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11" sheetId="1" r:id="rId4"/>
    <sheet state="visible" name="July11" sheetId="2" r:id="rId5"/>
    <sheet state="visible" name="SEPT11" sheetId="3" r:id="rId6"/>
    <sheet state="visible" name="OCT11" sheetId="4" r:id="rId7"/>
    <sheet state="visible" name="DEC11" sheetId="5" r:id="rId8"/>
    <sheet state="visible" name="MAR12" sheetId="6" r:id="rId9"/>
    <sheet state="visible" name="April12" sheetId="7" r:id="rId10"/>
    <sheet state="visible" name="May12" sheetId="8" r:id="rId11"/>
    <sheet state="visible" name="JULY12" sheetId="9" r:id="rId12"/>
    <sheet state="visible" name="AUG12" sheetId="10" r:id="rId13"/>
    <sheet state="visible" name="SEPT12" sheetId="11" r:id="rId14"/>
    <sheet state="visible" name="SANDY" sheetId="12" r:id="rId15"/>
    <sheet state="visible" name="MAR13" sheetId="13" r:id="rId16"/>
    <sheet state="visible" name="OCT13" sheetId="14" r:id="rId17"/>
    <sheet state="visible" name="JUL14" sheetId="15" r:id="rId18"/>
    <sheet state="visible" name="AUG14" sheetId="16" r:id="rId19"/>
    <sheet state="visible" name="OCT14" sheetId="17" r:id="rId20"/>
    <sheet state="visible" name="JUL15" sheetId="18" r:id="rId21"/>
    <sheet state="visible" name="APR16" sheetId="19" r:id="rId22"/>
    <sheet state="visible" name="OCT16" sheetId="20" r:id="rId23"/>
    <sheet state="visible" name="AUG17" sheetId="21" r:id="rId24"/>
    <sheet state="visible" name="OCT17" sheetId="22" r:id="rId25"/>
    <sheet state="visible" name="APR18" sheetId="23" r:id="rId26"/>
    <sheet state="visible" name="JUL18" sheetId="24" r:id="rId27"/>
    <sheet state="visible" name="SEPT18" sheetId="25" r:id="rId28"/>
    <sheet state="visible" name="OCT18" sheetId="26" r:id="rId29"/>
    <sheet state="visible" name="JUL19" sheetId="27" r:id="rId30"/>
    <sheet state="visible" name="TEMPLATEe" sheetId="28" r:id="rId31"/>
  </sheets>
  <definedNames/>
  <calcPr/>
</workbook>
</file>

<file path=xl/sharedStrings.xml><?xml version="1.0" encoding="utf-8"?>
<sst xmlns="http://schemas.openxmlformats.org/spreadsheetml/2006/main" count="4054" uniqueCount="182">
  <si>
    <t>DATE - SOUTH</t>
  </si>
  <si>
    <t>DATE - NORTH</t>
  </si>
  <si>
    <t>TS 1</t>
  </si>
  <si>
    <t>TS 2</t>
  </si>
  <si>
    <t>TS 3</t>
  </si>
  <si>
    <t>TS 4</t>
  </si>
  <si>
    <t>TS 5</t>
  </si>
  <si>
    <t>TS 6</t>
  </si>
  <si>
    <t>TS 7</t>
  </si>
  <si>
    <t>TS 8</t>
  </si>
  <si>
    <t>TS 9</t>
  </si>
  <si>
    <t>TS 10</t>
  </si>
  <si>
    <t>TN 1</t>
  </si>
  <si>
    <t>TN 2</t>
  </si>
  <si>
    <t>TN 3</t>
  </si>
  <si>
    <t>TN 4</t>
  </si>
  <si>
    <t>TN 5</t>
  </si>
  <si>
    <t>TN 6</t>
  </si>
  <si>
    <t>TN 7</t>
  </si>
  <si>
    <t>TN 8</t>
  </si>
  <si>
    <t>TN 9</t>
  </si>
  <si>
    <t>TN 10</t>
  </si>
  <si>
    <t>TN 11</t>
  </si>
  <si>
    <t>TN 12</t>
  </si>
  <si>
    <t>TN 13</t>
  </si>
  <si>
    <t>TN 14</t>
  </si>
  <si>
    <t>TN 15</t>
  </si>
  <si>
    <t>TN 16</t>
  </si>
  <si>
    <t>TN 17</t>
  </si>
  <si>
    <t>TN 18</t>
  </si>
  <si>
    <t>TN 19</t>
  </si>
  <si>
    <t>TN 20</t>
  </si>
  <si>
    <t>TN 21</t>
  </si>
  <si>
    <t>TN21</t>
  </si>
  <si>
    <t>Wallops Island CZR</t>
  </si>
  <si>
    <t>B</t>
  </si>
  <si>
    <t>D</t>
  </si>
  <si>
    <t>N18 Beach 2</t>
  </si>
  <si>
    <t>N21 Transect</t>
  </si>
  <si>
    <t>N21 Beach 2</t>
  </si>
  <si>
    <t>SAMP WT</t>
  </si>
  <si>
    <t>SIZE (MM)</t>
  </si>
  <si>
    <t>&lt; 0.063</t>
  </si>
  <si>
    <t>% RET</t>
  </si>
  <si>
    <t>CUM % RET</t>
  </si>
  <si>
    <t>WT AFTER</t>
  </si>
  <si>
    <t>WASH LOSS</t>
  </si>
  <si>
    <t>MEAN</t>
  </si>
  <si>
    <t>SORTING</t>
  </si>
  <si>
    <t>SKEWNESS</t>
  </si>
  <si>
    <t>KURTOSIS</t>
  </si>
  <si>
    <t>GS1</t>
  </si>
  <si>
    <t>GS2</t>
  </si>
  <si>
    <t>GS3</t>
  </si>
  <si>
    <t>GS4</t>
  </si>
  <si>
    <t>GS5</t>
  </si>
  <si>
    <t>GS6</t>
  </si>
  <si>
    <t>GS7</t>
  </si>
  <si>
    <t>Boat Basin</t>
  </si>
  <si>
    <t>Marsh Top of Core</t>
  </si>
  <si>
    <t>Marsh Base of Core</t>
  </si>
  <si>
    <t>Beach Face Swash (0.5m down)</t>
  </si>
  <si>
    <t>Top Swash</t>
  </si>
  <si>
    <t>Channel b/n TN 18 &amp; TN 19</t>
  </si>
  <si>
    <t>Toms Cove</t>
  </si>
  <si>
    <t>D-Dike Beachface</t>
  </si>
  <si>
    <t>D-Dike</t>
  </si>
  <si>
    <t>B (Face - Low Tide S1)</t>
  </si>
  <si>
    <t>B (Bottom S1)</t>
  </si>
  <si>
    <t>Near Rock Wall (S1)</t>
  </si>
  <si>
    <t>Near Rock Wall (S2)</t>
  </si>
  <si>
    <t>B (S1)</t>
  </si>
  <si>
    <t>D (S2)</t>
  </si>
  <si>
    <t>B (Low Tide S3)</t>
  </si>
  <si>
    <t>D (S2) Wallops</t>
  </si>
  <si>
    <t>B (Low Tide S1)</t>
  </si>
  <si>
    <t>B (S2)</t>
  </si>
  <si>
    <t>D (S1)</t>
  </si>
  <si>
    <t>Shoal B (S1)</t>
  </si>
  <si>
    <t>Shoal B (S2)</t>
  </si>
  <si>
    <t>North Wallops Channel (S1)</t>
  </si>
  <si>
    <t>North Wallops Channel (S2)</t>
  </si>
  <si>
    <t>Chincoteague Bay (8.1 ft)</t>
  </si>
  <si>
    <t>Shoal B (S3)</t>
  </si>
  <si>
    <t>Chincoteague Bay (4.6 ft)</t>
  </si>
  <si>
    <t>Bnv. A&amp;B</t>
  </si>
  <si>
    <t>Flatfish Saltmarsh (S1)</t>
  </si>
  <si>
    <t>Flatfish Saltmarsh (S2)</t>
  </si>
  <si>
    <t>Chincoteague Bay (2.8 ft)</t>
  </si>
  <si>
    <t>Shoal A (S1)</t>
  </si>
  <si>
    <t>Shoal A (S2)</t>
  </si>
  <si>
    <t>Mosquito Creek</t>
  </si>
  <si>
    <t>Chincoteague Bay (7.8 ft)</t>
  </si>
  <si>
    <t>Shoal A (S3)</t>
  </si>
  <si>
    <t>Shoal A (S4)</t>
  </si>
  <si>
    <t>Blackfish Shoal (S1)</t>
  </si>
  <si>
    <t>Blackfish Shoal (S2)</t>
  </si>
  <si>
    <t>Mosquito Creek (A)</t>
  </si>
  <si>
    <t>Mosquito Creek (B)</t>
  </si>
  <si>
    <t>Whale (S1)</t>
  </si>
  <si>
    <t>Whale (S2)</t>
  </si>
  <si>
    <t>North Wallops Island (1)</t>
  </si>
  <si>
    <t>North Wallops Island (2)</t>
  </si>
  <si>
    <t>North Wallops Island (S1)</t>
  </si>
  <si>
    <t>North Wallops Island (S2)</t>
  </si>
  <si>
    <t>Lowgut</t>
  </si>
  <si>
    <t>Beachface (S1)</t>
  </si>
  <si>
    <t>High Tide (S1)</t>
  </si>
  <si>
    <t>High Tide (S2)</t>
  </si>
  <si>
    <t>Freshwater Hole (S1)</t>
  </si>
  <si>
    <t>Freshwater Hole (S2)</t>
  </si>
  <si>
    <t>Trench 1 Shell Layer</t>
  </si>
  <si>
    <t>Trench 3 Freshwater</t>
  </si>
  <si>
    <t>Trench 4 Dune Trench</t>
  </si>
  <si>
    <t>Dune Trench Marsh Sed. (S1)</t>
  </si>
  <si>
    <t xml:space="preserve"> </t>
  </si>
  <si>
    <t>Vietnam Well #3</t>
  </si>
  <si>
    <t>Overwash Near (S2)</t>
  </si>
  <si>
    <t>B (High Tide S2)</t>
  </si>
  <si>
    <t>Swash (S1)</t>
  </si>
  <si>
    <t>Storm Tide (S1)</t>
  </si>
  <si>
    <t>Swash</t>
  </si>
  <si>
    <t>High Tide Swash (S1)</t>
  </si>
  <si>
    <t>High Tide Rack</t>
  </si>
  <si>
    <t>Low Tide Inlet (S2)</t>
  </si>
  <si>
    <t xml:space="preserve">Swash Zone Low Tide </t>
  </si>
  <si>
    <t>Overwash</t>
  </si>
  <si>
    <t>Solinst Helopad Well #2</t>
  </si>
  <si>
    <t>D-Dike HT</t>
  </si>
  <si>
    <t>D (top)</t>
  </si>
  <si>
    <t>medium</t>
  </si>
  <si>
    <t>D (S1) New "16" Pin</t>
  </si>
  <si>
    <t>Benthic Grab</t>
  </si>
  <si>
    <t>B Face</t>
  </si>
  <si>
    <t>Dune</t>
  </si>
  <si>
    <t>Hole #4 shell layer</t>
  </si>
  <si>
    <t>#1</t>
  </si>
  <si>
    <t>#1 (ocean)</t>
  </si>
  <si>
    <t>#2</t>
  </si>
  <si>
    <t>#2 (ocean)</t>
  </si>
  <si>
    <t>#3</t>
  </si>
  <si>
    <t>#3 (ocean)</t>
  </si>
  <si>
    <t>#4 (ocean)</t>
  </si>
  <si>
    <t>#5 (ocean)</t>
  </si>
  <si>
    <t>Red Hill</t>
  </si>
  <si>
    <t>Ocean City</t>
  </si>
  <si>
    <t>Assateague MD</t>
  </si>
  <si>
    <t>Eel Grass Bed</t>
  </si>
  <si>
    <t>Old Beach Berm (S1)</t>
  </si>
  <si>
    <t>New Beach Berm (S1)</t>
  </si>
  <si>
    <t>Bottom Layer</t>
  </si>
  <si>
    <t>Very Top</t>
  </si>
  <si>
    <t>Red Layer</t>
  </si>
  <si>
    <t>North Cliff</t>
  </si>
  <si>
    <t>Jetty Face</t>
  </si>
  <si>
    <t>Jetty Dune</t>
  </si>
  <si>
    <t>Beach Face</t>
  </si>
  <si>
    <t>1st Swale of Backbeach</t>
  </si>
  <si>
    <t>Top of Berm</t>
  </si>
  <si>
    <t>SANDY (NOV) NORTH</t>
  </si>
  <si>
    <t>NO DATA ON FILE</t>
  </si>
  <si>
    <t>DECEMBER DATA</t>
  </si>
  <si>
    <t>SANDY (NOV) SOUTH</t>
  </si>
  <si>
    <t>22MAR2013 - SOUTH</t>
  </si>
  <si>
    <t>22MAR2013 - NORTH</t>
  </si>
  <si>
    <t>26OCT2013 - NORTH</t>
  </si>
  <si>
    <t>BFL Stoss</t>
  </si>
  <si>
    <t>01AUG2014 - SOUTH</t>
  </si>
  <si>
    <t>01AUG2014 - NORTH</t>
  </si>
  <si>
    <t>BG 1</t>
  </si>
  <si>
    <t>S</t>
  </si>
  <si>
    <t>Driftwood Beach</t>
  </si>
  <si>
    <t>Savage Neck</t>
  </si>
  <si>
    <t>B (lower)</t>
  </si>
  <si>
    <t>B (upper)</t>
  </si>
  <si>
    <t>Heavy BF (upper</t>
  </si>
  <si>
    <t>Secondary D</t>
  </si>
  <si>
    <t>Phragmites Line</t>
  </si>
  <si>
    <t>Heavy Minerals- Rock Wall</t>
  </si>
  <si>
    <t>Dune Face</t>
  </si>
  <si>
    <t>D (on rockwall)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</si>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</sst>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F81BD"/>
        <bgColor rgb="FF4F81B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1" numFmtId="0" xfId="0" applyAlignment="1" applyBorder="1" applyFont="1">
      <alignment vertical="center"/>
    </xf>
    <xf borderId="3" fillId="0" fontId="1" numFmtId="0" xfId="0" applyBorder="1" applyFont="1"/>
    <xf borderId="2" fillId="0" fontId="1" numFmtId="0" xfId="0" applyAlignment="1" applyBorder="1" applyFont="1">
      <alignment horizontal="left" vertical="center"/>
    </xf>
    <xf borderId="4" fillId="2" fontId="1" numFmtId="0" xfId="0" applyAlignment="1" applyBorder="1" applyFill="1" applyFont="1">
      <alignment shrinkToFit="0" wrapText="1"/>
    </xf>
    <xf borderId="4" fillId="2" fontId="1" numFmtId="0" xfId="0" applyBorder="1" applyFont="1"/>
    <xf borderId="5" fillId="0" fontId="1" numFmtId="0" xfId="0" applyBorder="1" applyFont="1"/>
    <xf borderId="6" fillId="0" fontId="0" numFmtId="0" xfId="0" applyBorder="1" applyFont="1"/>
    <xf borderId="7" fillId="0" fontId="1" numFmtId="0" xfId="0" applyBorder="1" applyFont="1"/>
    <xf borderId="2" fillId="0" fontId="1" numFmtId="0" xfId="0" applyBorder="1" applyFont="1"/>
    <xf borderId="7" fillId="2" fontId="1" numFmtId="0" xfId="0" applyBorder="1" applyFont="1"/>
    <xf borderId="0" fillId="0" fontId="0" numFmtId="0" xfId="0" applyFont="1"/>
    <xf borderId="8" fillId="0" fontId="0" numFmtId="0" xfId="0" applyBorder="1" applyFont="1"/>
    <xf borderId="9" fillId="3" fontId="0" numFmtId="0" xfId="0" applyBorder="1" applyFill="1" applyFont="1"/>
    <xf borderId="10" fillId="3" fontId="0" numFmtId="0" xfId="0" applyBorder="1" applyFont="1"/>
    <xf borderId="11" fillId="3" fontId="0" numFmtId="0" xfId="0" applyBorder="1" applyFont="1"/>
    <xf borderId="12" fillId="0" fontId="1" numFmtId="2" xfId="0" applyBorder="1" applyFont="1" applyNumberFormat="1"/>
    <xf borderId="13" fillId="0" fontId="1" numFmtId="2" xfId="0" applyBorder="1" applyFont="1" applyNumberFormat="1"/>
    <xf borderId="13" fillId="0" fontId="1" numFmtId="164" xfId="0" applyBorder="1" applyFont="1" applyNumberFormat="1"/>
    <xf borderId="14" fillId="0" fontId="1" numFmtId="0" xfId="0" applyAlignment="1" applyBorder="1" applyFont="1">
      <alignment horizontal="right"/>
    </xf>
    <xf borderId="15" fillId="0" fontId="1" numFmtId="0" xfId="0" applyBorder="1" applyFont="1"/>
    <xf borderId="0" fillId="0" fontId="0" numFmtId="2" xfId="0" applyFont="1" applyNumberFormat="1"/>
    <xf borderId="6" fillId="0" fontId="0" numFmtId="2" xfId="0" applyBorder="1" applyFont="1" applyNumberFormat="1"/>
    <xf borderId="8" fillId="0" fontId="0" numFmtId="2" xfId="0" applyBorder="1" applyFont="1" applyNumberFormat="1"/>
    <xf borderId="16" fillId="0" fontId="1" numFmtId="0" xfId="0" applyBorder="1" applyFont="1"/>
    <xf borderId="17" fillId="0" fontId="1" numFmtId="0" xfId="0" applyBorder="1" applyFont="1"/>
    <xf borderId="10" fillId="3" fontId="1" numFmtId="0" xfId="0" applyBorder="1" applyFont="1"/>
    <xf borderId="18" fillId="0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0" fillId="0" fontId="1" numFmtId="0" xfId="0" applyFont="1"/>
    <xf borderId="4" fillId="4" fontId="1" numFmtId="0" xfId="0" applyBorder="1" applyFill="1" applyFont="1"/>
    <xf borderId="21" fillId="2" fontId="1" numFmtId="0" xfId="0" applyBorder="1" applyFont="1"/>
    <xf borderId="7" fillId="4" fontId="1" numFmtId="0" xfId="0" applyBorder="1" applyFont="1"/>
    <xf borderId="9" fillId="4" fontId="0" numFmtId="0" xfId="0" applyBorder="1" applyFont="1"/>
    <xf borderId="9" fillId="2" fontId="0" numFmtId="0" xfId="0" applyBorder="1" applyFont="1"/>
    <xf borderId="9" fillId="4" fontId="0" numFmtId="2" xfId="0" applyBorder="1" applyFont="1" applyNumberFormat="1"/>
    <xf borderId="9" fillId="2" fontId="0" numFmtId="2" xfId="0" applyBorder="1" applyFont="1" applyNumberFormat="1"/>
    <xf borderId="22" fillId="4" fontId="0" numFmtId="0" xfId="0" applyBorder="1" applyFont="1"/>
    <xf borderId="22" fillId="2" fontId="0" numFmtId="0" xfId="0" applyBorder="1" applyFont="1"/>
    <xf borderId="0" fillId="0" fontId="2" numFmtId="0" xfId="0" applyFont="1"/>
    <xf borderId="13" fillId="0" fontId="0" numFmtId="2" xfId="0" applyBorder="1" applyFont="1" applyNumberFormat="1"/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left" vertical="center"/>
    </xf>
    <xf borderId="18" fillId="0" fontId="0" numFmtId="2" xfId="0" applyBorder="1" applyFont="1" applyNumberFormat="1"/>
    <xf borderId="4" fillId="5" fontId="1" numFmtId="0" xfId="0" applyAlignment="1" applyBorder="1" applyFill="1" applyFont="1">
      <alignment shrinkToFit="0" wrapText="1"/>
    </xf>
    <xf borderId="9" fillId="3" fontId="1" numFmtId="0" xfId="0" applyBorder="1" applyFont="1"/>
    <xf borderId="2" fillId="0" fontId="1" numFmtId="49" xfId="0" applyAlignment="1" applyBorder="1" applyFont="1" applyNumberFormat="1">
      <alignment horizontal="center" vertical="center"/>
    </xf>
    <xf borderId="3" fillId="0" fontId="3" numFmtId="0" xfId="0" applyBorder="1" applyFont="1"/>
    <xf borderId="2" fillId="0" fontId="1" numFmtId="0" xfId="0" applyAlignment="1" applyBorder="1" applyFont="1">
      <alignment horizontal="center" vertical="center"/>
    </xf>
    <xf borderId="9" fillId="6" fontId="0" numFmtId="0" xfId="0" applyBorder="1" applyFill="1" applyFont="1"/>
    <xf borderId="9" fillId="6" fontId="0" numFmtId="2" xfId="0" applyBorder="1" applyFont="1" applyNumberFormat="1"/>
    <xf borderId="22" fillId="6" fontId="0" numFmtId="0" xfId="0" applyBorder="1" applyFont="1"/>
    <xf borderId="4" fillId="5" fontId="1" numFmtId="0" xfId="0" applyBorder="1" applyFont="1"/>
    <xf borderId="7" fillId="5" fontId="1" numFmtId="0" xfId="0" applyBorder="1" applyFont="1"/>
    <xf borderId="9" fillId="5" fontId="0" numFmtId="0" xfId="0" applyBorder="1" applyFont="1"/>
    <xf borderId="9" fillId="5" fontId="0" numFmtId="2" xfId="0" applyBorder="1" applyFont="1" applyNumberFormat="1"/>
    <xf borderId="22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63" width="8.71"/>
    <col customWidth="1" min="64" max="64" width="19.29"/>
    <col customWidth="1" min="65" max="65" width="18.43"/>
    <col customWidth="1" min="66" max="66" width="18.0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  <c r="BL1" s="7"/>
      <c r="BM1" s="7"/>
      <c r="BN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  <c r="BL2" s="9" t="s">
        <v>34</v>
      </c>
      <c r="BM2" s="9" t="s">
        <v>34</v>
      </c>
      <c r="BN2" s="9" t="s">
        <v>34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  <c r="BL3" s="9" t="s">
        <v>37</v>
      </c>
      <c r="BM3" s="9" t="s">
        <v>38</v>
      </c>
      <c r="BN3" s="9" t="s">
        <v>39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  <c r="BL4" s="13">
        <v>66.3</v>
      </c>
      <c r="BM4" s="13">
        <v>52.7</v>
      </c>
      <c r="BN4" s="13">
        <v>54.2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  <c r="BL5" s="16"/>
      <c r="BM5" s="16"/>
      <c r="BN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  <c r="BL6" s="13">
        <v>0.0</v>
      </c>
      <c r="BM6" s="13">
        <v>0.0</v>
      </c>
      <c r="BN6" s="13">
        <v>0.1</v>
      </c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  <c r="BL7" s="13">
        <v>0.0</v>
      </c>
      <c r="BM7" s="13">
        <v>0.1</v>
      </c>
      <c r="BN7" s="13">
        <v>0.1</v>
      </c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  <c r="BL8" s="13">
        <v>0.4</v>
      </c>
      <c r="BM8" s="13">
        <v>0.1</v>
      </c>
      <c r="BN8" s="13">
        <v>0.3</v>
      </c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  <c r="BL9" s="13">
        <v>26.5</v>
      </c>
      <c r="BM9" s="13">
        <v>6.3</v>
      </c>
      <c r="BN9" s="13">
        <v>15.4</v>
      </c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  <c r="BL10" s="13">
        <v>36.7</v>
      </c>
      <c r="BM10" s="13">
        <v>43.0</v>
      </c>
      <c r="BN10" s="13">
        <v>36.4</v>
      </c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  <c r="BL11" s="13">
        <v>2.7</v>
      </c>
      <c r="BM11" s="13">
        <v>3.2</v>
      </c>
      <c r="BN11" s="13">
        <v>2.2</v>
      </c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  <c r="BL12" s="13">
        <v>0.0</v>
      </c>
      <c r="BM12" s="13">
        <v>0.0</v>
      </c>
      <c r="BN12" s="13">
        <v>0.0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  <c r="BL13" s="16"/>
      <c r="BM13" s="16"/>
      <c r="BN13" s="16"/>
    </row>
    <row r="14">
      <c r="A14" s="21" t="s">
        <v>43</v>
      </c>
      <c r="B14" s="22" t="str">
        <f t="shared" ref="B14:BN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  <c r="BL14" s="24">
        <f t="shared" si="1"/>
        <v>0</v>
      </c>
      <c r="BM14" s="24">
        <f t="shared" si="1"/>
        <v>0</v>
      </c>
      <c r="BN14" s="24">
        <f t="shared" si="1"/>
        <v>0.184501845</v>
      </c>
    </row>
    <row r="15">
      <c r="A15" s="25"/>
      <c r="B15" s="22" t="str">
        <f t="shared" ref="B15:BN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  <c r="BL15" s="24">
        <f t="shared" si="2"/>
        <v>0</v>
      </c>
      <c r="BM15" s="24">
        <f t="shared" si="2"/>
        <v>0.1897533207</v>
      </c>
      <c r="BN15" s="24">
        <f t="shared" si="2"/>
        <v>0.184501845</v>
      </c>
    </row>
    <row r="16">
      <c r="A16" s="25"/>
      <c r="B16" s="22" t="str">
        <f t="shared" ref="B16:BN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  <c r="BL16" s="24">
        <f t="shared" si="3"/>
        <v>0.6033182504</v>
      </c>
      <c r="BM16" s="24">
        <f t="shared" si="3"/>
        <v>0.1897533207</v>
      </c>
      <c r="BN16" s="24">
        <f t="shared" si="3"/>
        <v>0.5535055351</v>
      </c>
    </row>
    <row r="17">
      <c r="A17" s="25"/>
      <c r="B17" s="22" t="str">
        <f t="shared" ref="B17:BN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  <c r="BL17" s="24">
        <f t="shared" si="4"/>
        <v>39.96983409</v>
      </c>
      <c r="BM17" s="24">
        <f t="shared" si="4"/>
        <v>11.9544592</v>
      </c>
      <c r="BN17" s="24">
        <f t="shared" si="4"/>
        <v>28.41328413</v>
      </c>
    </row>
    <row r="18">
      <c r="A18" s="25"/>
      <c r="B18" s="22" t="str">
        <f t="shared" ref="B18:BN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  <c r="BL18" s="24">
        <f t="shared" si="5"/>
        <v>55.35444947</v>
      </c>
      <c r="BM18" s="24">
        <f t="shared" si="5"/>
        <v>81.59392789</v>
      </c>
      <c r="BN18" s="24">
        <f t="shared" si="5"/>
        <v>67.15867159</v>
      </c>
    </row>
    <row r="19">
      <c r="A19" s="25"/>
      <c r="B19" s="22" t="str">
        <f t="shared" ref="B19:BN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  <c r="BL19" s="24">
        <f t="shared" si="6"/>
        <v>4.07239819</v>
      </c>
      <c r="BM19" s="24">
        <f t="shared" si="6"/>
        <v>6.072106262</v>
      </c>
      <c r="BN19" s="24">
        <f t="shared" si="6"/>
        <v>4.05904059</v>
      </c>
    </row>
    <row r="20">
      <c r="A20" s="26"/>
      <c r="B20" s="22" t="str">
        <f t="shared" ref="B20:BN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  <c r="BL20" s="24">
        <f t="shared" si="7"/>
        <v>0</v>
      </c>
      <c r="BM20" s="24">
        <f t="shared" si="7"/>
        <v>0</v>
      </c>
      <c r="BN20" s="24">
        <f t="shared" si="7"/>
        <v>0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  <c r="BL21" s="16"/>
      <c r="BM21" s="16"/>
      <c r="BN21" s="16"/>
    </row>
    <row r="22">
      <c r="A22" s="21" t="s">
        <v>44</v>
      </c>
      <c r="B22" s="22" t="str">
        <f t="shared" ref="B22:BN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  <c r="BL22" s="24">
        <f t="shared" si="8"/>
        <v>0</v>
      </c>
      <c r="BM22" s="24">
        <f t="shared" si="8"/>
        <v>0</v>
      </c>
      <c r="BN22" s="24">
        <f t="shared" si="8"/>
        <v>0.184501845</v>
      </c>
    </row>
    <row r="23">
      <c r="A23" s="25"/>
      <c r="B23" s="22" t="str">
        <f t="shared" ref="B23:BN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  <c r="BL23" s="24">
        <f t="shared" si="9"/>
        <v>0</v>
      </c>
      <c r="BM23" s="24">
        <f t="shared" si="9"/>
        <v>0.1897533207</v>
      </c>
      <c r="BN23" s="24">
        <f t="shared" si="9"/>
        <v>0.36900369</v>
      </c>
    </row>
    <row r="24">
      <c r="A24" s="25"/>
      <c r="B24" s="22" t="str">
        <f t="shared" ref="B24:BN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  <c r="BL24" s="24">
        <f t="shared" si="10"/>
        <v>0.6033182504</v>
      </c>
      <c r="BM24" s="24">
        <f t="shared" si="10"/>
        <v>0.3795066414</v>
      </c>
      <c r="BN24" s="24">
        <f t="shared" si="10"/>
        <v>0.9225092251</v>
      </c>
    </row>
    <row r="25">
      <c r="A25" s="25"/>
      <c r="B25" s="22" t="str">
        <f t="shared" ref="B25:BN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  <c r="BL25" s="24">
        <f t="shared" si="11"/>
        <v>40.57315234</v>
      </c>
      <c r="BM25" s="24">
        <f t="shared" si="11"/>
        <v>12.33396584</v>
      </c>
      <c r="BN25" s="24">
        <f t="shared" si="11"/>
        <v>29.33579336</v>
      </c>
    </row>
    <row r="26">
      <c r="A26" s="25"/>
      <c r="B26" s="22" t="str">
        <f t="shared" ref="B26:BN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  <c r="BL26" s="24">
        <f t="shared" si="12"/>
        <v>95.92760181</v>
      </c>
      <c r="BM26" s="24">
        <f t="shared" si="12"/>
        <v>93.92789374</v>
      </c>
      <c r="BN26" s="24">
        <f t="shared" si="12"/>
        <v>96.49446494</v>
      </c>
    </row>
    <row r="27">
      <c r="A27" s="25"/>
      <c r="B27" s="22" t="str">
        <f t="shared" ref="B27:BN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  <c r="BL27" s="24">
        <f t="shared" si="13"/>
        <v>100</v>
      </c>
      <c r="BM27" s="24">
        <f t="shared" si="13"/>
        <v>100</v>
      </c>
      <c r="BN27" s="24">
        <f t="shared" si="13"/>
        <v>100.5535055</v>
      </c>
    </row>
    <row r="28">
      <c r="A28" s="26"/>
      <c r="B28" s="22" t="str">
        <f t="shared" ref="B28:BN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  <c r="BL28" s="24">
        <f t="shared" si="14"/>
        <v>100</v>
      </c>
      <c r="BM28" s="24">
        <f t="shared" si="14"/>
        <v>100</v>
      </c>
      <c r="BN28" s="24">
        <f t="shared" si="14"/>
        <v>100.5535055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  <c r="BL29" s="16"/>
      <c r="BM29" s="16"/>
      <c r="BN29" s="16"/>
    </row>
    <row r="30">
      <c r="A30" s="9" t="s">
        <v>45</v>
      </c>
      <c r="B30" s="12">
        <f t="shared" ref="B30:BN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  <c r="BL30" s="13">
        <f t="shared" si="15"/>
        <v>66.3</v>
      </c>
      <c r="BM30" s="13">
        <f t="shared" si="15"/>
        <v>52.7</v>
      </c>
      <c r="BN30" s="13">
        <f t="shared" si="15"/>
        <v>54.5</v>
      </c>
    </row>
    <row r="31">
      <c r="A31" s="26" t="s">
        <v>46</v>
      </c>
      <c r="B31" s="28">
        <f t="shared" ref="B31:BN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  <c r="BL31" s="30">
        <f t="shared" si="16"/>
        <v>0</v>
      </c>
      <c r="BM31" s="30">
        <f t="shared" si="16"/>
        <v>0</v>
      </c>
      <c r="BN31" s="30">
        <f t="shared" si="16"/>
        <v>-0.3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  <col customWidth="1" min="22" max="22" width="12.86"/>
    <col customWidth="1" min="23" max="32" width="8.71"/>
    <col customWidth="1" min="33" max="33" width="17.86"/>
    <col customWidth="1" min="34" max="34" width="18.71"/>
    <col customWidth="1" min="35" max="50" width="8.71"/>
    <col customWidth="1" min="51" max="51" width="9.14"/>
    <col customWidth="1" min="52" max="54" width="8.71"/>
    <col customWidth="1" min="55" max="55" width="9.14"/>
    <col customWidth="1" min="56" max="59" width="8.71"/>
    <col customWidth="1" min="60" max="60" width="9.14"/>
    <col customWidth="1" min="61" max="65" width="8.71"/>
    <col customWidth="1" min="66" max="71" width="12.14"/>
    <col customWidth="1" min="72" max="73" width="13.86"/>
    <col customWidth="1" min="74" max="75" width="20.4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43"/>
      <c r="BD1" s="6"/>
      <c r="BE1" s="6"/>
      <c r="BF1" s="5"/>
      <c r="BG1" s="3"/>
      <c r="BH1" s="3"/>
      <c r="BI1" s="3"/>
      <c r="BJ1" s="3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16</v>
      </c>
      <c r="AD2" s="9" t="s">
        <v>16</v>
      </c>
      <c r="AE2" s="9" t="s">
        <v>17</v>
      </c>
      <c r="AF2" s="9" t="s">
        <v>17</v>
      </c>
      <c r="AG2" s="9" t="s">
        <v>17</v>
      </c>
      <c r="AH2" s="9" t="s">
        <v>17</v>
      </c>
      <c r="AI2" s="9" t="s">
        <v>18</v>
      </c>
      <c r="AJ2" s="11" t="s">
        <v>18</v>
      </c>
      <c r="AK2" s="9" t="s">
        <v>19</v>
      </c>
      <c r="AL2" s="9" t="s">
        <v>19</v>
      </c>
      <c r="AM2" s="9" t="s">
        <v>20</v>
      </c>
      <c r="AN2" s="9" t="s">
        <v>20</v>
      </c>
      <c r="AO2" s="9" t="s">
        <v>21</v>
      </c>
      <c r="AP2" s="9" t="s">
        <v>21</v>
      </c>
      <c r="AQ2" s="9" t="s">
        <v>21</v>
      </c>
      <c r="AR2" s="9" t="s">
        <v>22</v>
      </c>
      <c r="AS2" s="9" t="s">
        <v>22</v>
      </c>
      <c r="AT2" s="9" t="s">
        <v>23</v>
      </c>
      <c r="AU2" s="9" t="s">
        <v>23</v>
      </c>
      <c r="AV2" s="9" t="s">
        <v>24</v>
      </c>
      <c r="AW2" s="9" t="s">
        <v>24</v>
      </c>
      <c r="AX2" s="9" t="s">
        <v>25</v>
      </c>
      <c r="AY2" s="9" t="s">
        <v>25</v>
      </c>
      <c r="AZ2" s="9" t="s">
        <v>26</v>
      </c>
      <c r="BA2" s="9" t="s">
        <v>26</v>
      </c>
      <c r="BB2" s="9" t="s">
        <v>27</v>
      </c>
      <c r="BC2" s="9" t="s">
        <v>27</v>
      </c>
      <c r="BD2" s="11" t="s">
        <v>28</v>
      </c>
      <c r="BE2" s="11" t="s">
        <v>28</v>
      </c>
      <c r="BF2" s="11" t="s">
        <v>29</v>
      </c>
      <c r="BG2" s="9" t="s">
        <v>29</v>
      </c>
      <c r="BH2" s="9" t="s">
        <v>30</v>
      </c>
      <c r="BI2" s="9" t="s">
        <v>30</v>
      </c>
      <c r="BJ2" s="9" t="s">
        <v>31</v>
      </c>
      <c r="BK2" s="9" t="s">
        <v>31</v>
      </c>
      <c r="BL2" s="9" t="s">
        <v>32</v>
      </c>
      <c r="BM2" s="9" t="s">
        <v>33</v>
      </c>
      <c r="BN2" s="9" t="s">
        <v>144</v>
      </c>
      <c r="BO2" s="9" t="s">
        <v>144</v>
      </c>
      <c r="BP2" s="9" t="s">
        <v>144</v>
      </c>
      <c r="BQ2" s="9" t="s">
        <v>144</v>
      </c>
      <c r="BR2" s="9" t="s">
        <v>145</v>
      </c>
      <c r="BS2" s="9" t="s">
        <v>145</v>
      </c>
      <c r="BT2" s="9" t="s">
        <v>146</v>
      </c>
      <c r="BU2" s="9" t="s">
        <v>146</v>
      </c>
      <c r="BV2" s="9" t="s">
        <v>146</v>
      </c>
      <c r="BW2" s="9" t="s">
        <v>147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71</v>
      </c>
      <c r="K3" s="9" t="s">
        <v>77</v>
      </c>
      <c r="L3" s="9" t="s">
        <v>35</v>
      </c>
      <c r="M3" s="9" t="s">
        <v>36</v>
      </c>
      <c r="N3" s="9" t="s">
        <v>35</v>
      </c>
      <c r="O3" s="9" t="s">
        <v>77</v>
      </c>
      <c r="P3" s="9" t="s">
        <v>76</v>
      </c>
      <c r="Q3" s="9" t="s">
        <v>77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76</v>
      </c>
      <c r="Y3" s="9" t="s">
        <v>36</v>
      </c>
      <c r="Z3" s="9" t="s">
        <v>35</v>
      </c>
      <c r="AA3" s="9" t="s">
        <v>36</v>
      </c>
      <c r="AB3" s="9" t="s">
        <v>76</v>
      </c>
      <c r="AC3" s="9" t="s">
        <v>35</v>
      </c>
      <c r="AD3" s="9" t="s">
        <v>36</v>
      </c>
      <c r="AE3" s="9" t="s">
        <v>35</v>
      </c>
      <c r="AF3" s="9" t="s">
        <v>36</v>
      </c>
      <c r="AG3" s="9" t="s">
        <v>148</v>
      </c>
      <c r="AH3" s="9" t="s">
        <v>149</v>
      </c>
      <c r="AI3" s="9" t="s">
        <v>35</v>
      </c>
      <c r="AJ3" s="9" t="s">
        <v>36</v>
      </c>
      <c r="AK3" s="9" t="s">
        <v>71</v>
      </c>
      <c r="AL3" s="9" t="s">
        <v>36</v>
      </c>
      <c r="AM3" s="9" t="s">
        <v>35</v>
      </c>
      <c r="AN3" s="9" t="s">
        <v>36</v>
      </c>
      <c r="AO3" s="9" t="s">
        <v>35</v>
      </c>
      <c r="AP3" s="9" t="s">
        <v>36</v>
      </c>
      <c r="AQ3" s="9" t="s">
        <v>36</v>
      </c>
      <c r="AR3" s="9" t="s">
        <v>35</v>
      </c>
      <c r="AS3" s="9" t="s">
        <v>72</v>
      </c>
      <c r="AT3" s="9" t="s">
        <v>35</v>
      </c>
      <c r="AU3" s="9" t="s">
        <v>36</v>
      </c>
      <c r="AV3" s="9" t="s">
        <v>76</v>
      </c>
      <c r="AW3" s="9" t="s">
        <v>36</v>
      </c>
      <c r="AX3" s="9" t="s">
        <v>35</v>
      </c>
      <c r="AY3" s="9" t="s">
        <v>36</v>
      </c>
      <c r="AZ3" s="9" t="s">
        <v>76</v>
      </c>
      <c r="BA3" s="9" t="s">
        <v>36</v>
      </c>
      <c r="BB3" s="9" t="s">
        <v>35</v>
      </c>
      <c r="BC3" s="9" t="s">
        <v>36</v>
      </c>
      <c r="BD3" s="11" t="s">
        <v>35</v>
      </c>
      <c r="BE3" s="11" t="s">
        <v>36</v>
      </c>
      <c r="BF3" s="11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  <c r="BL3" s="9" t="s">
        <v>35</v>
      </c>
      <c r="BM3" s="9" t="s">
        <v>36</v>
      </c>
      <c r="BN3" s="9" t="s">
        <v>150</v>
      </c>
      <c r="BO3" s="9" t="s">
        <v>151</v>
      </c>
      <c r="BP3" s="9" t="s">
        <v>152</v>
      </c>
      <c r="BQ3" s="9" t="s">
        <v>153</v>
      </c>
      <c r="BR3" s="9" t="s">
        <v>154</v>
      </c>
      <c r="BS3" s="9" t="s">
        <v>155</v>
      </c>
      <c r="BT3" s="9" t="s">
        <v>134</v>
      </c>
      <c r="BU3" s="9" t="s">
        <v>156</v>
      </c>
      <c r="BV3" s="9" t="s">
        <v>157</v>
      </c>
      <c r="BW3" s="9"/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>
        <v>247.25</v>
      </c>
      <c r="K4" s="12">
        <v>302.37</v>
      </c>
      <c r="L4" s="12"/>
      <c r="M4" s="12"/>
      <c r="N4" s="12">
        <v>243.96</v>
      </c>
      <c r="O4" s="12">
        <v>289.84</v>
      </c>
      <c r="P4" s="12">
        <v>253.97</v>
      </c>
      <c r="Q4" s="12">
        <v>201.45</v>
      </c>
      <c r="R4" s="12"/>
      <c r="S4" s="12"/>
      <c r="T4" s="12"/>
      <c r="U4" s="12"/>
      <c r="V4" s="8">
        <v>468.34</v>
      </c>
      <c r="W4" s="12">
        <v>248.0</v>
      </c>
      <c r="X4" s="12">
        <v>225.72</v>
      </c>
      <c r="Y4" s="12">
        <v>229.4</v>
      </c>
      <c r="Z4" s="12">
        <v>504.35</v>
      </c>
      <c r="AA4" s="12">
        <v>152.2</v>
      </c>
      <c r="AB4" s="12">
        <v>343.6</v>
      </c>
      <c r="AC4" s="12">
        <v>374.59</v>
      </c>
      <c r="AD4" s="12">
        <v>285.58</v>
      </c>
      <c r="AE4" s="12">
        <v>297.14</v>
      </c>
      <c r="AF4" s="12">
        <v>148.2</v>
      </c>
      <c r="AG4" s="12">
        <v>431.52</v>
      </c>
      <c r="AH4" s="12">
        <v>305.07</v>
      </c>
      <c r="AI4" s="12">
        <v>304.04</v>
      </c>
      <c r="AJ4" s="12">
        <v>187.39</v>
      </c>
      <c r="AK4" s="12">
        <v>306.85</v>
      </c>
      <c r="AL4" s="12">
        <v>225.62</v>
      </c>
      <c r="AM4" s="12">
        <v>275.03</v>
      </c>
      <c r="AN4" s="12">
        <v>242.49</v>
      </c>
      <c r="AO4" s="12">
        <v>206.5</v>
      </c>
      <c r="AP4" s="12">
        <v>477.43</v>
      </c>
      <c r="AQ4" s="12">
        <v>269.5</v>
      </c>
      <c r="AR4" s="12">
        <v>169.3</v>
      </c>
      <c r="AS4" s="12">
        <v>288.84</v>
      </c>
      <c r="AT4" s="12">
        <v>147.83</v>
      </c>
      <c r="AU4" s="12">
        <v>596.29</v>
      </c>
      <c r="AV4" s="12">
        <v>228.54</v>
      </c>
      <c r="AW4" s="12">
        <v>233.5</v>
      </c>
      <c r="AX4" s="12"/>
      <c r="AY4" s="12">
        <v>298.26</v>
      </c>
      <c r="AZ4" s="12">
        <v>272.97</v>
      </c>
      <c r="BA4" s="12"/>
      <c r="BB4" s="12"/>
      <c r="BC4" s="12">
        <v>289.66</v>
      </c>
      <c r="BD4" s="12"/>
      <c r="BE4" s="12"/>
      <c r="BF4" s="12">
        <v>167.02</v>
      </c>
      <c r="BG4" s="12"/>
      <c r="BH4" s="12">
        <v>294.23</v>
      </c>
      <c r="BI4" s="12"/>
      <c r="BJ4" s="12"/>
      <c r="BK4" s="12"/>
      <c r="BL4" s="12"/>
      <c r="BM4" s="13"/>
      <c r="BN4" s="13">
        <v>295.3</v>
      </c>
      <c r="BO4" s="13">
        <v>157.3</v>
      </c>
      <c r="BP4" s="13">
        <v>189.1</v>
      </c>
      <c r="BQ4" s="13">
        <v>213.5</v>
      </c>
      <c r="BR4" s="13">
        <v>194.0</v>
      </c>
      <c r="BS4" s="13">
        <v>177.5</v>
      </c>
      <c r="BT4" s="13">
        <v>162.8</v>
      </c>
      <c r="BU4" s="13">
        <v>410.2</v>
      </c>
      <c r="BV4" s="13">
        <v>342.6</v>
      </c>
      <c r="BW4" s="13">
        <v>84.2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>
        <v>0.0</v>
      </c>
      <c r="K6" s="12">
        <v>11.93</v>
      </c>
      <c r="L6" s="12"/>
      <c r="M6" s="12"/>
      <c r="N6" s="12">
        <v>0.0</v>
      </c>
      <c r="O6" s="12">
        <v>26.76</v>
      </c>
      <c r="P6" s="12">
        <v>0.0</v>
      </c>
      <c r="Q6" s="12">
        <v>0.0</v>
      </c>
      <c r="R6" s="12"/>
      <c r="S6" s="12"/>
      <c r="T6" s="12"/>
      <c r="U6" s="12"/>
      <c r="V6" s="8">
        <v>2.98</v>
      </c>
      <c r="W6" s="12">
        <v>8.699999999999998</v>
      </c>
      <c r="X6" s="12">
        <v>0.0</v>
      </c>
      <c r="Y6" s="12">
        <v>18.3</v>
      </c>
      <c r="Z6" s="12">
        <v>2.66</v>
      </c>
      <c r="AA6" s="12">
        <v>0.0</v>
      </c>
      <c r="AB6" s="12">
        <v>2.4</v>
      </c>
      <c r="AC6" s="12">
        <v>0.8</v>
      </c>
      <c r="AD6" s="12">
        <v>7.52</v>
      </c>
      <c r="AE6" s="12">
        <v>3.85</v>
      </c>
      <c r="AF6" s="12">
        <v>0.0</v>
      </c>
      <c r="AG6" s="12">
        <v>0.0</v>
      </c>
      <c r="AH6" s="12">
        <v>7.87</v>
      </c>
      <c r="AI6" s="22">
        <v>0.0</v>
      </c>
      <c r="AJ6" s="12">
        <v>0.0</v>
      </c>
      <c r="AK6" s="12">
        <v>1.58</v>
      </c>
      <c r="AL6" s="12">
        <v>0.0</v>
      </c>
      <c r="AM6" s="12">
        <v>0.33</v>
      </c>
      <c r="AN6" s="12">
        <v>0.03</v>
      </c>
      <c r="AO6" s="12">
        <v>0.8</v>
      </c>
      <c r="AP6" s="12">
        <v>0.17</v>
      </c>
      <c r="AQ6" s="12">
        <f>494.1-494.06</f>
        <v>0.04</v>
      </c>
      <c r="AR6" s="12">
        <v>0.09</v>
      </c>
      <c r="AS6" s="12">
        <v>0.0</v>
      </c>
      <c r="AT6" s="12">
        <v>0.0</v>
      </c>
      <c r="AU6" s="12">
        <v>0.0</v>
      </c>
      <c r="AV6" s="12">
        <v>0.0</v>
      </c>
      <c r="AW6" s="12">
        <v>0.0</v>
      </c>
      <c r="AX6" s="12"/>
      <c r="AY6" s="12">
        <f>494.21-494.18</f>
        <v>0.03</v>
      </c>
      <c r="AZ6" s="12">
        <v>0.0</v>
      </c>
      <c r="BA6" s="12"/>
      <c r="BB6" s="12"/>
      <c r="BC6" s="12">
        <f>494.21-494.21</f>
        <v>0</v>
      </c>
      <c r="BD6" s="12"/>
      <c r="BE6" s="12"/>
      <c r="BF6" s="12">
        <v>0.0</v>
      </c>
      <c r="BG6" s="12"/>
      <c r="BH6" s="12">
        <f>494.22-494.2</f>
        <v>0.02</v>
      </c>
      <c r="BI6" s="12"/>
      <c r="BJ6" s="12"/>
      <c r="BK6" s="12"/>
      <c r="BL6" s="12"/>
      <c r="BM6" s="13"/>
      <c r="BN6" s="13">
        <v>34.9</v>
      </c>
      <c r="BO6" s="13">
        <v>111.6</v>
      </c>
      <c r="BP6" s="13">
        <v>61.0</v>
      </c>
      <c r="BQ6" s="13">
        <v>1.1</v>
      </c>
      <c r="BR6" s="13">
        <v>0.0</v>
      </c>
      <c r="BS6" s="13">
        <v>0.0</v>
      </c>
      <c r="BT6" s="13">
        <v>0.0</v>
      </c>
      <c r="BU6" s="13">
        <v>0.5</v>
      </c>
      <c r="BV6" s="13">
        <v>1.7</v>
      </c>
      <c r="BW6" s="13">
        <v>0.0</v>
      </c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>
        <v>0.1</v>
      </c>
      <c r="K7" s="12">
        <v>7.43</v>
      </c>
      <c r="L7" s="12"/>
      <c r="M7" s="12"/>
      <c r="N7" s="12">
        <v>0.0</v>
      </c>
      <c r="O7" s="12">
        <v>7.23</v>
      </c>
      <c r="P7" s="12">
        <v>0.0</v>
      </c>
      <c r="Q7" s="12">
        <v>0.0</v>
      </c>
      <c r="R7" s="12"/>
      <c r="S7" s="12"/>
      <c r="T7" s="12"/>
      <c r="U7" s="12"/>
      <c r="V7" s="8">
        <v>7.2</v>
      </c>
      <c r="W7" s="12">
        <v>14.0</v>
      </c>
      <c r="X7" s="12">
        <v>0.13</v>
      </c>
      <c r="Y7" s="12">
        <v>7.5</v>
      </c>
      <c r="Z7" s="12">
        <v>8.5</v>
      </c>
      <c r="AA7" s="12">
        <v>0.2</v>
      </c>
      <c r="AB7" s="12">
        <v>19.1</v>
      </c>
      <c r="AC7" s="12">
        <v>5.88</v>
      </c>
      <c r="AD7" s="12">
        <v>3.89</v>
      </c>
      <c r="AE7" s="12">
        <v>7.6</v>
      </c>
      <c r="AF7" s="12">
        <v>0.1</v>
      </c>
      <c r="AG7" s="12">
        <v>0.18</v>
      </c>
      <c r="AH7" s="12">
        <v>40.93</v>
      </c>
      <c r="AI7" s="22">
        <v>0.11000000000000001</v>
      </c>
      <c r="AJ7" s="12">
        <v>0.0</v>
      </c>
      <c r="AK7" s="12">
        <v>2.2</v>
      </c>
      <c r="AL7" s="12">
        <v>0.0</v>
      </c>
      <c r="AM7" s="12">
        <v>3.18</v>
      </c>
      <c r="AN7" s="12">
        <v>0.03</v>
      </c>
      <c r="AO7" s="12">
        <v>0.7</v>
      </c>
      <c r="AP7" s="12">
        <v>0.08</v>
      </c>
      <c r="AQ7" s="12">
        <f>441.78-441.76</f>
        <v>0.02</v>
      </c>
      <c r="AR7" s="12">
        <v>0.76</v>
      </c>
      <c r="AS7" s="12">
        <v>0.0</v>
      </c>
      <c r="AT7" s="12">
        <v>0.06</v>
      </c>
      <c r="AU7" s="12">
        <v>0.0</v>
      </c>
      <c r="AV7" s="12">
        <v>0.24</v>
      </c>
      <c r="AW7" s="12">
        <v>0.0</v>
      </c>
      <c r="AX7" s="12"/>
      <c r="AY7" s="12">
        <f>441.65-441.63</f>
        <v>0.02</v>
      </c>
      <c r="AZ7" s="12">
        <v>0.0</v>
      </c>
      <c r="BA7" s="12"/>
      <c r="BB7" s="12"/>
      <c r="BC7" s="12">
        <f>441.68-441.68</f>
        <v>0</v>
      </c>
      <c r="BD7" s="12"/>
      <c r="BE7" s="12"/>
      <c r="BF7" s="12">
        <v>0.8</v>
      </c>
      <c r="BG7" s="12"/>
      <c r="BH7" s="12">
        <f>441.66-441.62</f>
        <v>0.04</v>
      </c>
      <c r="BI7" s="12"/>
      <c r="BJ7" s="12"/>
      <c r="BK7" s="12"/>
      <c r="BL7" s="12"/>
      <c r="BM7" s="13"/>
      <c r="BN7" s="13">
        <v>23.5</v>
      </c>
      <c r="BO7" s="13">
        <v>23.3</v>
      </c>
      <c r="BP7" s="13">
        <v>20.9</v>
      </c>
      <c r="BQ7" s="13">
        <v>0.8</v>
      </c>
      <c r="BR7" s="13">
        <v>0.9</v>
      </c>
      <c r="BS7" s="13">
        <v>0.1</v>
      </c>
      <c r="BT7" s="13">
        <v>0.1</v>
      </c>
      <c r="BU7" s="13">
        <v>3.4</v>
      </c>
      <c r="BV7" s="13">
        <v>7.1</v>
      </c>
      <c r="BW7" s="13">
        <v>0.3</v>
      </c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>
        <v>0.3</v>
      </c>
      <c r="K8" s="12">
        <v>24.23</v>
      </c>
      <c r="L8" s="12"/>
      <c r="M8" s="12"/>
      <c r="N8" s="12">
        <v>0.76</v>
      </c>
      <c r="O8" s="12">
        <v>20.11</v>
      </c>
      <c r="P8" s="12">
        <v>0.11000000000000001</v>
      </c>
      <c r="Q8" s="12">
        <v>0.02</v>
      </c>
      <c r="R8" s="12"/>
      <c r="S8" s="12"/>
      <c r="T8" s="12"/>
      <c r="U8" s="12"/>
      <c r="V8" s="8">
        <v>41.32</v>
      </c>
      <c r="W8" s="12">
        <v>64.5</v>
      </c>
      <c r="X8" s="12">
        <v>17.27</v>
      </c>
      <c r="Y8" s="12">
        <v>35.6</v>
      </c>
      <c r="Z8" s="12">
        <v>75.27</v>
      </c>
      <c r="AA8" s="12">
        <v>7.0</v>
      </c>
      <c r="AB8" s="12">
        <v>218.9</v>
      </c>
      <c r="AC8" s="12">
        <v>36.02</v>
      </c>
      <c r="AD8" s="12">
        <v>28.11</v>
      </c>
      <c r="AE8" s="12">
        <v>73.91</v>
      </c>
      <c r="AF8" s="12">
        <v>1.7</v>
      </c>
      <c r="AG8" s="12">
        <v>22.16</v>
      </c>
      <c r="AH8" s="12">
        <v>133.34</v>
      </c>
      <c r="AI8" s="12">
        <v>3.87</v>
      </c>
      <c r="AJ8" s="12">
        <v>0.0</v>
      </c>
      <c r="AK8" s="12">
        <v>3.99</v>
      </c>
      <c r="AL8" s="12">
        <v>0.01</v>
      </c>
      <c r="AM8" s="12">
        <v>2.47</v>
      </c>
      <c r="AN8" s="12">
        <v>0.0</v>
      </c>
      <c r="AO8" s="12">
        <v>6.7</v>
      </c>
      <c r="AP8" s="12">
        <v>0.14</v>
      </c>
      <c r="AQ8" s="12">
        <f>389.04-389.02</f>
        <v>0.02</v>
      </c>
      <c r="AR8" s="12">
        <v>2.59</v>
      </c>
      <c r="AS8" s="12">
        <v>0.0</v>
      </c>
      <c r="AT8" s="12">
        <v>1.97</v>
      </c>
      <c r="AU8" s="12">
        <v>0.11000000000000001</v>
      </c>
      <c r="AV8" s="12">
        <v>1.06</v>
      </c>
      <c r="AW8" s="12">
        <v>0.0</v>
      </c>
      <c r="AX8" s="12"/>
      <c r="AY8" s="12">
        <f>387.19-387.12</f>
        <v>0.07</v>
      </c>
      <c r="AZ8" s="12">
        <v>0.02</v>
      </c>
      <c r="BA8" s="12"/>
      <c r="BB8" s="12"/>
      <c r="BC8" s="12">
        <f>387.6-387.16</f>
        <v>0.44</v>
      </c>
      <c r="BD8" s="12"/>
      <c r="BE8" s="12"/>
      <c r="BF8" s="12">
        <v>3.6</v>
      </c>
      <c r="BG8" s="12"/>
      <c r="BH8" s="12">
        <f>387.18-387.09</f>
        <v>0.09</v>
      </c>
      <c r="BI8" s="12"/>
      <c r="BJ8" s="12"/>
      <c r="BK8" s="12"/>
      <c r="BL8" s="12"/>
      <c r="BM8" s="13"/>
      <c r="BN8" s="13">
        <v>62.1</v>
      </c>
      <c r="BO8" s="13">
        <v>10.4</v>
      </c>
      <c r="BP8" s="13">
        <v>46.1</v>
      </c>
      <c r="BQ8" s="13">
        <v>15.6</v>
      </c>
      <c r="BR8" s="13">
        <v>31.7</v>
      </c>
      <c r="BS8" s="13">
        <v>35.8</v>
      </c>
      <c r="BT8" s="13">
        <v>8.199999999999998</v>
      </c>
      <c r="BU8" s="13">
        <v>45.7</v>
      </c>
      <c r="BV8" s="13">
        <v>35.0</v>
      </c>
      <c r="BW8" s="13">
        <v>0.6</v>
      </c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>
        <v>89.7</v>
      </c>
      <c r="K9" s="12">
        <v>204.14</v>
      </c>
      <c r="L9" s="12"/>
      <c r="M9" s="12"/>
      <c r="N9" s="12">
        <v>182.02</v>
      </c>
      <c r="O9" s="12">
        <v>158.12</v>
      </c>
      <c r="P9" s="12">
        <v>101.78</v>
      </c>
      <c r="Q9" s="12">
        <v>78.87</v>
      </c>
      <c r="R9" s="12"/>
      <c r="S9" s="12"/>
      <c r="T9" s="12"/>
      <c r="U9" s="12"/>
      <c r="V9" s="8">
        <v>387.48</v>
      </c>
      <c r="W9" s="12">
        <v>159.1</v>
      </c>
      <c r="X9" s="12">
        <v>196.88</v>
      </c>
      <c r="Y9" s="12">
        <v>149.9</v>
      </c>
      <c r="Z9" s="12">
        <v>394.37</v>
      </c>
      <c r="AA9" s="12">
        <v>73.3</v>
      </c>
      <c r="AB9" s="12">
        <v>102.4</v>
      </c>
      <c r="AC9" s="12">
        <v>299.33</v>
      </c>
      <c r="AD9" s="12">
        <v>141.2</v>
      </c>
      <c r="AE9" s="12">
        <v>189.66</v>
      </c>
      <c r="AF9" s="12">
        <v>60.0</v>
      </c>
      <c r="AG9" s="12">
        <v>341.56</v>
      </c>
      <c r="AH9" s="12">
        <v>116.9</v>
      </c>
      <c r="AI9" s="12">
        <v>61.01</v>
      </c>
      <c r="AJ9" s="12">
        <v>15.83</v>
      </c>
      <c r="AK9" s="12">
        <v>21.11</v>
      </c>
      <c r="AL9" s="12">
        <v>8.26</v>
      </c>
      <c r="AM9" s="12">
        <v>12.95</v>
      </c>
      <c r="AN9" s="12">
        <v>4.27</v>
      </c>
      <c r="AO9" s="12">
        <v>55.3</v>
      </c>
      <c r="AP9" s="12">
        <v>29.25</v>
      </c>
      <c r="AQ9" s="12">
        <f>384.65-366.36</f>
        <v>18.29</v>
      </c>
      <c r="AR9" s="12">
        <v>30.61</v>
      </c>
      <c r="AS9" s="12">
        <v>25.46</v>
      </c>
      <c r="AT9" s="12">
        <v>27.3</v>
      </c>
      <c r="AU9" s="12">
        <v>20.64</v>
      </c>
      <c r="AV9" s="12">
        <v>12.79</v>
      </c>
      <c r="AW9" s="12">
        <v>32.54</v>
      </c>
      <c r="AX9" s="12"/>
      <c r="AY9" s="12">
        <f>573.33-367.92</f>
        <v>205.41</v>
      </c>
      <c r="AZ9" s="12">
        <v>10.57</v>
      </c>
      <c r="BA9" s="12"/>
      <c r="BB9" s="12"/>
      <c r="BC9" s="12">
        <f>554.25-367.54</f>
        <v>186.71</v>
      </c>
      <c r="BD9" s="12"/>
      <c r="BE9" s="12"/>
      <c r="BF9" s="12">
        <v>28.9</v>
      </c>
      <c r="BG9" s="12"/>
      <c r="BH9" s="12">
        <f>557.67-367.76</f>
        <v>189.91</v>
      </c>
      <c r="BI9" s="12"/>
      <c r="BJ9" s="12"/>
      <c r="BK9" s="12"/>
      <c r="BL9" s="12"/>
      <c r="BM9" s="13"/>
      <c r="BN9" s="13">
        <v>105.0</v>
      </c>
      <c r="BO9" s="13">
        <v>6.0</v>
      </c>
      <c r="BP9" s="13">
        <v>39.3</v>
      </c>
      <c r="BQ9" s="13">
        <v>85.3</v>
      </c>
      <c r="BR9" s="13">
        <v>127.1</v>
      </c>
      <c r="BS9" s="13">
        <v>132.2</v>
      </c>
      <c r="BT9" s="13">
        <v>109.8</v>
      </c>
      <c r="BU9" s="13">
        <v>256.6</v>
      </c>
      <c r="BV9" s="13">
        <v>211.1</v>
      </c>
      <c r="BW9" s="13">
        <v>1.0</v>
      </c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>
        <v>139.2</v>
      </c>
      <c r="K10" s="12">
        <v>53.04</v>
      </c>
      <c r="L10" s="12"/>
      <c r="M10" s="12"/>
      <c r="N10" s="12">
        <v>59.96</v>
      </c>
      <c r="O10" s="12">
        <v>74.28</v>
      </c>
      <c r="P10" s="12">
        <v>143.69</v>
      </c>
      <c r="Q10" s="12">
        <v>120.66</v>
      </c>
      <c r="R10" s="12"/>
      <c r="S10" s="12"/>
      <c r="T10" s="12"/>
      <c r="U10" s="12"/>
      <c r="V10" s="8">
        <v>28.95</v>
      </c>
      <c r="W10" s="12">
        <v>1.6</v>
      </c>
      <c r="X10" s="12">
        <v>11.38</v>
      </c>
      <c r="Y10" s="12">
        <v>17.3</v>
      </c>
      <c r="Z10" s="12">
        <v>23.19</v>
      </c>
      <c r="AA10" s="12">
        <v>66.9</v>
      </c>
      <c r="AB10" s="12">
        <v>0.6</v>
      </c>
      <c r="AC10" s="12">
        <v>31.81</v>
      </c>
      <c r="AD10" s="12">
        <v>99.58</v>
      </c>
      <c r="AE10" s="12">
        <v>20.57</v>
      </c>
      <c r="AF10" s="12">
        <v>82.2</v>
      </c>
      <c r="AG10" s="12">
        <v>64.27</v>
      </c>
      <c r="AH10" s="12">
        <v>5.96</v>
      </c>
      <c r="AI10" s="12">
        <v>224.86</v>
      </c>
      <c r="AJ10" s="12">
        <v>222.35</v>
      </c>
      <c r="AK10" s="12">
        <v>262.2</v>
      </c>
      <c r="AL10" s="12">
        <v>203.55</v>
      </c>
      <c r="AM10" s="12">
        <v>224.31</v>
      </c>
      <c r="AN10" s="12">
        <v>218.46</v>
      </c>
      <c r="AO10" s="12">
        <v>129.0</v>
      </c>
      <c r="AP10" s="12">
        <v>423.08</v>
      </c>
      <c r="AQ10" s="12">
        <f>592.85-349.98</f>
        <v>242.87</v>
      </c>
      <c r="AR10" s="12">
        <v>131.02</v>
      </c>
      <c r="AS10" s="12">
        <v>246.08</v>
      </c>
      <c r="AT10" s="12">
        <v>113.25</v>
      </c>
      <c r="AU10" s="12">
        <v>552.7</v>
      </c>
      <c r="AV10" s="12">
        <v>203.69</v>
      </c>
      <c r="AW10" s="12">
        <v>187.32</v>
      </c>
      <c r="AX10" s="12"/>
      <c r="AY10" s="12">
        <f>438.73-350.32</f>
        <v>88.41</v>
      </c>
      <c r="AZ10" s="12">
        <v>213.84</v>
      </c>
      <c r="BA10" s="12"/>
      <c r="BB10" s="12"/>
      <c r="BC10" s="12">
        <f>447.29-350.07</f>
        <v>97.22</v>
      </c>
      <c r="BD10" s="12"/>
      <c r="BE10" s="12"/>
      <c r="BF10" s="12">
        <v>121.7</v>
      </c>
      <c r="BG10" s="12"/>
      <c r="BH10" s="12">
        <f>453.07-350.2</f>
        <v>102.87</v>
      </c>
      <c r="BI10" s="12"/>
      <c r="BJ10" s="12"/>
      <c r="BK10" s="12"/>
      <c r="BL10" s="12"/>
      <c r="BM10" s="13"/>
      <c r="BN10" s="13">
        <v>62.9</v>
      </c>
      <c r="BO10" s="13">
        <v>3.3</v>
      </c>
      <c r="BP10" s="13">
        <v>15.6</v>
      </c>
      <c r="BQ10" s="13">
        <v>102.7</v>
      </c>
      <c r="BR10" s="13">
        <v>33.8</v>
      </c>
      <c r="BS10" s="13">
        <v>9.4</v>
      </c>
      <c r="BT10" s="13">
        <v>42.6</v>
      </c>
      <c r="BU10" s="13">
        <v>102.8</v>
      </c>
      <c r="BV10" s="13">
        <v>81.59999999999998</v>
      </c>
      <c r="BW10" s="13">
        <v>61.2</v>
      </c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>
        <v>17.9</v>
      </c>
      <c r="K11" s="12">
        <v>1.5</v>
      </c>
      <c r="L11" s="12"/>
      <c r="M11" s="12"/>
      <c r="N11" s="12">
        <v>1.22</v>
      </c>
      <c r="O11" s="12">
        <v>2.97</v>
      </c>
      <c r="P11" s="12">
        <v>8.57</v>
      </c>
      <c r="Q11" s="12">
        <v>1.78</v>
      </c>
      <c r="R11" s="12"/>
      <c r="S11" s="12"/>
      <c r="T11" s="12"/>
      <c r="U11" s="12"/>
      <c r="V11" s="8">
        <v>0.28</v>
      </c>
      <c r="W11" s="12">
        <v>0.0</v>
      </c>
      <c r="X11" s="12">
        <v>0.28</v>
      </c>
      <c r="Y11" s="12">
        <v>0.7</v>
      </c>
      <c r="Z11" s="12">
        <v>0.27</v>
      </c>
      <c r="AA11" s="12">
        <v>4.9</v>
      </c>
      <c r="AB11" s="12">
        <v>0.0</v>
      </c>
      <c r="AC11" s="12">
        <v>0.54</v>
      </c>
      <c r="AD11" s="12">
        <v>4.92</v>
      </c>
      <c r="AE11" s="12">
        <v>1.26</v>
      </c>
      <c r="AF11" s="12">
        <v>3.6</v>
      </c>
      <c r="AG11" s="12">
        <v>3.21</v>
      </c>
      <c r="AH11" s="12">
        <v>0.04</v>
      </c>
      <c r="AI11" s="12">
        <v>14.15</v>
      </c>
      <c r="AJ11" s="12">
        <v>13.61</v>
      </c>
      <c r="AK11" s="12">
        <v>15.48</v>
      </c>
      <c r="AL11" s="12">
        <v>13.86</v>
      </c>
      <c r="AM11" s="12">
        <v>31.61</v>
      </c>
      <c r="AN11" s="12">
        <v>19.58</v>
      </c>
      <c r="AO11" s="12">
        <v>13.8</v>
      </c>
      <c r="AP11" s="12">
        <v>24.64</v>
      </c>
      <c r="AQ11" s="12">
        <f>354.98-346.83</f>
        <v>8.15</v>
      </c>
      <c r="AR11" s="12">
        <v>4.2</v>
      </c>
      <c r="AS11" s="12">
        <v>17.22</v>
      </c>
      <c r="AT11" s="12">
        <v>5.19</v>
      </c>
      <c r="AU11" s="12">
        <v>22.6</v>
      </c>
      <c r="AV11" s="12">
        <v>10.65</v>
      </c>
      <c r="AW11" s="12">
        <v>13.52</v>
      </c>
      <c r="AX11" s="12"/>
      <c r="AY11" s="12">
        <f>351.18-346.9</f>
        <v>4.28</v>
      </c>
      <c r="AZ11" s="12">
        <v>48.56</v>
      </c>
      <c r="BA11" s="12"/>
      <c r="BB11" s="12"/>
      <c r="BC11" s="12">
        <f>352-346.86</f>
        <v>5.14</v>
      </c>
      <c r="BD11" s="12"/>
      <c r="BE11" s="12"/>
      <c r="BF11" s="12">
        <v>10.1</v>
      </c>
      <c r="BG11" s="12"/>
      <c r="BH11" s="12">
        <f>348.26-346.87</f>
        <v>1.39</v>
      </c>
      <c r="BI11" s="12"/>
      <c r="BJ11" s="12"/>
      <c r="BK11" s="12"/>
      <c r="BL11" s="12"/>
      <c r="BM11" s="13"/>
      <c r="BN11" s="13">
        <v>5.4</v>
      </c>
      <c r="BO11" s="13">
        <v>1.9</v>
      </c>
      <c r="BP11" s="13">
        <v>3.7</v>
      </c>
      <c r="BQ11" s="13">
        <v>5.3</v>
      </c>
      <c r="BR11" s="13">
        <v>0.2</v>
      </c>
      <c r="BS11" s="13">
        <v>0.1</v>
      </c>
      <c r="BT11" s="13">
        <v>2.2</v>
      </c>
      <c r="BU11" s="13">
        <v>0.9</v>
      </c>
      <c r="BV11" s="13">
        <v>6.3</v>
      </c>
      <c r="BW11" s="13">
        <v>15.0</v>
      </c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>
        <v>0.0</v>
      </c>
      <c r="K12" s="12">
        <v>0.06</v>
      </c>
      <c r="L12" s="12"/>
      <c r="M12" s="12"/>
      <c r="N12" s="12">
        <v>0.0</v>
      </c>
      <c r="O12" s="12">
        <v>0.35</v>
      </c>
      <c r="P12" s="12">
        <v>0.0</v>
      </c>
      <c r="Q12" s="12">
        <v>0.06</v>
      </c>
      <c r="R12" s="12"/>
      <c r="S12" s="12"/>
      <c r="T12" s="12"/>
      <c r="U12" s="12"/>
      <c r="V12" s="8">
        <v>0.12</v>
      </c>
      <c r="W12" s="12">
        <v>0.0</v>
      </c>
      <c r="X12" s="12">
        <v>0.05</v>
      </c>
      <c r="Y12" s="12">
        <v>0.0</v>
      </c>
      <c r="Z12" s="12">
        <v>0.04</v>
      </c>
      <c r="AA12" s="12">
        <v>0.2</v>
      </c>
      <c r="AB12" s="12">
        <v>0.0</v>
      </c>
      <c r="AC12" s="12">
        <v>0.11000000000000001</v>
      </c>
      <c r="AD12" s="12">
        <v>0.23000000000000004</v>
      </c>
      <c r="AE12" s="12">
        <v>0.03</v>
      </c>
      <c r="AF12" s="12">
        <v>0.1</v>
      </c>
      <c r="AG12" s="12">
        <v>0.13</v>
      </c>
      <c r="AH12" s="12">
        <v>0.0</v>
      </c>
      <c r="AI12" s="12">
        <v>0.12</v>
      </c>
      <c r="AJ12" s="12">
        <v>0.03</v>
      </c>
      <c r="AK12" s="12">
        <v>0.02</v>
      </c>
      <c r="AL12" s="12">
        <v>0.06</v>
      </c>
      <c r="AM12" s="12">
        <v>0.18</v>
      </c>
      <c r="AN12" s="12">
        <v>0.12</v>
      </c>
      <c r="AO12" s="12">
        <v>0.0</v>
      </c>
      <c r="AP12" s="12">
        <v>0.04</v>
      </c>
      <c r="AQ12" s="12">
        <f>256.51-256.44</f>
        <v>0.07</v>
      </c>
      <c r="AR12" s="12">
        <v>0.0</v>
      </c>
      <c r="AS12" s="12">
        <v>0.0</v>
      </c>
      <c r="AT12" s="12">
        <v>0.04</v>
      </c>
      <c r="AU12" s="12">
        <v>0.15</v>
      </c>
      <c r="AV12" s="12">
        <v>0.09</v>
      </c>
      <c r="AW12" s="12">
        <v>0.01</v>
      </c>
      <c r="AX12" s="12"/>
      <c r="AY12" s="12">
        <f>256.48-256.46</f>
        <v>0.02</v>
      </c>
      <c r="AZ12" s="12">
        <v>0.05</v>
      </c>
      <c r="BA12" s="12"/>
      <c r="BB12" s="12"/>
      <c r="BC12" s="12">
        <f>256.52-256.46</f>
        <v>0.06</v>
      </c>
      <c r="BD12" s="12"/>
      <c r="BE12" s="12"/>
      <c r="BF12" s="12">
        <v>0.1</v>
      </c>
      <c r="BG12" s="12"/>
      <c r="BH12" s="12">
        <f>256.47-256.45</f>
        <v>0.02</v>
      </c>
      <c r="BI12" s="12"/>
      <c r="BJ12" s="12"/>
      <c r="BK12" s="12"/>
      <c r="BL12" s="12"/>
      <c r="BM12" s="13"/>
      <c r="BN12" s="13">
        <v>3.7</v>
      </c>
      <c r="BO12" s="13">
        <v>1.6</v>
      </c>
      <c r="BP12" s="13">
        <v>2.6</v>
      </c>
      <c r="BQ12" s="13">
        <v>2.5</v>
      </c>
      <c r="BR12" s="13">
        <v>0.0</v>
      </c>
      <c r="BS12" s="13">
        <v>0.0</v>
      </c>
      <c r="BT12" s="13">
        <v>0.0</v>
      </c>
      <c r="BU12" s="13">
        <v>0.0</v>
      </c>
      <c r="BV12" s="13">
        <v>0.1</v>
      </c>
      <c r="BW12" s="13">
        <v>5.8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 t="s">
        <v>115</v>
      </c>
    </row>
    <row r="14">
      <c r="A14" s="21" t="s">
        <v>43</v>
      </c>
      <c r="B14" s="22" t="str">
        <f t="shared" ref="B14:BW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>
        <f t="shared" si="1"/>
        <v>0</v>
      </c>
      <c r="K14" s="22">
        <f t="shared" si="1"/>
        <v>3.945497238</v>
      </c>
      <c r="L14" s="22" t="str">
        <f t="shared" si="1"/>
        <v>#DIV/0!</v>
      </c>
      <c r="M14" s="22" t="str">
        <f t="shared" si="1"/>
        <v>#DIV/0!</v>
      </c>
      <c r="N14" s="22">
        <f t="shared" si="1"/>
        <v>0</v>
      </c>
      <c r="O14" s="22">
        <f t="shared" si="1"/>
        <v>9.232680099</v>
      </c>
      <c r="P14" s="22">
        <f t="shared" si="1"/>
        <v>0</v>
      </c>
      <c r="Q14" s="22">
        <f t="shared" si="1"/>
        <v>0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>
        <f t="shared" si="1"/>
        <v>0.6362898749</v>
      </c>
      <c r="W14" s="22">
        <f t="shared" si="1"/>
        <v>3.508064516</v>
      </c>
      <c r="X14" s="22">
        <f t="shared" si="1"/>
        <v>0</v>
      </c>
      <c r="Y14" s="22">
        <f t="shared" si="1"/>
        <v>7.977332171</v>
      </c>
      <c r="Z14" s="22">
        <f t="shared" si="1"/>
        <v>0.5274115198</v>
      </c>
      <c r="AA14" s="22">
        <f t="shared" si="1"/>
        <v>0</v>
      </c>
      <c r="AB14" s="22">
        <f t="shared" si="1"/>
        <v>0.6984866123</v>
      </c>
      <c r="AC14" s="22">
        <f t="shared" si="1"/>
        <v>0.2135668331</v>
      </c>
      <c r="AD14" s="22">
        <f t="shared" si="1"/>
        <v>2.633237622</v>
      </c>
      <c r="AE14" s="22">
        <f t="shared" si="1"/>
        <v>1.295685535</v>
      </c>
      <c r="AF14" s="22">
        <f t="shared" si="1"/>
        <v>0</v>
      </c>
      <c r="AG14" s="22">
        <f t="shared" si="1"/>
        <v>0</v>
      </c>
      <c r="AH14" s="22">
        <f t="shared" si="1"/>
        <v>2.579735798</v>
      </c>
      <c r="AI14" s="22">
        <f t="shared" si="1"/>
        <v>0</v>
      </c>
      <c r="AJ14" s="22">
        <f t="shared" si="1"/>
        <v>0</v>
      </c>
      <c r="AK14" s="22">
        <f t="shared" si="1"/>
        <v>0.5149095649</v>
      </c>
      <c r="AL14" s="22">
        <f t="shared" si="1"/>
        <v>0</v>
      </c>
      <c r="AM14" s="22">
        <f t="shared" si="1"/>
        <v>0.1199869105</v>
      </c>
      <c r="AN14" s="22">
        <f t="shared" si="1"/>
        <v>0.01237164419</v>
      </c>
      <c r="AO14" s="22">
        <f t="shared" si="1"/>
        <v>0.387409201</v>
      </c>
      <c r="AP14" s="22">
        <f t="shared" si="1"/>
        <v>0.03560731416</v>
      </c>
      <c r="AQ14" s="22">
        <f t="shared" si="1"/>
        <v>0.01484230056</v>
      </c>
      <c r="AR14" s="22">
        <f t="shared" si="1"/>
        <v>0.05316007088</v>
      </c>
      <c r="AS14" s="22">
        <f t="shared" si="1"/>
        <v>0</v>
      </c>
      <c r="AT14" s="22">
        <f t="shared" si="1"/>
        <v>0</v>
      </c>
      <c r="AU14" s="22">
        <f t="shared" si="1"/>
        <v>0</v>
      </c>
      <c r="AV14" s="22">
        <f t="shared" si="1"/>
        <v>0</v>
      </c>
      <c r="AW14" s="22">
        <f t="shared" si="1"/>
        <v>0</v>
      </c>
      <c r="AX14" s="22" t="str">
        <f t="shared" si="1"/>
        <v>#DIV/0!</v>
      </c>
      <c r="AY14" s="22">
        <f t="shared" si="1"/>
        <v>0.01005833836</v>
      </c>
      <c r="AZ14" s="22">
        <f t="shared" si="1"/>
        <v>0</v>
      </c>
      <c r="BA14" s="22" t="str">
        <f t="shared" si="1"/>
        <v>#DIV/0!</v>
      </c>
      <c r="BB14" s="22" t="str">
        <f t="shared" si="1"/>
        <v>#DIV/0!</v>
      </c>
      <c r="BC14" s="22">
        <f t="shared" si="1"/>
        <v>0</v>
      </c>
      <c r="BD14" s="22" t="str">
        <f t="shared" si="1"/>
        <v>#DIV/0!</v>
      </c>
      <c r="BE14" s="22" t="str">
        <f t="shared" si="1"/>
        <v>#DIV/0!</v>
      </c>
      <c r="BF14" s="22">
        <f t="shared" si="1"/>
        <v>0</v>
      </c>
      <c r="BG14" s="22" t="str">
        <f t="shared" si="1"/>
        <v>#DIV/0!</v>
      </c>
      <c r="BH14" s="22">
        <f t="shared" si="1"/>
        <v>0.006797403392</v>
      </c>
      <c r="BI14" s="22" t="str">
        <f t="shared" si="1"/>
        <v>#DIV/0!</v>
      </c>
      <c r="BJ14" s="22" t="str">
        <f t="shared" si="1"/>
        <v>#DIV/0!</v>
      </c>
      <c r="BK14" s="22" t="str">
        <f t="shared" si="1"/>
        <v>#DIV/0!</v>
      </c>
      <c r="BL14" s="22" t="str">
        <f t="shared" si="1"/>
        <v>#DIV/0!</v>
      </c>
      <c r="BM14" s="24" t="str">
        <f t="shared" si="1"/>
        <v>#DIV/0!</v>
      </c>
      <c r="BN14" s="24">
        <f t="shared" si="1"/>
        <v>11.81848967</v>
      </c>
      <c r="BO14" s="24">
        <f t="shared" si="1"/>
        <v>70.94723458</v>
      </c>
      <c r="BP14" s="24">
        <f t="shared" si="1"/>
        <v>32.25806452</v>
      </c>
      <c r="BQ14" s="24">
        <f t="shared" si="1"/>
        <v>0.5152224824</v>
      </c>
      <c r="BR14" s="24">
        <f t="shared" si="1"/>
        <v>0</v>
      </c>
      <c r="BS14" s="24">
        <f t="shared" si="1"/>
        <v>0</v>
      </c>
      <c r="BT14" s="24">
        <f t="shared" si="1"/>
        <v>0</v>
      </c>
      <c r="BU14" s="24">
        <f t="shared" si="1"/>
        <v>0.1218917601</v>
      </c>
      <c r="BV14" s="24">
        <f t="shared" si="1"/>
        <v>0.4962054874</v>
      </c>
      <c r="BW14" s="24">
        <f t="shared" si="1"/>
        <v>0</v>
      </c>
    </row>
    <row r="15">
      <c r="A15" s="25"/>
      <c r="B15" s="22" t="str">
        <f t="shared" ref="B15:BW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>
        <f t="shared" si="2"/>
        <v>0.04044489383</v>
      </c>
      <c r="K15" s="22">
        <f t="shared" si="2"/>
        <v>2.457254357</v>
      </c>
      <c r="L15" s="22" t="str">
        <f t="shared" si="2"/>
        <v>#DIV/0!</v>
      </c>
      <c r="M15" s="22" t="str">
        <f t="shared" si="2"/>
        <v>#DIV/0!</v>
      </c>
      <c r="N15" s="22">
        <f t="shared" si="2"/>
        <v>0</v>
      </c>
      <c r="O15" s="22">
        <f t="shared" si="2"/>
        <v>2.494479713</v>
      </c>
      <c r="P15" s="22">
        <f t="shared" si="2"/>
        <v>0</v>
      </c>
      <c r="Q15" s="22">
        <f t="shared" si="2"/>
        <v>0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>
        <f t="shared" si="2"/>
        <v>1.537344664</v>
      </c>
      <c r="W15" s="22">
        <f t="shared" si="2"/>
        <v>5.64516129</v>
      </c>
      <c r="X15" s="22">
        <f t="shared" si="2"/>
        <v>0.05759347865</v>
      </c>
      <c r="Y15" s="22">
        <f t="shared" si="2"/>
        <v>3.269398431</v>
      </c>
      <c r="Z15" s="22">
        <f t="shared" si="2"/>
        <v>1.685337563</v>
      </c>
      <c r="AA15" s="22">
        <f t="shared" si="2"/>
        <v>0.1314060447</v>
      </c>
      <c r="AB15" s="22">
        <f t="shared" si="2"/>
        <v>5.55878929</v>
      </c>
      <c r="AC15" s="22">
        <f t="shared" si="2"/>
        <v>1.569716223</v>
      </c>
      <c r="AD15" s="22">
        <f t="shared" si="2"/>
        <v>1.362140206</v>
      </c>
      <c r="AE15" s="22">
        <f t="shared" si="2"/>
        <v>2.557716901</v>
      </c>
      <c r="AF15" s="22">
        <f t="shared" si="2"/>
        <v>0.06747638327</v>
      </c>
      <c r="AG15" s="22">
        <f t="shared" si="2"/>
        <v>0.04171301446</v>
      </c>
      <c r="AH15" s="22">
        <f t="shared" si="2"/>
        <v>13.41659291</v>
      </c>
      <c r="AI15" s="22">
        <f t="shared" si="2"/>
        <v>0.03617945007</v>
      </c>
      <c r="AJ15" s="22">
        <f t="shared" si="2"/>
        <v>0</v>
      </c>
      <c r="AK15" s="22">
        <f t="shared" si="2"/>
        <v>0.7169626854</v>
      </c>
      <c r="AL15" s="22">
        <f t="shared" si="2"/>
        <v>0</v>
      </c>
      <c r="AM15" s="22">
        <f t="shared" si="2"/>
        <v>1.156237501</v>
      </c>
      <c r="AN15" s="22">
        <f t="shared" si="2"/>
        <v>0.01237164419</v>
      </c>
      <c r="AO15" s="22">
        <f t="shared" si="2"/>
        <v>0.3389830508</v>
      </c>
      <c r="AP15" s="22">
        <f t="shared" si="2"/>
        <v>0.01675638313</v>
      </c>
      <c r="AQ15" s="22">
        <f t="shared" si="2"/>
        <v>0.007421150278</v>
      </c>
      <c r="AR15" s="22">
        <f t="shared" si="2"/>
        <v>0.4489072652</v>
      </c>
      <c r="AS15" s="22">
        <f t="shared" si="2"/>
        <v>0</v>
      </c>
      <c r="AT15" s="22">
        <f t="shared" si="2"/>
        <v>0.04058716093</v>
      </c>
      <c r="AU15" s="22">
        <f t="shared" si="2"/>
        <v>0</v>
      </c>
      <c r="AV15" s="22">
        <f t="shared" si="2"/>
        <v>0.1050144395</v>
      </c>
      <c r="AW15" s="22">
        <f t="shared" si="2"/>
        <v>0</v>
      </c>
      <c r="AX15" s="22" t="str">
        <f t="shared" si="2"/>
        <v>#DIV/0!</v>
      </c>
      <c r="AY15" s="22">
        <f t="shared" si="2"/>
        <v>0.006705558908</v>
      </c>
      <c r="AZ15" s="22">
        <f t="shared" si="2"/>
        <v>0</v>
      </c>
      <c r="BA15" s="22" t="str">
        <f t="shared" si="2"/>
        <v>#DIV/0!</v>
      </c>
      <c r="BB15" s="22" t="str">
        <f t="shared" si="2"/>
        <v>#DIV/0!</v>
      </c>
      <c r="BC15" s="22">
        <f t="shared" si="2"/>
        <v>0</v>
      </c>
      <c r="BD15" s="22" t="str">
        <f t="shared" si="2"/>
        <v>#DIV/0!</v>
      </c>
      <c r="BE15" s="22" t="str">
        <f t="shared" si="2"/>
        <v>#DIV/0!</v>
      </c>
      <c r="BF15" s="22">
        <f t="shared" si="2"/>
        <v>0.4789845527</v>
      </c>
      <c r="BG15" s="22" t="str">
        <f t="shared" si="2"/>
        <v>#DIV/0!</v>
      </c>
      <c r="BH15" s="22">
        <f t="shared" si="2"/>
        <v>0.01359480678</v>
      </c>
      <c r="BI15" s="22" t="str">
        <f t="shared" si="2"/>
        <v>#DIV/0!</v>
      </c>
      <c r="BJ15" s="22" t="str">
        <f t="shared" si="2"/>
        <v>#DIV/0!</v>
      </c>
      <c r="BK15" s="22" t="str">
        <f t="shared" si="2"/>
        <v>#DIV/0!</v>
      </c>
      <c r="BL15" s="22" t="str">
        <f t="shared" si="2"/>
        <v>#DIV/0!</v>
      </c>
      <c r="BM15" s="24" t="str">
        <f t="shared" si="2"/>
        <v>#DIV/0!</v>
      </c>
      <c r="BN15" s="24">
        <f t="shared" si="2"/>
        <v>7.958008805</v>
      </c>
      <c r="BO15" s="24">
        <f t="shared" si="2"/>
        <v>14.81246027</v>
      </c>
      <c r="BP15" s="24">
        <f t="shared" si="2"/>
        <v>11.05235325</v>
      </c>
      <c r="BQ15" s="24">
        <f t="shared" si="2"/>
        <v>0.37470726</v>
      </c>
      <c r="BR15" s="24">
        <f t="shared" si="2"/>
        <v>0.4639175258</v>
      </c>
      <c r="BS15" s="24">
        <f t="shared" si="2"/>
        <v>0.05633802817</v>
      </c>
      <c r="BT15" s="24">
        <f t="shared" si="2"/>
        <v>0.06142506143</v>
      </c>
      <c r="BU15" s="24">
        <f t="shared" si="2"/>
        <v>0.8288639688</v>
      </c>
      <c r="BV15" s="24">
        <f t="shared" si="2"/>
        <v>2.072387624</v>
      </c>
      <c r="BW15" s="24">
        <f t="shared" si="2"/>
        <v>0.3562945368</v>
      </c>
    </row>
    <row r="16">
      <c r="A16" s="25"/>
      <c r="B16" s="22" t="str">
        <f t="shared" ref="B16:BW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>
        <f t="shared" si="3"/>
        <v>0.1213346815</v>
      </c>
      <c r="K16" s="22">
        <f t="shared" si="3"/>
        <v>8.013361114</v>
      </c>
      <c r="L16" s="22" t="str">
        <f t="shared" si="3"/>
        <v>#DIV/0!</v>
      </c>
      <c r="M16" s="22" t="str">
        <f t="shared" si="3"/>
        <v>#DIV/0!</v>
      </c>
      <c r="N16" s="22">
        <f t="shared" si="3"/>
        <v>0.3115264798</v>
      </c>
      <c r="O16" s="22">
        <f t="shared" si="3"/>
        <v>6.938310792</v>
      </c>
      <c r="P16" s="22">
        <f t="shared" si="3"/>
        <v>0.04331220223</v>
      </c>
      <c r="Q16" s="22">
        <f t="shared" si="3"/>
        <v>0.009928021842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>
        <f t="shared" si="3"/>
        <v>8.822650211</v>
      </c>
      <c r="W16" s="22">
        <f t="shared" si="3"/>
        <v>26.00806452</v>
      </c>
      <c r="X16" s="22">
        <f t="shared" si="3"/>
        <v>7.651072125</v>
      </c>
      <c r="Y16" s="22">
        <f t="shared" si="3"/>
        <v>15.51874455</v>
      </c>
      <c r="Z16" s="22">
        <f t="shared" si="3"/>
        <v>14.92415981</v>
      </c>
      <c r="AA16" s="22">
        <f t="shared" si="3"/>
        <v>4.599211564</v>
      </c>
      <c r="AB16" s="22">
        <f t="shared" si="3"/>
        <v>63.70779977</v>
      </c>
      <c r="AC16" s="22">
        <f t="shared" si="3"/>
        <v>9.615846659</v>
      </c>
      <c r="AD16" s="22">
        <f t="shared" si="3"/>
        <v>9.843126269</v>
      </c>
      <c r="AE16" s="22">
        <f t="shared" si="3"/>
        <v>24.87379686</v>
      </c>
      <c r="AF16" s="22">
        <f t="shared" si="3"/>
        <v>1.147098516</v>
      </c>
      <c r="AG16" s="22">
        <f t="shared" si="3"/>
        <v>5.135335558</v>
      </c>
      <c r="AH16" s="22">
        <f t="shared" si="3"/>
        <v>43.70800144</v>
      </c>
      <c r="AI16" s="22">
        <f t="shared" si="3"/>
        <v>1.272858834</v>
      </c>
      <c r="AJ16" s="22">
        <f t="shared" si="3"/>
        <v>0</v>
      </c>
      <c r="AK16" s="22">
        <f t="shared" si="3"/>
        <v>1.300309598</v>
      </c>
      <c r="AL16" s="22">
        <f t="shared" si="3"/>
        <v>0.004432231185</v>
      </c>
      <c r="AM16" s="22">
        <f t="shared" si="3"/>
        <v>0.8980838454</v>
      </c>
      <c r="AN16" s="22">
        <f t="shared" si="3"/>
        <v>0</v>
      </c>
      <c r="AO16" s="22">
        <f t="shared" si="3"/>
        <v>3.244552058</v>
      </c>
      <c r="AP16" s="22">
        <f t="shared" si="3"/>
        <v>0.02932367049</v>
      </c>
      <c r="AQ16" s="22">
        <f t="shared" si="3"/>
        <v>0.007421150278</v>
      </c>
      <c r="AR16" s="22">
        <f t="shared" si="3"/>
        <v>1.529828706</v>
      </c>
      <c r="AS16" s="22">
        <f t="shared" si="3"/>
        <v>0</v>
      </c>
      <c r="AT16" s="22">
        <f t="shared" si="3"/>
        <v>1.332611784</v>
      </c>
      <c r="AU16" s="22">
        <f t="shared" si="3"/>
        <v>0.01844739976</v>
      </c>
      <c r="AV16" s="22">
        <f t="shared" si="3"/>
        <v>0.4638137744</v>
      </c>
      <c r="AW16" s="22">
        <f t="shared" si="3"/>
        <v>0</v>
      </c>
      <c r="AX16" s="22" t="str">
        <f t="shared" si="3"/>
        <v>#DIV/0!</v>
      </c>
      <c r="AY16" s="22">
        <f t="shared" si="3"/>
        <v>0.02346945618</v>
      </c>
      <c r="AZ16" s="22">
        <f t="shared" si="3"/>
        <v>0.00732681247</v>
      </c>
      <c r="BA16" s="22" t="str">
        <f t="shared" si="3"/>
        <v>#DIV/0!</v>
      </c>
      <c r="BB16" s="22" t="str">
        <f t="shared" si="3"/>
        <v>#DIV/0!</v>
      </c>
      <c r="BC16" s="22">
        <f t="shared" si="3"/>
        <v>0.1519022302</v>
      </c>
      <c r="BD16" s="22" t="str">
        <f t="shared" si="3"/>
        <v>#DIV/0!</v>
      </c>
      <c r="BE16" s="22" t="str">
        <f t="shared" si="3"/>
        <v>#DIV/0!</v>
      </c>
      <c r="BF16" s="22">
        <f t="shared" si="3"/>
        <v>2.155430487</v>
      </c>
      <c r="BG16" s="22" t="str">
        <f t="shared" si="3"/>
        <v>#DIV/0!</v>
      </c>
      <c r="BH16" s="22">
        <f t="shared" si="3"/>
        <v>0.03058831526</v>
      </c>
      <c r="BI16" s="22" t="str">
        <f t="shared" si="3"/>
        <v>#DIV/0!</v>
      </c>
      <c r="BJ16" s="22" t="str">
        <f t="shared" si="3"/>
        <v>#DIV/0!</v>
      </c>
      <c r="BK16" s="22" t="str">
        <f t="shared" si="3"/>
        <v>#DIV/0!</v>
      </c>
      <c r="BL16" s="22" t="str">
        <f t="shared" si="3"/>
        <v>#DIV/0!</v>
      </c>
      <c r="BM16" s="24" t="str">
        <f t="shared" si="3"/>
        <v>#DIV/0!</v>
      </c>
      <c r="BN16" s="24">
        <f t="shared" si="3"/>
        <v>21.02946156</v>
      </c>
      <c r="BO16" s="24">
        <f t="shared" si="3"/>
        <v>6.611570248</v>
      </c>
      <c r="BP16" s="24">
        <f t="shared" si="3"/>
        <v>24.37863564</v>
      </c>
      <c r="BQ16" s="24">
        <f t="shared" si="3"/>
        <v>7.306791569</v>
      </c>
      <c r="BR16" s="24">
        <f t="shared" si="3"/>
        <v>16.34020619</v>
      </c>
      <c r="BS16" s="24">
        <f t="shared" si="3"/>
        <v>20.16901408</v>
      </c>
      <c r="BT16" s="24">
        <f t="shared" si="3"/>
        <v>5.036855037</v>
      </c>
      <c r="BU16" s="24">
        <f t="shared" si="3"/>
        <v>11.14090687</v>
      </c>
      <c r="BV16" s="24">
        <f t="shared" si="3"/>
        <v>10.21599533</v>
      </c>
      <c r="BW16" s="24">
        <f t="shared" si="3"/>
        <v>0.7125890736</v>
      </c>
    </row>
    <row r="17">
      <c r="A17" s="25"/>
      <c r="B17" s="22" t="str">
        <f t="shared" ref="B17:BW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>
        <f t="shared" si="4"/>
        <v>36.27906977</v>
      </c>
      <c r="K17" s="22">
        <f t="shared" si="4"/>
        <v>67.51331151</v>
      </c>
      <c r="L17" s="22" t="str">
        <f t="shared" si="4"/>
        <v>#DIV/0!</v>
      </c>
      <c r="M17" s="22" t="str">
        <f t="shared" si="4"/>
        <v>#DIV/0!</v>
      </c>
      <c r="N17" s="22">
        <f t="shared" si="4"/>
        <v>74.6105919</v>
      </c>
      <c r="O17" s="22">
        <f t="shared" si="4"/>
        <v>54.55423682</v>
      </c>
      <c r="P17" s="22">
        <f t="shared" si="4"/>
        <v>40.07559948</v>
      </c>
      <c r="Q17" s="22">
        <f t="shared" si="4"/>
        <v>39.15115413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>
        <f t="shared" si="4"/>
        <v>82.73476534</v>
      </c>
      <c r="W17" s="22">
        <f t="shared" si="4"/>
        <v>64.15322581</v>
      </c>
      <c r="X17" s="22">
        <f t="shared" si="4"/>
        <v>87.22310828</v>
      </c>
      <c r="Y17" s="22">
        <f t="shared" si="4"/>
        <v>65.34437663</v>
      </c>
      <c r="Z17" s="22">
        <f t="shared" si="4"/>
        <v>78.19371468</v>
      </c>
      <c r="AA17" s="22">
        <f t="shared" si="4"/>
        <v>48.16031537</v>
      </c>
      <c r="AB17" s="22">
        <f t="shared" si="4"/>
        <v>29.80209546</v>
      </c>
      <c r="AC17" s="22">
        <f t="shared" si="4"/>
        <v>79.90870018</v>
      </c>
      <c r="AD17" s="22">
        <f t="shared" si="4"/>
        <v>49.44323832</v>
      </c>
      <c r="AE17" s="22">
        <f t="shared" si="4"/>
        <v>63.82849835</v>
      </c>
      <c r="AF17" s="22">
        <f t="shared" si="4"/>
        <v>40.48582996</v>
      </c>
      <c r="AG17" s="22">
        <f t="shared" si="4"/>
        <v>79.15276233</v>
      </c>
      <c r="AH17" s="22">
        <f t="shared" si="4"/>
        <v>38.31907431</v>
      </c>
      <c r="AI17" s="22">
        <f t="shared" si="4"/>
        <v>20.06643863</v>
      </c>
      <c r="AJ17" s="22">
        <f t="shared" si="4"/>
        <v>8.447622605</v>
      </c>
      <c r="AK17" s="22">
        <f t="shared" si="4"/>
        <v>6.879582858</v>
      </c>
      <c r="AL17" s="22">
        <f t="shared" si="4"/>
        <v>3.661022959</v>
      </c>
      <c r="AM17" s="22">
        <f t="shared" si="4"/>
        <v>4.708577246</v>
      </c>
      <c r="AN17" s="22">
        <f t="shared" si="4"/>
        <v>1.760897357</v>
      </c>
      <c r="AO17" s="22">
        <f t="shared" si="4"/>
        <v>26.77966102</v>
      </c>
      <c r="AP17" s="22">
        <f t="shared" si="4"/>
        <v>6.126552584</v>
      </c>
      <c r="AQ17" s="22">
        <f t="shared" si="4"/>
        <v>6.786641929</v>
      </c>
      <c r="AR17" s="22">
        <f t="shared" si="4"/>
        <v>18.08033077</v>
      </c>
      <c r="AS17" s="22">
        <f t="shared" si="4"/>
        <v>8.814568619</v>
      </c>
      <c r="AT17" s="22">
        <f t="shared" si="4"/>
        <v>18.46715822</v>
      </c>
      <c r="AU17" s="22">
        <f t="shared" si="4"/>
        <v>3.461403009</v>
      </c>
      <c r="AV17" s="22">
        <f t="shared" si="4"/>
        <v>5.596394504</v>
      </c>
      <c r="AW17" s="22">
        <f t="shared" si="4"/>
        <v>13.93576017</v>
      </c>
      <c r="AX17" s="22" t="str">
        <f t="shared" si="4"/>
        <v>#DIV/0!</v>
      </c>
      <c r="AY17" s="22">
        <f t="shared" si="4"/>
        <v>68.86944277</v>
      </c>
      <c r="AZ17" s="22">
        <f t="shared" si="4"/>
        <v>3.872220391</v>
      </c>
      <c r="BA17" s="22" t="str">
        <f t="shared" si="4"/>
        <v>#DIV/0!</v>
      </c>
      <c r="BB17" s="22" t="str">
        <f t="shared" si="4"/>
        <v>#DIV/0!</v>
      </c>
      <c r="BC17" s="22">
        <f t="shared" si="4"/>
        <v>64.45833046</v>
      </c>
      <c r="BD17" s="22" t="str">
        <f t="shared" si="4"/>
        <v>#DIV/0!</v>
      </c>
      <c r="BE17" s="22" t="str">
        <f t="shared" si="4"/>
        <v>#DIV/0!</v>
      </c>
      <c r="BF17" s="22">
        <f t="shared" si="4"/>
        <v>17.30331697</v>
      </c>
      <c r="BG17" s="22" t="str">
        <f t="shared" si="4"/>
        <v>#DIV/0!</v>
      </c>
      <c r="BH17" s="22">
        <f t="shared" si="4"/>
        <v>64.54474391</v>
      </c>
      <c r="BI17" s="22" t="str">
        <f t="shared" si="4"/>
        <v>#DIV/0!</v>
      </c>
      <c r="BJ17" s="22" t="str">
        <f t="shared" si="4"/>
        <v>#DIV/0!</v>
      </c>
      <c r="BK17" s="22" t="str">
        <f t="shared" si="4"/>
        <v>#DIV/0!</v>
      </c>
      <c r="BL17" s="22" t="str">
        <f t="shared" si="4"/>
        <v>#DIV/0!</v>
      </c>
      <c r="BM17" s="24" t="str">
        <f t="shared" si="4"/>
        <v>#DIV/0!</v>
      </c>
      <c r="BN17" s="24">
        <f t="shared" si="4"/>
        <v>35.55706062</v>
      </c>
      <c r="BO17" s="24">
        <f t="shared" si="4"/>
        <v>3.814367451</v>
      </c>
      <c r="BP17" s="24">
        <f t="shared" si="4"/>
        <v>20.78265468</v>
      </c>
      <c r="BQ17" s="24">
        <f t="shared" si="4"/>
        <v>39.95316159</v>
      </c>
      <c r="BR17" s="24">
        <f t="shared" si="4"/>
        <v>65.51546392</v>
      </c>
      <c r="BS17" s="24">
        <f t="shared" si="4"/>
        <v>74.47887324</v>
      </c>
      <c r="BT17" s="24">
        <f t="shared" si="4"/>
        <v>67.44471744</v>
      </c>
      <c r="BU17" s="24">
        <f t="shared" si="4"/>
        <v>62.55485129</v>
      </c>
      <c r="BV17" s="24">
        <f t="shared" si="4"/>
        <v>61.61704612</v>
      </c>
      <c r="BW17" s="24">
        <f t="shared" si="4"/>
        <v>1.187648456</v>
      </c>
    </row>
    <row r="18">
      <c r="A18" s="25"/>
      <c r="B18" s="22" t="str">
        <f t="shared" ref="B18:BW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>
        <f t="shared" si="5"/>
        <v>56.29929221</v>
      </c>
      <c r="K18" s="22">
        <f t="shared" si="5"/>
        <v>17.54142276</v>
      </c>
      <c r="L18" s="22" t="str">
        <f t="shared" si="5"/>
        <v>#DIV/0!</v>
      </c>
      <c r="M18" s="22" t="str">
        <f t="shared" si="5"/>
        <v>#DIV/0!</v>
      </c>
      <c r="N18" s="22">
        <f t="shared" si="5"/>
        <v>24.57779964</v>
      </c>
      <c r="O18" s="22">
        <f t="shared" si="5"/>
        <v>25.62793265</v>
      </c>
      <c r="P18" s="22">
        <f t="shared" si="5"/>
        <v>56.57754853</v>
      </c>
      <c r="Q18" s="22">
        <f t="shared" si="5"/>
        <v>59.89575577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>
        <f t="shared" si="5"/>
        <v>6.18140667</v>
      </c>
      <c r="W18" s="22">
        <f t="shared" si="5"/>
        <v>0.6451612903</v>
      </c>
      <c r="X18" s="22">
        <f t="shared" si="5"/>
        <v>5.041644515</v>
      </c>
      <c r="Y18" s="22">
        <f t="shared" si="5"/>
        <v>7.54141238</v>
      </c>
      <c r="Z18" s="22">
        <f t="shared" si="5"/>
        <v>4.597997422</v>
      </c>
      <c r="AA18" s="22">
        <f t="shared" si="5"/>
        <v>43.95532194</v>
      </c>
      <c r="AB18" s="22">
        <f t="shared" si="5"/>
        <v>0.1746216531</v>
      </c>
      <c r="AC18" s="22">
        <f t="shared" si="5"/>
        <v>8.4919512</v>
      </c>
      <c r="AD18" s="22">
        <f t="shared" si="5"/>
        <v>34.86938861</v>
      </c>
      <c r="AE18" s="22">
        <f t="shared" si="5"/>
        <v>6.922662718</v>
      </c>
      <c r="AF18" s="22">
        <f t="shared" si="5"/>
        <v>55.46558704</v>
      </c>
      <c r="AG18" s="22">
        <f t="shared" si="5"/>
        <v>14.89386355</v>
      </c>
      <c r="AH18" s="22">
        <f t="shared" si="5"/>
        <v>1.953649982</v>
      </c>
      <c r="AI18" s="22">
        <f t="shared" si="5"/>
        <v>73.95737403</v>
      </c>
      <c r="AJ18" s="22">
        <f t="shared" si="5"/>
        <v>118.6562783</v>
      </c>
      <c r="AK18" s="22">
        <f t="shared" si="5"/>
        <v>85.44891641</v>
      </c>
      <c r="AL18" s="22">
        <f t="shared" si="5"/>
        <v>90.21806577</v>
      </c>
      <c r="AM18" s="22">
        <f t="shared" si="5"/>
        <v>81.55837545</v>
      </c>
      <c r="AN18" s="22">
        <f t="shared" si="5"/>
        <v>90.090313</v>
      </c>
      <c r="AO18" s="22">
        <f t="shared" si="5"/>
        <v>62.46973366</v>
      </c>
      <c r="AP18" s="22">
        <f t="shared" si="5"/>
        <v>88.61613221</v>
      </c>
      <c r="AQ18" s="22">
        <f t="shared" si="5"/>
        <v>90.1187384</v>
      </c>
      <c r="AR18" s="22">
        <f t="shared" si="5"/>
        <v>77.38924985</v>
      </c>
      <c r="AS18" s="22">
        <f t="shared" si="5"/>
        <v>85.19595624</v>
      </c>
      <c r="AT18" s="22">
        <f t="shared" si="5"/>
        <v>76.60826625</v>
      </c>
      <c r="AU18" s="22">
        <f t="shared" si="5"/>
        <v>92.68979859</v>
      </c>
      <c r="AV18" s="22">
        <f t="shared" si="5"/>
        <v>89.12662991</v>
      </c>
      <c r="AW18" s="22">
        <f t="shared" si="5"/>
        <v>80.22269807</v>
      </c>
      <c r="AX18" s="22" t="str">
        <f t="shared" si="5"/>
        <v>#DIV/0!</v>
      </c>
      <c r="AY18" s="22">
        <f t="shared" si="5"/>
        <v>29.64192315</v>
      </c>
      <c r="AZ18" s="22">
        <f t="shared" si="5"/>
        <v>78.33827893</v>
      </c>
      <c r="BA18" s="22" t="str">
        <f t="shared" si="5"/>
        <v>#DIV/0!</v>
      </c>
      <c r="BB18" s="22" t="str">
        <f t="shared" si="5"/>
        <v>#DIV/0!</v>
      </c>
      <c r="BC18" s="22">
        <f t="shared" si="5"/>
        <v>33.56348823</v>
      </c>
      <c r="BD18" s="22" t="str">
        <f t="shared" si="5"/>
        <v>#DIV/0!</v>
      </c>
      <c r="BE18" s="22" t="str">
        <f t="shared" si="5"/>
        <v>#DIV/0!</v>
      </c>
      <c r="BF18" s="22">
        <f t="shared" si="5"/>
        <v>72.86552509</v>
      </c>
      <c r="BG18" s="22" t="str">
        <f t="shared" si="5"/>
        <v>#DIV/0!</v>
      </c>
      <c r="BH18" s="22">
        <f t="shared" si="5"/>
        <v>34.96244435</v>
      </c>
      <c r="BI18" s="22" t="str">
        <f t="shared" si="5"/>
        <v>#DIV/0!</v>
      </c>
      <c r="BJ18" s="22" t="str">
        <f t="shared" si="5"/>
        <v>#DIV/0!</v>
      </c>
      <c r="BK18" s="22" t="str">
        <f t="shared" si="5"/>
        <v>#DIV/0!</v>
      </c>
      <c r="BL18" s="22" t="str">
        <f t="shared" si="5"/>
        <v>#DIV/0!</v>
      </c>
      <c r="BM18" s="24" t="str">
        <f t="shared" si="5"/>
        <v>#DIV/0!</v>
      </c>
      <c r="BN18" s="24">
        <f t="shared" si="5"/>
        <v>21.3003725</v>
      </c>
      <c r="BO18" s="24">
        <f t="shared" si="5"/>
        <v>2.097902098</v>
      </c>
      <c r="BP18" s="24">
        <f t="shared" si="5"/>
        <v>8.249603384</v>
      </c>
      <c r="BQ18" s="24">
        <f t="shared" si="5"/>
        <v>48.1030445</v>
      </c>
      <c r="BR18" s="24">
        <f t="shared" si="5"/>
        <v>17.42268041</v>
      </c>
      <c r="BS18" s="24">
        <f t="shared" si="5"/>
        <v>5.295774648</v>
      </c>
      <c r="BT18" s="24">
        <f t="shared" si="5"/>
        <v>26.16707617</v>
      </c>
      <c r="BU18" s="24">
        <f t="shared" si="5"/>
        <v>25.06094588</v>
      </c>
      <c r="BV18" s="24">
        <f t="shared" si="5"/>
        <v>23.8178634</v>
      </c>
      <c r="BW18" s="24">
        <f t="shared" si="5"/>
        <v>72.68408551</v>
      </c>
    </row>
    <row r="19">
      <c r="A19" s="25"/>
      <c r="B19" s="22" t="str">
        <f t="shared" ref="B19:BW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>
        <f t="shared" si="6"/>
        <v>7.239635996</v>
      </c>
      <c r="K19" s="22">
        <f t="shared" si="6"/>
        <v>0.4960809604</v>
      </c>
      <c r="L19" s="22" t="str">
        <f t="shared" si="6"/>
        <v>#DIV/0!</v>
      </c>
      <c r="M19" s="22" t="str">
        <f t="shared" si="6"/>
        <v>#DIV/0!</v>
      </c>
      <c r="N19" s="22">
        <f t="shared" si="6"/>
        <v>0.5000819807</v>
      </c>
      <c r="O19" s="22">
        <f t="shared" si="6"/>
        <v>1.024703285</v>
      </c>
      <c r="P19" s="22">
        <f t="shared" si="6"/>
        <v>3.374414301</v>
      </c>
      <c r="Q19" s="22">
        <f t="shared" si="6"/>
        <v>0.8835939439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>
        <f t="shared" si="6"/>
        <v>0.05978562583</v>
      </c>
      <c r="W19" s="22">
        <f t="shared" si="6"/>
        <v>0</v>
      </c>
      <c r="X19" s="22">
        <f t="shared" si="6"/>
        <v>0.1240474925</v>
      </c>
      <c r="Y19" s="22">
        <f t="shared" si="6"/>
        <v>0.3051438535</v>
      </c>
      <c r="Z19" s="22">
        <f t="shared" si="6"/>
        <v>0.05353425201</v>
      </c>
      <c r="AA19" s="22">
        <f t="shared" si="6"/>
        <v>3.219448095</v>
      </c>
      <c r="AB19" s="22">
        <f t="shared" si="6"/>
        <v>0</v>
      </c>
      <c r="AC19" s="22">
        <f t="shared" si="6"/>
        <v>0.1441576123</v>
      </c>
      <c r="AD19" s="22">
        <f t="shared" si="6"/>
        <v>1.722809721</v>
      </c>
      <c r="AE19" s="22">
        <f t="shared" si="6"/>
        <v>0.4240425389</v>
      </c>
      <c r="AF19" s="22">
        <f t="shared" si="6"/>
        <v>2.429149798</v>
      </c>
      <c r="AG19" s="22">
        <f t="shared" si="6"/>
        <v>0.7438820912</v>
      </c>
      <c r="AH19" s="22">
        <f t="shared" si="6"/>
        <v>0.01311174485</v>
      </c>
      <c r="AI19" s="22">
        <f t="shared" si="6"/>
        <v>4.653992896</v>
      </c>
      <c r="AJ19" s="22">
        <f t="shared" si="6"/>
        <v>7.262927584</v>
      </c>
      <c r="AK19" s="22">
        <f t="shared" si="6"/>
        <v>5.044810168</v>
      </c>
      <c r="AL19" s="22">
        <f t="shared" si="6"/>
        <v>6.143072423</v>
      </c>
      <c r="AM19" s="22">
        <f t="shared" si="6"/>
        <v>11.49329164</v>
      </c>
      <c r="AN19" s="22">
        <f t="shared" si="6"/>
        <v>8.074559776</v>
      </c>
      <c r="AO19" s="22">
        <f t="shared" si="6"/>
        <v>6.682808717</v>
      </c>
      <c r="AP19" s="22">
        <f t="shared" si="6"/>
        <v>5.160966005</v>
      </c>
      <c r="AQ19" s="22">
        <f t="shared" si="6"/>
        <v>3.024118738</v>
      </c>
      <c r="AR19" s="22">
        <f t="shared" si="6"/>
        <v>2.480803308</v>
      </c>
      <c r="AS19" s="22">
        <f t="shared" si="6"/>
        <v>5.961778147</v>
      </c>
      <c r="AT19" s="22">
        <f t="shared" si="6"/>
        <v>3.51078942</v>
      </c>
      <c r="AU19" s="22">
        <f t="shared" si="6"/>
        <v>3.790102132</v>
      </c>
      <c r="AV19" s="22">
        <f t="shared" si="6"/>
        <v>4.660015752</v>
      </c>
      <c r="AW19" s="22">
        <f t="shared" si="6"/>
        <v>5.790149893</v>
      </c>
      <c r="AX19" s="22" t="str">
        <f t="shared" si="6"/>
        <v>#DIV/0!</v>
      </c>
      <c r="AY19" s="22">
        <f t="shared" si="6"/>
        <v>1.434989606</v>
      </c>
      <c r="AZ19" s="22">
        <f t="shared" si="6"/>
        <v>17.78950068</v>
      </c>
      <c r="BA19" s="22" t="str">
        <f t="shared" si="6"/>
        <v>#DIV/0!</v>
      </c>
      <c r="BB19" s="22" t="str">
        <f t="shared" si="6"/>
        <v>#DIV/0!</v>
      </c>
      <c r="BC19" s="22">
        <f t="shared" si="6"/>
        <v>1.774494235</v>
      </c>
      <c r="BD19" s="22" t="str">
        <f t="shared" si="6"/>
        <v>#DIV/0!</v>
      </c>
      <c r="BE19" s="22" t="str">
        <f t="shared" si="6"/>
        <v>#DIV/0!</v>
      </c>
      <c r="BF19" s="22">
        <f t="shared" si="6"/>
        <v>6.047179978</v>
      </c>
      <c r="BG19" s="22" t="str">
        <f t="shared" si="6"/>
        <v>#DIV/0!</v>
      </c>
      <c r="BH19" s="22">
        <f t="shared" si="6"/>
        <v>0.4724195357</v>
      </c>
      <c r="BI19" s="22" t="str">
        <f t="shared" si="6"/>
        <v>#DIV/0!</v>
      </c>
      <c r="BJ19" s="22" t="str">
        <f t="shared" si="6"/>
        <v>#DIV/0!</v>
      </c>
      <c r="BK19" s="22" t="str">
        <f t="shared" si="6"/>
        <v>#DIV/0!</v>
      </c>
      <c r="BL19" s="22" t="str">
        <f t="shared" si="6"/>
        <v>#DIV/0!</v>
      </c>
      <c r="BM19" s="24" t="str">
        <f t="shared" si="6"/>
        <v>#DIV/0!</v>
      </c>
      <c r="BN19" s="24">
        <f t="shared" si="6"/>
        <v>1.828648832</v>
      </c>
      <c r="BO19" s="24">
        <f t="shared" si="6"/>
        <v>1.207883026</v>
      </c>
      <c r="BP19" s="24">
        <f t="shared" si="6"/>
        <v>1.9566367</v>
      </c>
      <c r="BQ19" s="24">
        <f t="shared" si="6"/>
        <v>2.482435597</v>
      </c>
      <c r="BR19" s="24">
        <f t="shared" si="6"/>
        <v>0.1030927835</v>
      </c>
      <c r="BS19" s="24">
        <f t="shared" si="6"/>
        <v>0.05633802817</v>
      </c>
      <c r="BT19" s="24">
        <f t="shared" si="6"/>
        <v>1.351351351</v>
      </c>
      <c r="BU19" s="24">
        <f t="shared" si="6"/>
        <v>0.2194051682</v>
      </c>
      <c r="BV19" s="24">
        <f t="shared" si="6"/>
        <v>1.838879159</v>
      </c>
      <c r="BW19" s="24">
        <f t="shared" si="6"/>
        <v>17.81472684</v>
      </c>
    </row>
    <row r="20">
      <c r="A20" s="26"/>
      <c r="B20" s="22" t="str">
        <f t="shared" ref="B20:BW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>
        <f t="shared" si="7"/>
        <v>0</v>
      </c>
      <c r="K20" s="22">
        <f t="shared" si="7"/>
        <v>0.01984323842</v>
      </c>
      <c r="L20" s="22" t="str">
        <f t="shared" si="7"/>
        <v>#DIV/0!</v>
      </c>
      <c r="M20" s="22" t="str">
        <f t="shared" si="7"/>
        <v>#DIV/0!</v>
      </c>
      <c r="N20" s="22">
        <f t="shared" si="7"/>
        <v>0</v>
      </c>
      <c r="O20" s="22">
        <f t="shared" si="7"/>
        <v>0.1207562793</v>
      </c>
      <c r="P20" s="22">
        <f t="shared" si="7"/>
        <v>0</v>
      </c>
      <c r="Q20" s="22">
        <f t="shared" si="7"/>
        <v>0.02978406552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>
        <f t="shared" si="7"/>
        <v>0.02562241107</v>
      </c>
      <c r="W20" s="22">
        <f t="shared" si="7"/>
        <v>0</v>
      </c>
      <c r="X20" s="22">
        <f t="shared" si="7"/>
        <v>0.02215133794</v>
      </c>
      <c r="Y20" s="22">
        <f t="shared" si="7"/>
        <v>0</v>
      </c>
      <c r="Z20" s="22">
        <f t="shared" si="7"/>
        <v>0.007931000297</v>
      </c>
      <c r="AA20" s="22">
        <f t="shared" si="7"/>
        <v>0.1314060447</v>
      </c>
      <c r="AB20" s="22">
        <f t="shared" si="7"/>
        <v>0</v>
      </c>
      <c r="AC20" s="22">
        <f t="shared" si="7"/>
        <v>0.02936543955</v>
      </c>
      <c r="AD20" s="22">
        <f t="shared" si="7"/>
        <v>0.08053785279</v>
      </c>
      <c r="AE20" s="22">
        <f t="shared" si="7"/>
        <v>0.01009625093</v>
      </c>
      <c r="AF20" s="22">
        <f t="shared" si="7"/>
        <v>0.06747638327</v>
      </c>
      <c r="AG20" s="22">
        <f t="shared" si="7"/>
        <v>0.030126066</v>
      </c>
      <c r="AH20" s="22">
        <f t="shared" si="7"/>
        <v>0</v>
      </c>
      <c r="AI20" s="22">
        <f t="shared" si="7"/>
        <v>0.03946849099</v>
      </c>
      <c r="AJ20" s="22">
        <f t="shared" si="7"/>
        <v>0.01600939218</v>
      </c>
      <c r="AK20" s="22">
        <f t="shared" si="7"/>
        <v>0.006517842594</v>
      </c>
      <c r="AL20" s="22">
        <f t="shared" si="7"/>
        <v>0.02659338711</v>
      </c>
      <c r="AM20" s="22">
        <f t="shared" si="7"/>
        <v>0.06544740574</v>
      </c>
      <c r="AN20" s="22">
        <f t="shared" si="7"/>
        <v>0.04948657677</v>
      </c>
      <c r="AO20" s="22">
        <f t="shared" si="7"/>
        <v>0</v>
      </c>
      <c r="AP20" s="22">
        <f t="shared" si="7"/>
        <v>0.008378191567</v>
      </c>
      <c r="AQ20" s="22">
        <f t="shared" si="7"/>
        <v>0.02597402597</v>
      </c>
      <c r="AR20" s="22">
        <f t="shared" si="7"/>
        <v>0</v>
      </c>
      <c r="AS20" s="22">
        <f t="shared" si="7"/>
        <v>0</v>
      </c>
      <c r="AT20" s="22">
        <f t="shared" si="7"/>
        <v>0.02705810729</v>
      </c>
      <c r="AU20" s="22">
        <f t="shared" si="7"/>
        <v>0.02515554512</v>
      </c>
      <c r="AV20" s="22">
        <f t="shared" si="7"/>
        <v>0.03938041481</v>
      </c>
      <c r="AW20" s="22">
        <f t="shared" si="7"/>
        <v>0.004282655246</v>
      </c>
      <c r="AX20" s="22" t="str">
        <f t="shared" si="7"/>
        <v>#DIV/0!</v>
      </c>
      <c r="AY20" s="22">
        <f t="shared" si="7"/>
        <v>0.006705558908</v>
      </c>
      <c r="AZ20" s="22">
        <f t="shared" si="7"/>
        <v>0.01831703118</v>
      </c>
      <c r="BA20" s="22" t="str">
        <f t="shared" si="7"/>
        <v>#DIV/0!</v>
      </c>
      <c r="BB20" s="22" t="str">
        <f t="shared" si="7"/>
        <v>#DIV/0!</v>
      </c>
      <c r="BC20" s="22">
        <f t="shared" si="7"/>
        <v>0.02071394048</v>
      </c>
      <c r="BD20" s="22" t="str">
        <f t="shared" si="7"/>
        <v>#DIV/0!</v>
      </c>
      <c r="BE20" s="22" t="str">
        <f t="shared" si="7"/>
        <v>#DIV/0!</v>
      </c>
      <c r="BF20" s="22">
        <f t="shared" si="7"/>
        <v>0.05987306909</v>
      </c>
      <c r="BG20" s="22" t="str">
        <f t="shared" si="7"/>
        <v>#DIV/0!</v>
      </c>
      <c r="BH20" s="22">
        <f t="shared" si="7"/>
        <v>0.006797403392</v>
      </c>
      <c r="BI20" s="22" t="str">
        <f t="shared" si="7"/>
        <v>#DIV/0!</v>
      </c>
      <c r="BJ20" s="22" t="str">
        <f t="shared" si="7"/>
        <v>#DIV/0!</v>
      </c>
      <c r="BK20" s="22" t="str">
        <f t="shared" si="7"/>
        <v>#DIV/0!</v>
      </c>
      <c r="BL20" s="22" t="str">
        <f t="shared" si="7"/>
        <v>#DIV/0!</v>
      </c>
      <c r="BM20" s="24" t="str">
        <f t="shared" si="7"/>
        <v>#DIV/0!</v>
      </c>
      <c r="BN20" s="24">
        <f t="shared" si="7"/>
        <v>1.252963088</v>
      </c>
      <c r="BO20" s="24">
        <f t="shared" si="7"/>
        <v>1.017164654</v>
      </c>
      <c r="BP20" s="24">
        <f t="shared" si="7"/>
        <v>1.374933897</v>
      </c>
      <c r="BQ20" s="24">
        <f t="shared" si="7"/>
        <v>1.170960187</v>
      </c>
      <c r="BR20" s="24">
        <f t="shared" si="7"/>
        <v>0</v>
      </c>
      <c r="BS20" s="24">
        <f t="shared" si="7"/>
        <v>0</v>
      </c>
      <c r="BT20" s="24">
        <f t="shared" si="7"/>
        <v>0</v>
      </c>
      <c r="BU20" s="24">
        <f t="shared" si="7"/>
        <v>0</v>
      </c>
      <c r="BV20" s="24">
        <f t="shared" si="7"/>
        <v>0.02918855809</v>
      </c>
      <c r="BW20" s="24">
        <f t="shared" si="7"/>
        <v>6.888361045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</row>
    <row r="22">
      <c r="A22" s="21" t="s">
        <v>44</v>
      </c>
      <c r="B22" s="22" t="str">
        <f t="shared" ref="B22:BW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>
        <f t="shared" si="8"/>
        <v>0</v>
      </c>
      <c r="K22" s="22">
        <f t="shared" si="8"/>
        <v>3.945497238</v>
      </c>
      <c r="L22" s="22" t="str">
        <f t="shared" si="8"/>
        <v>#DIV/0!</v>
      </c>
      <c r="M22" s="22" t="str">
        <f t="shared" si="8"/>
        <v>#DIV/0!</v>
      </c>
      <c r="N22" s="22">
        <f t="shared" si="8"/>
        <v>0</v>
      </c>
      <c r="O22" s="22">
        <f t="shared" si="8"/>
        <v>9.232680099</v>
      </c>
      <c r="P22" s="22">
        <f t="shared" si="8"/>
        <v>0</v>
      </c>
      <c r="Q22" s="22">
        <f t="shared" si="8"/>
        <v>0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>
        <f t="shared" si="8"/>
        <v>0.6362898749</v>
      </c>
      <c r="W22" s="22">
        <f t="shared" si="8"/>
        <v>3.508064516</v>
      </c>
      <c r="X22" s="22">
        <f t="shared" si="8"/>
        <v>0</v>
      </c>
      <c r="Y22" s="22">
        <f t="shared" si="8"/>
        <v>7.977332171</v>
      </c>
      <c r="Z22" s="22">
        <f t="shared" si="8"/>
        <v>0.5274115198</v>
      </c>
      <c r="AA22" s="22">
        <f t="shared" si="8"/>
        <v>0</v>
      </c>
      <c r="AB22" s="22">
        <f t="shared" si="8"/>
        <v>0.6984866123</v>
      </c>
      <c r="AC22" s="22">
        <f t="shared" si="8"/>
        <v>0.2135668331</v>
      </c>
      <c r="AD22" s="22">
        <f t="shared" si="8"/>
        <v>2.633237622</v>
      </c>
      <c r="AE22" s="22">
        <f t="shared" si="8"/>
        <v>1.295685535</v>
      </c>
      <c r="AF22" s="22">
        <f t="shared" si="8"/>
        <v>0</v>
      </c>
      <c r="AG22" s="22">
        <f t="shared" si="8"/>
        <v>0</v>
      </c>
      <c r="AH22" s="22">
        <f t="shared" si="8"/>
        <v>2.579735798</v>
      </c>
      <c r="AI22" s="22">
        <f t="shared" si="8"/>
        <v>0</v>
      </c>
      <c r="AJ22" s="22">
        <f t="shared" si="8"/>
        <v>0</v>
      </c>
      <c r="AK22" s="22">
        <f t="shared" si="8"/>
        <v>0.5149095649</v>
      </c>
      <c r="AL22" s="22">
        <f t="shared" si="8"/>
        <v>0</v>
      </c>
      <c r="AM22" s="22">
        <f t="shared" si="8"/>
        <v>0.1199869105</v>
      </c>
      <c r="AN22" s="22">
        <f t="shared" si="8"/>
        <v>0.01237164419</v>
      </c>
      <c r="AO22" s="22">
        <f t="shared" si="8"/>
        <v>0.387409201</v>
      </c>
      <c r="AP22" s="22">
        <f t="shared" si="8"/>
        <v>0.03560731416</v>
      </c>
      <c r="AQ22" s="22">
        <f t="shared" si="8"/>
        <v>0.01484230056</v>
      </c>
      <c r="AR22" s="22">
        <f t="shared" si="8"/>
        <v>0.05316007088</v>
      </c>
      <c r="AS22" s="22">
        <f t="shared" si="8"/>
        <v>0</v>
      </c>
      <c r="AT22" s="22">
        <f t="shared" si="8"/>
        <v>0</v>
      </c>
      <c r="AU22" s="22">
        <f t="shared" si="8"/>
        <v>0</v>
      </c>
      <c r="AV22" s="22">
        <f t="shared" si="8"/>
        <v>0</v>
      </c>
      <c r="AW22" s="22">
        <f t="shared" si="8"/>
        <v>0</v>
      </c>
      <c r="AX22" s="22" t="str">
        <f t="shared" si="8"/>
        <v>#DIV/0!</v>
      </c>
      <c r="AY22" s="22">
        <f t="shared" si="8"/>
        <v>0.01005833836</v>
      </c>
      <c r="AZ22" s="22">
        <f t="shared" si="8"/>
        <v>0</v>
      </c>
      <c r="BA22" s="22" t="str">
        <f t="shared" si="8"/>
        <v>#DIV/0!</v>
      </c>
      <c r="BB22" s="22" t="str">
        <f t="shared" si="8"/>
        <v>#DIV/0!</v>
      </c>
      <c r="BC22" s="22">
        <f t="shared" si="8"/>
        <v>0</v>
      </c>
      <c r="BD22" s="22" t="str">
        <f t="shared" si="8"/>
        <v>#DIV/0!</v>
      </c>
      <c r="BE22" s="22" t="str">
        <f t="shared" si="8"/>
        <v>#DIV/0!</v>
      </c>
      <c r="BF22" s="22">
        <f t="shared" si="8"/>
        <v>0</v>
      </c>
      <c r="BG22" s="22" t="str">
        <f t="shared" si="8"/>
        <v>#DIV/0!</v>
      </c>
      <c r="BH22" s="22">
        <f t="shared" si="8"/>
        <v>0.006797403392</v>
      </c>
      <c r="BI22" s="22" t="str">
        <f t="shared" si="8"/>
        <v>#DIV/0!</v>
      </c>
      <c r="BJ22" s="22" t="str">
        <f t="shared" si="8"/>
        <v>#DIV/0!</v>
      </c>
      <c r="BK22" s="22" t="str">
        <f t="shared" si="8"/>
        <v>#DIV/0!</v>
      </c>
      <c r="BL22" s="22" t="str">
        <f t="shared" si="8"/>
        <v>#DIV/0!</v>
      </c>
      <c r="BM22" s="24" t="str">
        <f t="shared" si="8"/>
        <v>#DIV/0!</v>
      </c>
      <c r="BN22" s="24">
        <f t="shared" si="8"/>
        <v>11.81848967</v>
      </c>
      <c r="BO22" s="24">
        <f t="shared" si="8"/>
        <v>70.94723458</v>
      </c>
      <c r="BP22" s="24">
        <f t="shared" si="8"/>
        <v>32.25806452</v>
      </c>
      <c r="BQ22" s="24">
        <f t="shared" si="8"/>
        <v>0.5152224824</v>
      </c>
      <c r="BR22" s="24">
        <f t="shared" si="8"/>
        <v>0</v>
      </c>
      <c r="BS22" s="24">
        <f t="shared" si="8"/>
        <v>0</v>
      </c>
      <c r="BT22" s="24">
        <f t="shared" si="8"/>
        <v>0</v>
      </c>
      <c r="BU22" s="24">
        <f t="shared" si="8"/>
        <v>0.1218917601</v>
      </c>
      <c r="BV22" s="24">
        <f t="shared" si="8"/>
        <v>0.4962054874</v>
      </c>
      <c r="BW22" s="24">
        <f t="shared" si="8"/>
        <v>0</v>
      </c>
    </row>
    <row r="23">
      <c r="A23" s="25"/>
      <c r="B23" s="22" t="str">
        <f t="shared" ref="B23:BW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>
        <f t="shared" si="9"/>
        <v>0.04044489383</v>
      </c>
      <c r="K23" s="22">
        <f t="shared" si="9"/>
        <v>6.402751596</v>
      </c>
      <c r="L23" s="22" t="str">
        <f t="shared" si="9"/>
        <v>#DIV/0!</v>
      </c>
      <c r="M23" s="22" t="str">
        <f t="shared" si="9"/>
        <v>#DIV/0!</v>
      </c>
      <c r="N23" s="22">
        <f t="shared" si="9"/>
        <v>0</v>
      </c>
      <c r="O23" s="22">
        <f t="shared" si="9"/>
        <v>11.72715981</v>
      </c>
      <c r="P23" s="22">
        <f t="shared" si="9"/>
        <v>0</v>
      </c>
      <c r="Q23" s="22">
        <f t="shared" si="9"/>
        <v>0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>
        <f t="shared" si="9"/>
        <v>2.173634539</v>
      </c>
      <c r="W23" s="22">
        <f t="shared" si="9"/>
        <v>9.153225806</v>
      </c>
      <c r="X23" s="22">
        <f t="shared" si="9"/>
        <v>0.05759347865</v>
      </c>
      <c r="Y23" s="22">
        <f t="shared" si="9"/>
        <v>11.2467306</v>
      </c>
      <c r="Z23" s="22">
        <f t="shared" si="9"/>
        <v>2.212749083</v>
      </c>
      <c r="AA23" s="22">
        <f t="shared" si="9"/>
        <v>0.1314060447</v>
      </c>
      <c r="AB23" s="22">
        <f t="shared" si="9"/>
        <v>6.257275902</v>
      </c>
      <c r="AC23" s="22">
        <f t="shared" si="9"/>
        <v>1.783283056</v>
      </c>
      <c r="AD23" s="22">
        <f t="shared" si="9"/>
        <v>3.995377828</v>
      </c>
      <c r="AE23" s="22">
        <f t="shared" si="9"/>
        <v>3.853402437</v>
      </c>
      <c r="AF23" s="22">
        <f t="shared" si="9"/>
        <v>0.06747638327</v>
      </c>
      <c r="AG23" s="22">
        <f t="shared" si="9"/>
        <v>0.04171301446</v>
      </c>
      <c r="AH23" s="22">
        <f t="shared" si="9"/>
        <v>15.99632871</v>
      </c>
      <c r="AI23" s="22">
        <f t="shared" si="9"/>
        <v>0.03617945007</v>
      </c>
      <c r="AJ23" s="22">
        <f t="shared" si="9"/>
        <v>0</v>
      </c>
      <c r="AK23" s="22">
        <f t="shared" si="9"/>
        <v>1.23187225</v>
      </c>
      <c r="AL23" s="22">
        <f t="shared" si="9"/>
        <v>0</v>
      </c>
      <c r="AM23" s="22">
        <f t="shared" si="9"/>
        <v>1.276224412</v>
      </c>
      <c r="AN23" s="22">
        <f t="shared" si="9"/>
        <v>0.02474328838</v>
      </c>
      <c r="AO23" s="22">
        <f t="shared" si="9"/>
        <v>0.7263922518</v>
      </c>
      <c r="AP23" s="22">
        <f t="shared" si="9"/>
        <v>0.0523636973</v>
      </c>
      <c r="AQ23" s="22">
        <f t="shared" si="9"/>
        <v>0.02226345083</v>
      </c>
      <c r="AR23" s="22">
        <f t="shared" si="9"/>
        <v>0.5020673361</v>
      </c>
      <c r="AS23" s="22">
        <f t="shared" si="9"/>
        <v>0</v>
      </c>
      <c r="AT23" s="22">
        <f t="shared" si="9"/>
        <v>0.04058716093</v>
      </c>
      <c r="AU23" s="22">
        <f t="shared" si="9"/>
        <v>0</v>
      </c>
      <c r="AV23" s="22">
        <f t="shared" si="9"/>
        <v>0.1050144395</v>
      </c>
      <c r="AW23" s="22">
        <f t="shared" si="9"/>
        <v>0</v>
      </c>
      <c r="AX23" s="22" t="str">
        <f t="shared" si="9"/>
        <v>#DIV/0!</v>
      </c>
      <c r="AY23" s="22">
        <f t="shared" si="9"/>
        <v>0.01676389727</v>
      </c>
      <c r="AZ23" s="22">
        <f t="shared" si="9"/>
        <v>0</v>
      </c>
      <c r="BA23" s="22" t="str">
        <f t="shared" si="9"/>
        <v>#DIV/0!</v>
      </c>
      <c r="BB23" s="22" t="str">
        <f t="shared" si="9"/>
        <v>#DIV/0!</v>
      </c>
      <c r="BC23" s="22">
        <f t="shared" si="9"/>
        <v>0</v>
      </c>
      <c r="BD23" s="22" t="str">
        <f t="shared" si="9"/>
        <v>#DIV/0!</v>
      </c>
      <c r="BE23" s="22" t="str">
        <f t="shared" si="9"/>
        <v>#DIV/0!</v>
      </c>
      <c r="BF23" s="22">
        <f t="shared" si="9"/>
        <v>0.4789845527</v>
      </c>
      <c r="BG23" s="22" t="str">
        <f t="shared" si="9"/>
        <v>#DIV/0!</v>
      </c>
      <c r="BH23" s="22">
        <f t="shared" si="9"/>
        <v>0.02039221018</v>
      </c>
      <c r="BI23" s="22" t="str">
        <f t="shared" si="9"/>
        <v>#DIV/0!</v>
      </c>
      <c r="BJ23" s="22" t="str">
        <f t="shared" si="9"/>
        <v>#DIV/0!</v>
      </c>
      <c r="BK23" s="22" t="str">
        <f t="shared" si="9"/>
        <v>#DIV/0!</v>
      </c>
      <c r="BL23" s="22" t="str">
        <f t="shared" si="9"/>
        <v>#DIV/0!</v>
      </c>
      <c r="BM23" s="24" t="str">
        <f t="shared" si="9"/>
        <v>#DIV/0!</v>
      </c>
      <c r="BN23" s="24">
        <f t="shared" si="9"/>
        <v>19.77649848</v>
      </c>
      <c r="BO23" s="24">
        <f t="shared" si="9"/>
        <v>85.75969485</v>
      </c>
      <c r="BP23" s="24">
        <f t="shared" si="9"/>
        <v>43.31041777</v>
      </c>
      <c r="BQ23" s="24">
        <f t="shared" si="9"/>
        <v>0.8899297424</v>
      </c>
      <c r="BR23" s="24">
        <f t="shared" si="9"/>
        <v>0.4639175258</v>
      </c>
      <c r="BS23" s="24">
        <f t="shared" si="9"/>
        <v>0.05633802817</v>
      </c>
      <c r="BT23" s="24">
        <f t="shared" si="9"/>
        <v>0.06142506143</v>
      </c>
      <c r="BU23" s="24">
        <f t="shared" si="9"/>
        <v>0.9507557289</v>
      </c>
      <c r="BV23" s="24">
        <f t="shared" si="9"/>
        <v>2.568593112</v>
      </c>
      <c r="BW23" s="24">
        <f t="shared" si="9"/>
        <v>0.3562945368</v>
      </c>
    </row>
    <row r="24">
      <c r="A24" s="25"/>
      <c r="B24" s="22" t="str">
        <f t="shared" ref="B24:BW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>
        <f t="shared" si="10"/>
        <v>0.1617795753</v>
      </c>
      <c r="K24" s="22">
        <f t="shared" si="10"/>
        <v>14.41611271</v>
      </c>
      <c r="L24" s="22" t="str">
        <f t="shared" si="10"/>
        <v>#DIV/0!</v>
      </c>
      <c r="M24" s="22" t="str">
        <f t="shared" si="10"/>
        <v>#DIV/0!</v>
      </c>
      <c r="N24" s="22">
        <f t="shared" si="10"/>
        <v>0.3115264798</v>
      </c>
      <c r="O24" s="22">
        <f t="shared" si="10"/>
        <v>18.6654706</v>
      </c>
      <c r="P24" s="22">
        <f t="shared" si="10"/>
        <v>0.04331220223</v>
      </c>
      <c r="Q24" s="22">
        <f t="shared" si="10"/>
        <v>0.009928021842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>
        <f t="shared" si="10"/>
        <v>10.99628475</v>
      </c>
      <c r="W24" s="22">
        <f t="shared" si="10"/>
        <v>35.16129032</v>
      </c>
      <c r="X24" s="22">
        <f t="shared" si="10"/>
        <v>7.708665603</v>
      </c>
      <c r="Y24" s="22">
        <f t="shared" si="10"/>
        <v>26.76547515</v>
      </c>
      <c r="Z24" s="22">
        <f t="shared" si="10"/>
        <v>17.13690889</v>
      </c>
      <c r="AA24" s="22">
        <f t="shared" si="10"/>
        <v>4.730617608</v>
      </c>
      <c r="AB24" s="22">
        <f t="shared" si="10"/>
        <v>69.96507567</v>
      </c>
      <c r="AC24" s="22">
        <f t="shared" si="10"/>
        <v>11.39912972</v>
      </c>
      <c r="AD24" s="22">
        <f t="shared" si="10"/>
        <v>13.8385041</v>
      </c>
      <c r="AE24" s="22">
        <f t="shared" si="10"/>
        <v>28.7271993</v>
      </c>
      <c r="AF24" s="22">
        <f t="shared" si="10"/>
        <v>1.214574899</v>
      </c>
      <c r="AG24" s="22">
        <f t="shared" si="10"/>
        <v>5.177048572</v>
      </c>
      <c r="AH24" s="22">
        <f t="shared" si="10"/>
        <v>59.70433015</v>
      </c>
      <c r="AI24" s="22">
        <f t="shared" si="10"/>
        <v>1.309038284</v>
      </c>
      <c r="AJ24" s="22">
        <f t="shared" si="10"/>
        <v>0</v>
      </c>
      <c r="AK24" s="22">
        <f t="shared" si="10"/>
        <v>2.532181848</v>
      </c>
      <c r="AL24" s="22">
        <f t="shared" si="10"/>
        <v>0.004432231185</v>
      </c>
      <c r="AM24" s="22">
        <f t="shared" si="10"/>
        <v>2.174308257</v>
      </c>
      <c r="AN24" s="22">
        <f t="shared" si="10"/>
        <v>0.02474328838</v>
      </c>
      <c r="AO24" s="22">
        <f t="shared" si="10"/>
        <v>3.97094431</v>
      </c>
      <c r="AP24" s="22">
        <f t="shared" si="10"/>
        <v>0.08168736778</v>
      </c>
      <c r="AQ24" s="22">
        <f t="shared" si="10"/>
        <v>0.02968460111</v>
      </c>
      <c r="AR24" s="22">
        <f t="shared" si="10"/>
        <v>2.031896043</v>
      </c>
      <c r="AS24" s="22">
        <f t="shared" si="10"/>
        <v>0</v>
      </c>
      <c r="AT24" s="22">
        <f t="shared" si="10"/>
        <v>1.373198945</v>
      </c>
      <c r="AU24" s="22">
        <f t="shared" si="10"/>
        <v>0.01844739976</v>
      </c>
      <c r="AV24" s="22">
        <f t="shared" si="10"/>
        <v>0.5688282139</v>
      </c>
      <c r="AW24" s="22">
        <f t="shared" si="10"/>
        <v>0</v>
      </c>
      <c r="AX24" s="22" t="str">
        <f t="shared" si="10"/>
        <v>#DIV/0!</v>
      </c>
      <c r="AY24" s="22">
        <f t="shared" si="10"/>
        <v>0.04023335345</v>
      </c>
      <c r="AZ24" s="22">
        <f t="shared" si="10"/>
        <v>0.00732681247</v>
      </c>
      <c r="BA24" s="22" t="str">
        <f t="shared" si="10"/>
        <v>#DIV/0!</v>
      </c>
      <c r="BB24" s="22" t="str">
        <f t="shared" si="10"/>
        <v>#DIV/0!</v>
      </c>
      <c r="BC24" s="22">
        <f t="shared" si="10"/>
        <v>0.1519022302</v>
      </c>
      <c r="BD24" s="22" t="str">
        <f t="shared" si="10"/>
        <v>#DIV/0!</v>
      </c>
      <c r="BE24" s="22" t="str">
        <f t="shared" si="10"/>
        <v>#DIV/0!</v>
      </c>
      <c r="BF24" s="22">
        <f t="shared" si="10"/>
        <v>2.63441504</v>
      </c>
      <c r="BG24" s="22" t="str">
        <f t="shared" si="10"/>
        <v>#DIV/0!</v>
      </c>
      <c r="BH24" s="22">
        <f t="shared" si="10"/>
        <v>0.05098052544</v>
      </c>
      <c r="BI24" s="22" t="str">
        <f t="shared" si="10"/>
        <v>#DIV/0!</v>
      </c>
      <c r="BJ24" s="22" t="str">
        <f t="shared" si="10"/>
        <v>#DIV/0!</v>
      </c>
      <c r="BK24" s="22" t="str">
        <f t="shared" si="10"/>
        <v>#DIV/0!</v>
      </c>
      <c r="BL24" s="22" t="str">
        <f t="shared" si="10"/>
        <v>#DIV/0!</v>
      </c>
      <c r="BM24" s="24" t="str">
        <f t="shared" si="10"/>
        <v>#DIV/0!</v>
      </c>
      <c r="BN24" s="24">
        <f t="shared" si="10"/>
        <v>40.80596004</v>
      </c>
      <c r="BO24" s="24">
        <f t="shared" si="10"/>
        <v>92.3712651</v>
      </c>
      <c r="BP24" s="24">
        <f t="shared" si="10"/>
        <v>67.68905341</v>
      </c>
      <c r="BQ24" s="24">
        <f t="shared" si="10"/>
        <v>8.196721311</v>
      </c>
      <c r="BR24" s="24">
        <f t="shared" si="10"/>
        <v>16.80412371</v>
      </c>
      <c r="BS24" s="24">
        <f t="shared" si="10"/>
        <v>20.22535211</v>
      </c>
      <c r="BT24" s="24">
        <f t="shared" si="10"/>
        <v>5.098280098</v>
      </c>
      <c r="BU24" s="24">
        <f t="shared" si="10"/>
        <v>12.0916626</v>
      </c>
      <c r="BV24" s="24">
        <f t="shared" si="10"/>
        <v>12.78458844</v>
      </c>
      <c r="BW24" s="24">
        <f t="shared" si="10"/>
        <v>1.06888361</v>
      </c>
    </row>
    <row r="25">
      <c r="A25" s="25"/>
      <c r="B25" s="22" t="str">
        <f t="shared" ref="B25:BW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>
        <f t="shared" si="11"/>
        <v>36.44084934</v>
      </c>
      <c r="K25" s="22">
        <f t="shared" si="11"/>
        <v>81.92942422</v>
      </c>
      <c r="L25" s="22" t="str">
        <f t="shared" si="11"/>
        <v>#DIV/0!</v>
      </c>
      <c r="M25" s="22" t="str">
        <f t="shared" si="11"/>
        <v>#DIV/0!</v>
      </c>
      <c r="N25" s="22">
        <f t="shared" si="11"/>
        <v>74.92211838</v>
      </c>
      <c r="O25" s="22">
        <f t="shared" si="11"/>
        <v>73.21970742</v>
      </c>
      <c r="P25" s="22">
        <f t="shared" si="11"/>
        <v>40.11891168</v>
      </c>
      <c r="Q25" s="22">
        <f t="shared" si="11"/>
        <v>39.16108215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>
        <f t="shared" si="11"/>
        <v>93.73105009</v>
      </c>
      <c r="W25" s="22">
        <f t="shared" si="11"/>
        <v>99.31451613</v>
      </c>
      <c r="X25" s="22">
        <f t="shared" si="11"/>
        <v>94.93177388</v>
      </c>
      <c r="Y25" s="22">
        <f t="shared" si="11"/>
        <v>92.10985179</v>
      </c>
      <c r="Z25" s="22">
        <f t="shared" si="11"/>
        <v>95.33062357</v>
      </c>
      <c r="AA25" s="22">
        <f t="shared" si="11"/>
        <v>52.89093298</v>
      </c>
      <c r="AB25" s="22">
        <f t="shared" si="11"/>
        <v>99.76717113</v>
      </c>
      <c r="AC25" s="22">
        <f t="shared" si="11"/>
        <v>91.30782989</v>
      </c>
      <c r="AD25" s="22">
        <f t="shared" si="11"/>
        <v>63.28174242</v>
      </c>
      <c r="AE25" s="22">
        <f t="shared" si="11"/>
        <v>92.55569765</v>
      </c>
      <c r="AF25" s="22">
        <f t="shared" si="11"/>
        <v>41.70040486</v>
      </c>
      <c r="AG25" s="22">
        <f t="shared" si="11"/>
        <v>84.3298109</v>
      </c>
      <c r="AH25" s="22">
        <f t="shared" si="11"/>
        <v>98.02340446</v>
      </c>
      <c r="AI25" s="22">
        <f t="shared" si="11"/>
        <v>21.37547691</v>
      </c>
      <c r="AJ25" s="22">
        <f t="shared" si="11"/>
        <v>8.447622605</v>
      </c>
      <c r="AK25" s="22">
        <f t="shared" si="11"/>
        <v>9.411764706</v>
      </c>
      <c r="AL25" s="22">
        <f t="shared" si="11"/>
        <v>3.66545519</v>
      </c>
      <c r="AM25" s="22">
        <f t="shared" si="11"/>
        <v>6.882885503</v>
      </c>
      <c r="AN25" s="22">
        <f t="shared" si="11"/>
        <v>1.785640645</v>
      </c>
      <c r="AO25" s="22">
        <f t="shared" si="11"/>
        <v>30.75060533</v>
      </c>
      <c r="AP25" s="22">
        <f t="shared" si="11"/>
        <v>6.208239951</v>
      </c>
      <c r="AQ25" s="22">
        <f t="shared" si="11"/>
        <v>6.816326531</v>
      </c>
      <c r="AR25" s="22">
        <f t="shared" si="11"/>
        <v>20.11222682</v>
      </c>
      <c r="AS25" s="22">
        <f t="shared" si="11"/>
        <v>8.814568619</v>
      </c>
      <c r="AT25" s="22">
        <f t="shared" si="11"/>
        <v>19.84035717</v>
      </c>
      <c r="AU25" s="22">
        <f t="shared" si="11"/>
        <v>3.479850408</v>
      </c>
      <c r="AV25" s="22">
        <f t="shared" si="11"/>
        <v>6.165222718</v>
      </c>
      <c r="AW25" s="22">
        <f t="shared" si="11"/>
        <v>13.93576017</v>
      </c>
      <c r="AX25" s="22" t="str">
        <f t="shared" si="11"/>
        <v>#DIV/0!</v>
      </c>
      <c r="AY25" s="22">
        <f t="shared" si="11"/>
        <v>68.90967612</v>
      </c>
      <c r="AZ25" s="22">
        <f t="shared" si="11"/>
        <v>3.879547203</v>
      </c>
      <c r="BA25" s="22" t="str">
        <f t="shared" si="11"/>
        <v>#DIV/0!</v>
      </c>
      <c r="BB25" s="22" t="str">
        <f t="shared" si="11"/>
        <v>#DIV/0!</v>
      </c>
      <c r="BC25" s="22">
        <f t="shared" si="11"/>
        <v>64.61023269</v>
      </c>
      <c r="BD25" s="22" t="str">
        <f t="shared" si="11"/>
        <v>#DIV/0!</v>
      </c>
      <c r="BE25" s="22" t="str">
        <f t="shared" si="11"/>
        <v>#DIV/0!</v>
      </c>
      <c r="BF25" s="22">
        <f t="shared" si="11"/>
        <v>19.93773201</v>
      </c>
      <c r="BG25" s="22" t="str">
        <f t="shared" si="11"/>
        <v>#DIV/0!</v>
      </c>
      <c r="BH25" s="22">
        <f t="shared" si="11"/>
        <v>64.59572443</v>
      </c>
      <c r="BI25" s="22" t="str">
        <f t="shared" si="11"/>
        <v>#DIV/0!</v>
      </c>
      <c r="BJ25" s="22" t="str">
        <f t="shared" si="11"/>
        <v>#DIV/0!</v>
      </c>
      <c r="BK25" s="22" t="str">
        <f t="shared" si="11"/>
        <v>#DIV/0!</v>
      </c>
      <c r="BL25" s="22" t="str">
        <f t="shared" si="11"/>
        <v>#DIV/0!</v>
      </c>
      <c r="BM25" s="24" t="str">
        <f t="shared" si="11"/>
        <v>#DIV/0!</v>
      </c>
      <c r="BN25" s="24">
        <f t="shared" si="11"/>
        <v>76.36302066</v>
      </c>
      <c r="BO25" s="24">
        <f t="shared" si="11"/>
        <v>96.18563255</v>
      </c>
      <c r="BP25" s="24">
        <f t="shared" si="11"/>
        <v>88.47170809</v>
      </c>
      <c r="BQ25" s="24">
        <f t="shared" si="11"/>
        <v>48.1498829</v>
      </c>
      <c r="BR25" s="24">
        <f t="shared" si="11"/>
        <v>82.31958763</v>
      </c>
      <c r="BS25" s="24">
        <f t="shared" si="11"/>
        <v>94.70422535</v>
      </c>
      <c r="BT25" s="24">
        <f t="shared" si="11"/>
        <v>72.54299754</v>
      </c>
      <c r="BU25" s="24">
        <f t="shared" si="11"/>
        <v>74.6465139</v>
      </c>
      <c r="BV25" s="24">
        <f t="shared" si="11"/>
        <v>74.40163456</v>
      </c>
      <c r="BW25" s="24">
        <f t="shared" si="11"/>
        <v>2.256532067</v>
      </c>
    </row>
    <row r="26">
      <c r="A26" s="25"/>
      <c r="B26" s="22" t="str">
        <f t="shared" ref="B26:BW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>
        <f t="shared" si="12"/>
        <v>92.74014156</v>
      </c>
      <c r="K26" s="22">
        <f t="shared" si="12"/>
        <v>99.47084698</v>
      </c>
      <c r="L26" s="22" t="str">
        <f t="shared" si="12"/>
        <v>#DIV/0!</v>
      </c>
      <c r="M26" s="22" t="str">
        <f t="shared" si="12"/>
        <v>#DIV/0!</v>
      </c>
      <c r="N26" s="22">
        <f t="shared" si="12"/>
        <v>99.49991802</v>
      </c>
      <c r="O26" s="22">
        <f t="shared" si="12"/>
        <v>98.84764008</v>
      </c>
      <c r="P26" s="22">
        <f t="shared" si="12"/>
        <v>96.69646021</v>
      </c>
      <c r="Q26" s="22">
        <f t="shared" si="12"/>
        <v>99.05683793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>
        <f t="shared" si="12"/>
        <v>99.91245676</v>
      </c>
      <c r="W26" s="22">
        <f t="shared" si="12"/>
        <v>99.95967742</v>
      </c>
      <c r="X26" s="22">
        <f t="shared" si="12"/>
        <v>99.97341839</v>
      </c>
      <c r="Y26" s="22">
        <f t="shared" si="12"/>
        <v>99.65126417</v>
      </c>
      <c r="Z26" s="22">
        <f t="shared" si="12"/>
        <v>99.928621</v>
      </c>
      <c r="AA26" s="22">
        <f t="shared" si="12"/>
        <v>96.84625493</v>
      </c>
      <c r="AB26" s="22">
        <f t="shared" si="12"/>
        <v>99.94179278</v>
      </c>
      <c r="AC26" s="22">
        <f t="shared" si="12"/>
        <v>99.79978109</v>
      </c>
      <c r="AD26" s="22">
        <f t="shared" si="12"/>
        <v>98.15113103</v>
      </c>
      <c r="AE26" s="22">
        <f t="shared" si="12"/>
        <v>99.47836037</v>
      </c>
      <c r="AF26" s="22">
        <f t="shared" si="12"/>
        <v>97.1659919</v>
      </c>
      <c r="AG26" s="22">
        <f t="shared" si="12"/>
        <v>99.22367445</v>
      </c>
      <c r="AH26" s="22">
        <f t="shared" si="12"/>
        <v>99.97705445</v>
      </c>
      <c r="AI26" s="22">
        <f t="shared" si="12"/>
        <v>95.33285094</v>
      </c>
      <c r="AJ26" s="22">
        <f t="shared" si="12"/>
        <v>127.103901</v>
      </c>
      <c r="AK26" s="22">
        <f t="shared" si="12"/>
        <v>94.86068111</v>
      </c>
      <c r="AL26" s="22">
        <f t="shared" si="12"/>
        <v>93.88352096</v>
      </c>
      <c r="AM26" s="22">
        <f t="shared" si="12"/>
        <v>88.44126095</v>
      </c>
      <c r="AN26" s="22">
        <f t="shared" si="12"/>
        <v>91.87595365</v>
      </c>
      <c r="AO26" s="22">
        <f t="shared" si="12"/>
        <v>93.22033898</v>
      </c>
      <c r="AP26" s="22">
        <f t="shared" si="12"/>
        <v>94.82437216</v>
      </c>
      <c r="AQ26" s="22">
        <f t="shared" si="12"/>
        <v>96.93506494</v>
      </c>
      <c r="AR26" s="22">
        <f t="shared" si="12"/>
        <v>97.50147667</v>
      </c>
      <c r="AS26" s="22">
        <f t="shared" si="12"/>
        <v>94.01052486</v>
      </c>
      <c r="AT26" s="22">
        <f t="shared" si="12"/>
        <v>96.44862342</v>
      </c>
      <c r="AU26" s="22">
        <f t="shared" si="12"/>
        <v>96.169649</v>
      </c>
      <c r="AV26" s="22">
        <f t="shared" si="12"/>
        <v>95.29185263</v>
      </c>
      <c r="AW26" s="22">
        <f t="shared" si="12"/>
        <v>94.15845824</v>
      </c>
      <c r="AX26" s="22" t="str">
        <f t="shared" si="12"/>
        <v>#DIV/0!</v>
      </c>
      <c r="AY26" s="22">
        <f t="shared" si="12"/>
        <v>98.55159928</v>
      </c>
      <c r="AZ26" s="22">
        <f t="shared" si="12"/>
        <v>82.21782613</v>
      </c>
      <c r="BA26" s="22" t="str">
        <f t="shared" si="12"/>
        <v>#DIV/0!</v>
      </c>
      <c r="BB26" s="22" t="str">
        <f t="shared" si="12"/>
        <v>#DIV/0!</v>
      </c>
      <c r="BC26" s="22">
        <f t="shared" si="12"/>
        <v>98.17372091</v>
      </c>
      <c r="BD26" s="22" t="str">
        <f t="shared" si="12"/>
        <v>#DIV/0!</v>
      </c>
      <c r="BE26" s="22" t="str">
        <f t="shared" si="12"/>
        <v>#DIV/0!</v>
      </c>
      <c r="BF26" s="22">
        <f t="shared" si="12"/>
        <v>92.80325709</v>
      </c>
      <c r="BG26" s="22" t="str">
        <f t="shared" si="12"/>
        <v>#DIV/0!</v>
      </c>
      <c r="BH26" s="22">
        <f t="shared" si="12"/>
        <v>99.55816878</v>
      </c>
      <c r="BI26" s="22" t="str">
        <f t="shared" si="12"/>
        <v>#DIV/0!</v>
      </c>
      <c r="BJ26" s="22" t="str">
        <f t="shared" si="12"/>
        <v>#DIV/0!</v>
      </c>
      <c r="BK26" s="22" t="str">
        <f t="shared" si="12"/>
        <v>#DIV/0!</v>
      </c>
      <c r="BL26" s="22" t="str">
        <f t="shared" si="12"/>
        <v>#DIV/0!</v>
      </c>
      <c r="BM26" s="24" t="str">
        <f t="shared" si="12"/>
        <v>#DIV/0!</v>
      </c>
      <c r="BN26" s="24">
        <f t="shared" si="12"/>
        <v>97.66339316</v>
      </c>
      <c r="BO26" s="24">
        <f t="shared" si="12"/>
        <v>98.28353465</v>
      </c>
      <c r="BP26" s="24">
        <f t="shared" si="12"/>
        <v>96.72131148</v>
      </c>
      <c r="BQ26" s="24">
        <f t="shared" si="12"/>
        <v>96.2529274</v>
      </c>
      <c r="BR26" s="24">
        <f t="shared" si="12"/>
        <v>99.74226804</v>
      </c>
      <c r="BS26" s="24">
        <f t="shared" si="12"/>
        <v>100</v>
      </c>
      <c r="BT26" s="24">
        <f t="shared" si="12"/>
        <v>98.71007371</v>
      </c>
      <c r="BU26" s="24">
        <f t="shared" si="12"/>
        <v>99.70745978</v>
      </c>
      <c r="BV26" s="24">
        <f t="shared" si="12"/>
        <v>98.21949796</v>
      </c>
      <c r="BW26" s="24">
        <f t="shared" si="12"/>
        <v>74.94061758</v>
      </c>
    </row>
    <row r="27">
      <c r="A27" s="25"/>
      <c r="B27" s="22" t="str">
        <f t="shared" ref="B27:BW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>
        <f t="shared" si="13"/>
        <v>99.97977755</v>
      </c>
      <c r="K27" s="22">
        <f t="shared" si="13"/>
        <v>99.96692794</v>
      </c>
      <c r="L27" s="22" t="str">
        <f t="shared" si="13"/>
        <v>#DIV/0!</v>
      </c>
      <c r="M27" s="22" t="str">
        <f t="shared" si="13"/>
        <v>#DIV/0!</v>
      </c>
      <c r="N27" s="22">
        <f t="shared" si="13"/>
        <v>100</v>
      </c>
      <c r="O27" s="22">
        <f t="shared" si="13"/>
        <v>99.87234336</v>
      </c>
      <c r="P27" s="22">
        <f t="shared" si="13"/>
        <v>100.0708745</v>
      </c>
      <c r="Q27" s="22">
        <f t="shared" si="13"/>
        <v>99.94043187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>
        <f t="shared" si="13"/>
        <v>99.97224239</v>
      </c>
      <c r="W27" s="22">
        <f t="shared" si="13"/>
        <v>99.95967742</v>
      </c>
      <c r="X27" s="22">
        <f t="shared" si="13"/>
        <v>100.0974659</v>
      </c>
      <c r="Y27" s="22">
        <f t="shared" si="13"/>
        <v>99.95640802</v>
      </c>
      <c r="Z27" s="22">
        <f t="shared" si="13"/>
        <v>99.98215525</v>
      </c>
      <c r="AA27" s="22">
        <f t="shared" si="13"/>
        <v>100.065703</v>
      </c>
      <c r="AB27" s="22">
        <f t="shared" si="13"/>
        <v>99.94179278</v>
      </c>
      <c r="AC27" s="22">
        <f t="shared" si="13"/>
        <v>99.94393871</v>
      </c>
      <c r="AD27" s="22">
        <f t="shared" si="13"/>
        <v>99.87394075</v>
      </c>
      <c r="AE27" s="22">
        <f t="shared" si="13"/>
        <v>99.90240291</v>
      </c>
      <c r="AF27" s="22">
        <f t="shared" si="13"/>
        <v>99.5951417</v>
      </c>
      <c r="AG27" s="22">
        <f t="shared" si="13"/>
        <v>99.96755654</v>
      </c>
      <c r="AH27" s="22">
        <f t="shared" si="13"/>
        <v>99.99016619</v>
      </c>
      <c r="AI27" s="22">
        <f t="shared" si="13"/>
        <v>99.98684384</v>
      </c>
      <c r="AJ27" s="22">
        <f t="shared" si="13"/>
        <v>134.3668285</v>
      </c>
      <c r="AK27" s="22">
        <f t="shared" si="13"/>
        <v>99.90549128</v>
      </c>
      <c r="AL27" s="22">
        <f t="shared" si="13"/>
        <v>100.0265934</v>
      </c>
      <c r="AM27" s="22">
        <f t="shared" si="13"/>
        <v>99.93455259</v>
      </c>
      <c r="AN27" s="22">
        <f t="shared" si="13"/>
        <v>99.95051342</v>
      </c>
      <c r="AO27" s="22">
        <f t="shared" si="13"/>
        <v>99.9031477</v>
      </c>
      <c r="AP27" s="22">
        <f t="shared" si="13"/>
        <v>99.98533816</v>
      </c>
      <c r="AQ27" s="22">
        <f t="shared" si="13"/>
        <v>99.95918367</v>
      </c>
      <c r="AR27" s="22">
        <f t="shared" si="13"/>
        <v>99.98227998</v>
      </c>
      <c r="AS27" s="22">
        <f t="shared" si="13"/>
        <v>99.97230301</v>
      </c>
      <c r="AT27" s="22">
        <f t="shared" si="13"/>
        <v>99.95941284</v>
      </c>
      <c r="AU27" s="22">
        <f t="shared" si="13"/>
        <v>99.95975113</v>
      </c>
      <c r="AV27" s="22">
        <f t="shared" si="13"/>
        <v>99.95186838</v>
      </c>
      <c r="AW27" s="22">
        <f t="shared" si="13"/>
        <v>99.94860814</v>
      </c>
      <c r="AX27" s="22" t="str">
        <f t="shared" si="13"/>
        <v>#DIV/0!</v>
      </c>
      <c r="AY27" s="22">
        <f t="shared" si="13"/>
        <v>99.98658888</v>
      </c>
      <c r="AZ27" s="22">
        <f t="shared" si="13"/>
        <v>100.0073268</v>
      </c>
      <c r="BA27" s="22" t="str">
        <f t="shared" si="13"/>
        <v>#DIV/0!</v>
      </c>
      <c r="BB27" s="22" t="str">
        <f t="shared" si="13"/>
        <v>#DIV/0!</v>
      </c>
      <c r="BC27" s="22">
        <f t="shared" si="13"/>
        <v>99.94821515</v>
      </c>
      <c r="BD27" s="22" t="str">
        <f t="shared" si="13"/>
        <v>#DIV/0!</v>
      </c>
      <c r="BE27" s="22" t="str">
        <f t="shared" si="13"/>
        <v>#DIV/0!</v>
      </c>
      <c r="BF27" s="22">
        <f t="shared" si="13"/>
        <v>98.85043707</v>
      </c>
      <c r="BG27" s="22" t="str">
        <f t="shared" si="13"/>
        <v>#DIV/0!</v>
      </c>
      <c r="BH27" s="22">
        <f t="shared" si="13"/>
        <v>100.0305883</v>
      </c>
      <c r="BI27" s="22" t="str">
        <f t="shared" si="13"/>
        <v>#DIV/0!</v>
      </c>
      <c r="BJ27" s="22" t="str">
        <f t="shared" si="13"/>
        <v>#DIV/0!</v>
      </c>
      <c r="BK27" s="22" t="str">
        <f t="shared" si="13"/>
        <v>#DIV/0!</v>
      </c>
      <c r="BL27" s="22" t="str">
        <f t="shared" si="13"/>
        <v>#DIV/0!</v>
      </c>
      <c r="BM27" s="24" t="str">
        <f t="shared" si="13"/>
        <v>#DIV/0!</v>
      </c>
      <c r="BN27" s="24">
        <f t="shared" si="13"/>
        <v>99.49204199</v>
      </c>
      <c r="BO27" s="24">
        <f t="shared" si="13"/>
        <v>99.49141767</v>
      </c>
      <c r="BP27" s="24">
        <f t="shared" si="13"/>
        <v>98.67794818</v>
      </c>
      <c r="BQ27" s="24">
        <f t="shared" si="13"/>
        <v>98.735363</v>
      </c>
      <c r="BR27" s="24">
        <f t="shared" si="13"/>
        <v>99.84536082</v>
      </c>
      <c r="BS27" s="24">
        <f t="shared" si="13"/>
        <v>100.056338</v>
      </c>
      <c r="BT27" s="24">
        <f t="shared" si="13"/>
        <v>100.0614251</v>
      </c>
      <c r="BU27" s="24">
        <f t="shared" si="13"/>
        <v>99.92686494</v>
      </c>
      <c r="BV27" s="24">
        <f t="shared" si="13"/>
        <v>100.0583771</v>
      </c>
      <c r="BW27" s="24">
        <f t="shared" si="13"/>
        <v>92.75534442</v>
      </c>
    </row>
    <row r="28">
      <c r="A28" s="26"/>
      <c r="B28" s="22" t="str">
        <f t="shared" ref="B28:BW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>
        <f t="shared" si="14"/>
        <v>99.97977755</v>
      </c>
      <c r="K28" s="22">
        <f t="shared" si="14"/>
        <v>99.98677117</v>
      </c>
      <c r="L28" s="22" t="str">
        <f t="shared" si="14"/>
        <v>#DIV/0!</v>
      </c>
      <c r="M28" s="22" t="str">
        <f t="shared" si="14"/>
        <v>#DIV/0!</v>
      </c>
      <c r="N28" s="22">
        <f t="shared" si="14"/>
        <v>100</v>
      </c>
      <c r="O28" s="22">
        <f t="shared" si="14"/>
        <v>99.99309964</v>
      </c>
      <c r="P28" s="22">
        <f t="shared" si="14"/>
        <v>100.0708745</v>
      </c>
      <c r="Q28" s="22">
        <f t="shared" si="14"/>
        <v>99.97021593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>
        <f t="shared" si="14"/>
        <v>99.9978648</v>
      </c>
      <c r="W28" s="22">
        <f t="shared" si="14"/>
        <v>99.95967742</v>
      </c>
      <c r="X28" s="22">
        <f t="shared" si="14"/>
        <v>100.1196172</v>
      </c>
      <c r="Y28" s="22">
        <f t="shared" si="14"/>
        <v>99.95640802</v>
      </c>
      <c r="Z28" s="22">
        <f t="shared" si="14"/>
        <v>99.99008625</v>
      </c>
      <c r="AA28" s="22">
        <f t="shared" si="14"/>
        <v>100.1971091</v>
      </c>
      <c r="AB28" s="22">
        <f t="shared" si="14"/>
        <v>99.94179278</v>
      </c>
      <c r="AC28" s="22">
        <f t="shared" si="14"/>
        <v>99.97330415</v>
      </c>
      <c r="AD28" s="22">
        <f t="shared" si="14"/>
        <v>99.9544786</v>
      </c>
      <c r="AE28" s="22">
        <f t="shared" si="14"/>
        <v>99.91249916</v>
      </c>
      <c r="AF28" s="22">
        <f t="shared" si="14"/>
        <v>99.66261808</v>
      </c>
      <c r="AG28" s="22">
        <f t="shared" si="14"/>
        <v>99.99768261</v>
      </c>
      <c r="AH28" s="22">
        <f t="shared" si="14"/>
        <v>99.99016619</v>
      </c>
      <c r="AI28" s="22">
        <f t="shared" si="14"/>
        <v>100.0263123</v>
      </c>
      <c r="AJ28" s="22">
        <f t="shared" si="14"/>
        <v>134.3828379</v>
      </c>
      <c r="AK28" s="22">
        <f t="shared" si="14"/>
        <v>99.91200912</v>
      </c>
      <c r="AL28" s="22">
        <f t="shared" si="14"/>
        <v>100.0531868</v>
      </c>
      <c r="AM28" s="22">
        <f t="shared" si="14"/>
        <v>100</v>
      </c>
      <c r="AN28" s="22">
        <f t="shared" si="14"/>
        <v>100</v>
      </c>
      <c r="AO28" s="22">
        <f t="shared" si="14"/>
        <v>99.9031477</v>
      </c>
      <c r="AP28" s="22">
        <f t="shared" si="14"/>
        <v>99.99371636</v>
      </c>
      <c r="AQ28" s="22">
        <f t="shared" si="14"/>
        <v>99.9851577</v>
      </c>
      <c r="AR28" s="22">
        <f t="shared" si="14"/>
        <v>99.98227998</v>
      </c>
      <c r="AS28" s="22">
        <f t="shared" si="14"/>
        <v>99.97230301</v>
      </c>
      <c r="AT28" s="22">
        <f t="shared" si="14"/>
        <v>99.98647095</v>
      </c>
      <c r="AU28" s="22">
        <f t="shared" si="14"/>
        <v>99.98490667</v>
      </c>
      <c r="AV28" s="22">
        <f t="shared" si="14"/>
        <v>99.9912488</v>
      </c>
      <c r="AW28" s="22">
        <f t="shared" si="14"/>
        <v>99.95289079</v>
      </c>
      <c r="AX28" s="22" t="str">
        <f t="shared" si="14"/>
        <v>#DIV/0!</v>
      </c>
      <c r="AY28" s="22">
        <f t="shared" si="14"/>
        <v>99.99329444</v>
      </c>
      <c r="AZ28" s="22">
        <f t="shared" si="14"/>
        <v>100.0256438</v>
      </c>
      <c r="BA28" s="22" t="str">
        <f t="shared" si="14"/>
        <v>#DIV/0!</v>
      </c>
      <c r="BB28" s="22" t="str">
        <f t="shared" si="14"/>
        <v>#DIV/0!</v>
      </c>
      <c r="BC28" s="22">
        <f t="shared" si="14"/>
        <v>99.96892909</v>
      </c>
      <c r="BD28" s="22" t="str">
        <f t="shared" si="14"/>
        <v>#DIV/0!</v>
      </c>
      <c r="BE28" s="22" t="str">
        <f t="shared" si="14"/>
        <v>#DIV/0!</v>
      </c>
      <c r="BF28" s="22">
        <f t="shared" si="14"/>
        <v>98.91031014</v>
      </c>
      <c r="BG28" s="22" t="str">
        <f t="shared" si="14"/>
        <v>#DIV/0!</v>
      </c>
      <c r="BH28" s="22">
        <f t="shared" si="14"/>
        <v>100.0373857</v>
      </c>
      <c r="BI28" s="22" t="str">
        <f t="shared" si="14"/>
        <v>#DIV/0!</v>
      </c>
      <c r="BJ28" s="22" t="str">
        <f t="shared" si="14"/>
        <v>#DIV/0!</v>
      </c>
      <c r="BK28" s="22" t="str">
        <f t="shared" si="14"/>
        <v>#DIV/0!</v>
      </c>
      <c r="BL28" s="22" t="str">
        <f t="shared" si="14"/>
        <v>#DIV/0!</v>
      </c>
      <c r="BM28" s="24" t="str">
        <f t="shared" si="14"/>
        <v>#DIV/0!</v>
      </c>
      <c r="BN28" s="24">
        <f t="shared" si="14"/>
        <v>100.7450051</v>
      </c>
      <c r="BO28" s="24">
        <f t="shared" si="14"/>
        <v>100.5085823</v>
      </c>
      <c r="BP28" s="24">
        <f t="shared" si="14"/>
        <v>100.0528821</v>
      </c>
      <c r="BQ28" s="24">
        <f t="shared" si="14"/>
        <v>99.90632319</v>
      </c>
      <c r="BR28" s="24">
        <f t="shared" si="14"/>
        <v>99.84536082</v>
      </c>
      <c r="BS28" s="24">
        <f t="shared" si="14"/>
        <v>100.056338</v>
      </c>
      <c r="BT28" s="24">
        <f t="shared" si="14"/>
        <v>100.0614251</v>
      </c>
      <c r="BU28" s="24">
        <f t="shared" si="14"/>
        <v>99.92686494</v>
      </c>
      <c r="BV28" s="24">
        <f t="shared" si="14"/>
        <v>100.0875657</v>
      </c>
      <c r="BW28" s="24">
        <f t="shared" si="14"/>
        <v>99.64370546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</row>
    <row r="30">
      <c r="A30" s="9" t="s">
        <v>45</v>
      </c>
      <c r="B30" s="12">
        <f t="shared" ref="B30:BW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247.2</v>
      </c>
      <c r="K30" s="12">
        <f t="shared" si="15"/>
        <v>302.33</v>
      </c>
      <c r="L30" s="12">
        <f t="shared" si="15"/>
        <v>0</v>
      </c>
      <c r="M30" s="12">
        <f t="shared" si="15"/>
        <v>0</v>
      </c>
      <c r="N30" s="12">
        <f t="shared" si="15"/>
        <v>243.96</v>
      </c>
      <c r="O30" s="12">
        <f t="shared" si="15"/>
        <v>289.82</v>
      </c>
      <c r="P30" s="12">
        <f t="shared" si="15"/>
        <v>254.15</v>
      </c>
      <c r="Q30" s="12">
        <f t="shared" si="15"/>
        <v>201.39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468.33</v>
      </c>
      <c r="W30" s="12">
        <f t="shared" si="15"/>
        <v>247.9</v>
      </c>
      <c r="X30" s="12">
        <f t="shared" si="15"/>
        <v>225.99</v>
      </c>
      <c r="Y30" s="12">
        <f t="shared" si="15"/>
        <v>229.3</v>
      </c>
      <c r="Z30" s="12">
        <f t="shared" si="15"/>
        <v>504.3</v>
      </c>
      <c r="AA30" s="12">
        <f t="shared" si="15"/>
        <v>152.5</v>
      </c>
      <c r="AB30" s="12">
        <f t="shared" si="15"/>
        <v>343.4</v>
      </c>
      <c r="AC30" s="12">
        <f t="shared" si="15"/>
        <v>374.49</v>
      </c>
      <c r="AD30" s="12">
        <f t="shared" si="15"/>
        <v>285.45</v>
      </c>
      <c r="AE30" s="12">
        <f t="shared" si="15"/>
        <v>296.88</v>
      </c>
      <c r="AF30" s="12">
        <f t="shared" si="15"/>
        <v>147.7</v>
      </c>
      <c r="AG30" s="12">
        <f t="shared" si="15"/>
        <v>431.51</v>
      </c>
      <c r="AH30" s="12">
        <f t="shared" si="15"/>
        <v>305.04</v>
      </c>
      <c r="AI30" s="22">
        <f t="shared" si="15"/>
        <v>304.12</v>
      </c>
      <c r="AJ30" s="12">
        <f t="shared" si="15"/>
        <v>251.82</v>
      </c>
      <c r="AK30" s="12">
        <f t="shared" si="15"/>
        <v>306.58</v>
      </c>
      <c r="AL30" s="12">
        <f t="shared" si="15"/>
        <v>225.74</v>
      </c>
      <c r="AM30" s="12">
        <f t="shared" si="15"/>
        <v>275.03</v>
      </c>
      <c r="AN30" s="12">
        <f t="shared" si="15"/>
        <v>242.49</v>
      </c>
      <c r="AO30" s="12">
        <f t="shared" si="15"/>
        <v>206.3</v>
      </c>
      <c r="AP30" s="12">
        <f t="shared" si="15"/>
        <v>477.4</v>
      </c>
      <c r="AQ30" s="12">
        <f t="shared" si="15"/>
        <v>269.46</v>
      </c>
      <c r="AR30" s="12">
        <f t="shared" si="15"/>
        <v>169.27</v>
      </c>
      <c r="AS30" s="12">
        <f t="shared" si="15"/>
        <v>288.76</v>
      </c>
      <c r="AT30" s="12">
        <f t="shared" si="15"/>
        <v>147.81</v>
      </c>
      <c r="AU30" s="12">
        <f t="shared" si="15"/>
        <v>596.2</v>
      </c>
      <c r="AV30" s="12">
        <f t="shared" si="15"/>
        <v>228.52</v>
      </c>
      <c r="AW30" s="12">
        <f t="shared" si="15"/>
        <v>233.39</v>
      </c>
      <c r="AX30" s="12">
        <f t="shared" si="15"/>
        <v>0</v>
      </c>
      <c r="AY30" s="12">
        <f t="shared" si="15"/>
        <v>298.24</v>
      </c>
      <c r="AZ30" s="12">
        <f t="shared" si="15"/>
        <v>273.04</v>
      </c>
      <c r="BA30" s="12">
        <f t="shared" si="15"/>
        <v>0</v>
      </c>
      <c r="BB30" s="12">
        <f t="shared" si="15"/>
        <v>0</v>
      </c>
      <c r="BC30" s="12">
        <f t="shared" si="15"/>
        <v>289.57</v>
      </c>
      <c r="BD30" s="12">
        <f t="shared" si="15"/>
        <v>0</v>
      </c>
      <c r="BE30" s="12">
        <f t="shared" si="15"/>
        <v>0</v>
      </c>
      <c r="BF30" s="12">
        <f t="shared" si="15"/>
        <v>165.2</v>
      </c>
      <c r="BG30" s="12">
        <f t="shared" si="15"/>
        <v>0</v>
      </c>
      <c r="BH30" s="12">
        <f t="shared" si="15"/>
        <v>294.34</v>
      </c>
      <c r="BI30" s="12">
        <f t="shared" si="15"/>
        <v>0</v>
      </c>
      <c r="BJ30" s="12">
        <f t="shared" si="15"/>
        <v>0</v>
      </c>
      <c r="BK30" s="12">
        <f t="shared" si="15"/>
        <v>0</v>
      </c>
      <c r="BL30" s="12">
        <f t="shared" si="15"/>
        <v>0</v>
      </c>
      <c r="BM30" s="13">
        <f t="shared" si="15"/>
        <v>0</v>
      </c>
      <c r="BN30" s="13">
        <f t="shared" si="15"/>
        <v>297.5</v>
      </c>
      <c r="BO30" s="13">
        <f t="shared" si="15"/>
        <v>158.1</v>
      </c>
      <c r="BP30" s="13">
        <f t="shared" si="15"/>
        <v>189.2</v>
      </c>
      <c r="BQ30" s="13">
        <f t="shared" si="15"/>
        <v>213.3</v>
      </c>
      <c r="BR30" s="13">
        <f t="shared" si="15"/>
        <v>193.7</v>
      </c>
      <c r="BS30" s="13">
        <f t="shared" si="15"/>
        <v>177.6</v>
      </c>
      <c r="BT30" s="13">
        <f t="shared" si="15"/>
        <v>162.9</v>
      </c>
      <c r="BU30" s="13">
        <f t="shared" si="15"/>
        <v>409.9</v>
      </c>
      <c r="BV30" s="13">
        <f t="shared" si="15"/>
        <v>342.9</v>
      </c>
      <c r="BW30" s="13">
        <f t="shared" si="15"/>
        <v>83.9</v>
      </c>
    </row>
    <row r="31">
      <c r="A31" s="26" t="s">
        <v>46</v>
      </c>
      <c r="B31" s="28">
        <f t="shared" ref="B31:BW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0.05</v>
      </c>
      <c r="K31" s="28">
        <f t="shared" si="16"/>
        <v>0.04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0.02</v>
      </c>
      <c r="P31" s="28">
        <f t="shared" si="16"/>
        <v>-0.18</v>
      </c>
      <c r="Q31" s="28">
        <f t="shared" si="16"/>
        <v>0.06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0.01</v>
      </c>
      <c r="W31" s="28">
        <f t="shared" si="16"/>
        <v>0.1</v>
      </c>
      <c r="X31" s="28">
        <f t="shared" si="16"/>
        <v>-0.27</v>
      </c>
      <c r="Y31" s="28">
        <f t="shared" si="16"/>
        <v>0.1</v>
      </c>
      <c r="Z31" s="28">
        <f t="shared" si="16"/>
        <v>0.05</v>
      </c>
      <c r="AA31" s="28">
        <f t="shared" si="16"/>
        <v>-0.3</v>
      </c>
      <c r="AB31" s="28">
        <f t="shared" si="16"/>
        <v>0.2</v>
      </c>
      <c r="AC31" s="28">
        <f t="shared" si="16"/>
        <v>0.1</v>
      </c>
      <c r="AD31" s="28">
        <f t="shared" si="16"/>
        <v>0.13</v>
      </c>
      <c r="AE31" s="28">
        <f t="shared" si="16"/>
        <v>0.26</v>
      </c>
      <c r="AF31" s="28">
        <f t="shared" si="16"/>
        <v>0.5</v>
      </c>
      <c r="AG31" s="28">
        <f t="shared" si="16"/>
        <v>0.01</v>
      </c>
      <c r="AH31" s="28">
        <f t="shared" si="16"/>
        <v>0.03</v>
      </c>
      <c r="AI31" s="45">
        <f t="shared" si="16"/>
        <v>-0.08</v>
      </c>
      <c r="AJ31" s="28">
        <f t="shared" si="16"/>
        <v>-64.43</v>
      </c>
      <c r="AK31" s="28">
        <f t="shared" si="16"/>
        <v>0.27</v>
      </c>
      <c r="AL31" s="28">
        <f t="shared" si="16"/>
        <v>-0.12</v>
      </c>
      <c r="AM31" s="28">
        <f t="shared" si="16"/>
        <v>0</v>
      </c>
      <c r="AN31" s="28">
        <f t="shared" si="16"/>
        <v>0</v>
      </c>
      <c r="AO31" s="28">
        <f t="shared" si="16"/>
        <v>0.2</v>
      </c>
      <c r="AP31" s="28">
        <f t="shared" si="16"/>
        <v>0.03</v>
      </c>
      <c r="AQ31" s="28">
        <f t="shared" si="16"/>
        <v>0.04</v>
      </c>
      <c r="AR31" s="28">
        <f t="shared" si="16"/>
        <v>0.03</v>
      </c>
      <c r="AS31" s="28">
        <f t="shared" si="16"/>
        <v>0.08</v>
      </c>
      <c r="AT31" s="28">
        <f t="shared" si="16"/>
        <v>0.02</v>
      </c>
      <c r="AU31" s="28">
        <f t="shared" si="16"/>
        <v>0.09</v>
      </c>
      <c r="AV31" s="28">
        <f t="shared" si="16"/>
        <v>0.02</v>
      </c>
      <c r="AW31" s="28">
        <f t="shared" si="16"/>
        <v>0.11</v>
      </c>
      <c r="AX31" s="28">
        <f t="shared" si="16"/>
        <v>0</v>
      </c>
      <c r="AY31" s="28">
        <f t="shared" si="16"/>
        <v>0.02</v>
      </c>
      <c r="AZ31" s="28">
        <f t="shared" si="16"/>
        <v>-0.07</v>
      </c>
      <c r="BA31" s="28">
        <f t="shared" si="16"/>
        <v>0</v>
      </c>
      <c r="BB31" s="28">
        <f t="shared" si="16"/>
        <v>0</v>
      </c>
      <c r="BC31" s="28">
        <f t="shared" si="16"/>
        <v>0.09</v>
      </c>
      <c r="BD31" s="28">
        <f t="shared" si="16"/>
        <v>0</v>
      </c>
      <c r="BE31" s="28">
        <f t="shared" si="16"/>
        <v>0</v>
      </c>
      <c r="BF31" s="28">
        <f t="shared" si="16"/>
        <v>1.82</v>
      </c>
      <c r="BG31" s="28">
        <f t="shared" si="16"/>
        <v>0</v>
      </c>
      <c r="BH31" s="28">
        <f t="shared" si="16"/>
        <v>-0.11</v>
      </c>
      <c r="BI31" s="28">
        <f t="shared" si="16"/>
        <v>0</v>
      </c>
      <c r="BJ31" s="28">
        <f t="shared" si="16"/>
        <v>0</v>
      </c>
      <c r="BK31" s="28">
        <f t="shared" si="16"/>
        <v>0</v>
      </c>
      <c r="BL31" s="28">
        <f t="shared" si="16"/>
        <v>0</v>
      </c>
      <c r="BM31" s="30">
        <f t="shared" si="16"/>
        <v>0</v>
      </c>
      <c r="BN31" s="30">
        <f t="shared" si="16"/>
        <v>-2.2</v>
      </c>
      <c r="BO31" s="30">
        <f t="shared" si="16"/>
        <v>-0.8</v>
      </c>
      <c r="BP31" s="30">
        <f t="shared" si="16"/>
        <v>-0.1</v>
      </c>
      <c r="BQ31" s="30">
        <f t="shared" si="16"/>
        <v>0.2</v>
      </c>
      <c r="BR31" s="30">
        <f t="shared" si="16"/>
        <v>0.3</v>
      </c>
      <c r="BS31" s="30">
        <f t="shared" si="16"/>
        <v>-0.1</v>
      </c>
      <c r="BT31" s="30">
        <f t="shared" si="16"/>
        <v>-0.1</v>
      </c>
      <c r="BU31" s="30">
        <f t="shared" si="16"/>
        <v>0.3</v>
      </c>
      <c r="BV31" s="30">
        <f t="shared" si="16"/>
        <v>-0.3</v>
      </c>
      <c r="BW31" s="30">
        <f t="shared" si="16"/>
        <v>0.3</v>
      </c>
    </row>
    <row r="32">
      <c r="AY32" s="12"/>
      <c r="BC32" s="12"/>
      <c r="BH32" s="12"/>
    </row>
    <row r="33">
      <c r="A33" s="31" t="s">
        <v>47</v>
      </c>
      <c r="AY33" s="12"/>
      <c r="BC33" s="12"/>
      <c r="BH33" s="12"/>
    </row>
    <row r="34">
      <c r="A34" s="31" t="s">
        <v>48</v>
      </c>
      <c r="AY34" s="12"/>
      <c r="BC34" s="12"/>
      <c r="BH34" s="12"/>
    </row>
    <row r="35">
      <c r="A35" s="31" t="s">
        <v>49</v>
      </c>
      <c r="AY35" s="12"/>
      <c r="BC35" s="12"/>
      <c r="BH35" s="12"/>
    </row>
    <row r="36">
      <c r="A36" s="31" t="s">
        <v>50</v>
      </c>
      <c r="AY36" s="12"/>
      <c r="BC36" s="12"/>
      <c r="BH36" s="12"/>
    </row>
    <row r="37">
      <c r="AY37" s="12"/>
      <c r="BC37" s="12"/>
      <c r="BH37" s="12"/>
    </row>
    <row r="38">
      <c r="AY38" s="12"/>
      <c r="BC38" s="12"/>
      <c r="BH38" s="12"/>
    </row>
    <row r="39">
      <c r="AY39" s="12"/>
      <c r="BC39" s="12"/>
      <c r="BH39" s="12"/>
    </row>
    <row r="40">
      <c r="AY40" s="12"/>
      <c r="BC40" s="12"/>
      <c r="BH40" s="12"/>
    </row>
    <row r="41">
      <c r="AY41" s="12"/>
      <c r="BC41" s="12"/>
      <c r="BH41" s="12"/>
    </row>
    <row r="42">
      <c r="AY42" s="12"/>
      <c r="BC42" s="12"/>
      <c r="BH42" s="12"/>
    </row>
    <row r="43">
      <c r="AY43" s="12"/>
      <c r="BC43" s="12"/>
      <c r="BH43" s="12"/>
    </row>
    <row r="44">
      <c r="AY44" s="12"/>
      <c r="BC44" s="12"/>
      <c r="BH44" s="12"/>
    </row>
    <row r="45">
      <c r="AY45" s="12"/>
      <c r="BC45" s="12"/>
      <c r="BH45" s="12"/>
    </row>
    <row r="46">
      <c r="AY46" s="12"/>
      <c r="BC46" s="12"/>
      <c r="BH46" s="12"/>
    </row>
    <row r="47">
      <c r="AY47" s="12"/>
      <c r="BC47" s="12"/>
      <c r="BH47" s="12"/>
    </row>
    <row r="48">
      <c r="AY48" s="12"/>
      <c r="BC48" s="12"/>
      <c r="BH48" s="12"/>
    </row>
    <row r="49">
      <c r="AY49" s="12"/>
      <c r="BC49" s="12"/>
      <c r="BH49" s="12"/>
    </row>
    <row r="50">
      <c r="AY50" s="12"/>
      <c r="BC50" s="12"/>
      <c r="BH50" s="12"/>
    </row>
    <row r="51">
      <c r="AY51" s="12"/>
      <c r="BC51" s="12"/>
      <c r="BH51" s="12"/>
    </row>
    <row r="52">
      <c r="AY52" s="12"/>
      <c r="BC52" s="12"/>
      <c r="BH52" s="12"/>
    </row>
    <row r="53">
      <c r="AY53" s="12"/>
      <c r="BC53" s="12"/>
      <c r="BH53" s="12"/>
    </row>
    <row r="54">
      <c r="AY54" s="12"/>
      <c r="BC54" s="12"/>
      <c r="BH54" s="12"/>
    </row>
    <row r="55">
      <c r="AY55" s="12"/>
      <c r="BC55" s="12"/>
      <c r="BH55" s="12"/>
    </row>
    <row r="56">
      <c r="AY56" s="12"/>
      <c r="BC56" s="12"/>
      <c r="BH56" s="12"/>
    </row>
    <row r="57">
      <c r="AY57" s="12"/>
      <c r="BC57" s="12"/>
      <c r="BH57" s="12"/>
    </row>
    <row r="58">
      <c r="AY58" s="12"/>
      <c r="BC58" s="12"/>
      <c r="BH58" s="12"/>
    </row>
    <row r="59">
      <c r="AY59" s="12"/>
      <c r="BC59" s="12"/>
      <c r="BH59" s="12"/>
    </row>
    <row r="60">
      <c r="AY60" s="12"/>
      <c r="BC60" s="12"/>
      <c r="BH60" s="12"/>
    </row>
    <row r="61">
      <c r="AY61" s="12"/>
      <c r="BC61" s="12"/>
      <c r="BH61" s="12"/>
    </row>
    <row r="62">
      <c r="AY62" s="12"/>
      <c r="BC62" s="12"/>
      <c r="BH62" s="12"/>
    </row>
    <row r="63">
      <c r="AY63" s="12"/>
      <c r="BC63" s="12"/>
      <c r="BH63" s="12"/>
    </row>
    <row r="64">
      <c r="AY64" s="12"/>
      <c r="BC64" s="12"/>
      <c r="BH64" s="12"/>
    </row>
    <row r="65">
      <c r="AY65" s="12"/>
      <c r="BC65" s="12"/>
      <c r="BH65" s="12"/>
    </row>
    <row r="66">
      <c r="AY66" s="12"/>
      <c r="BC66" s="12"/>
      <c r="BH66" s="12"/>
    </row>
    <row r="67">
      <c r="AY67" s="12"/>
      <c r="BC67" s="12"/>
      <c r="BH67" s="12"/>
    </row>
    <row r="68">
      <c r="AY68" s="12"/>
      <c r="BC68" s="12"/>
      <c r="BH68" s="12"/>
    </row>
    <row r="69">
      <c r="AY69" s="12"/>
      <c r="BC69" s="12"/>
      <c r="BH69" s="12"/>
    </row>
    <row r="70">
      <c r="AY70" s="12"/>
      <c r="BC70" s="12"/>
      <c r="BH70" s="12"/>
    </row>
    <row r="71">
      <c r="AY71" s="12"/>
      <c r="BC71" s="12"/>
      <c r="BH71" s="12"/>
    </row>
    <row r="72">
      <c r="AY72" s="12"/>
      <c r="BC72" s="12"/>
      <c r="BH72" s="12"/>
    </row>
    <row r="73">
      <c r="AY73" s="12"/>
      <c r="BC73" s="12"/>
      <c r="BH73" s="12"/>
    </row>
    <row r="74">
      <c r="AY74" s="12"/>
      <c r="BC74" s="12"/>
      <c r="BH74" s="12"/>
    </row>
    <row r="75">
      <c r="AY75" s="12"/>
      <c r="BC75" s="12"/>
      <c r="BH75" s="12"/>
    </row>
    <row r="76">
      <c r="AY76" s="12"/>
      <c r="BC76" s="12"/>
      <c r="BH76" s="12"/>
    </row>
    <row r="77">
      <c r="AY77" s="12"/>
      <c r="BC77" s="12"/>
      <c r="BH77" s="12"/>
    </row>
    <row r="78">
      <c r="AY78" s="12"/>
      <c r="BC78" s="12"/>
      <c r="BH78" s="12"/>
    </row>
    <row r="79">
      <c r="AY79" s="12"/>
      <c r="BC79" s="12"/>
      <c r="BH79" s="12"/>
    </row>
    <row r="80">
      <c r="AY80" s="12"/>
      <c r="BC80" s="12"/>
      <c r="BH80" s="12"/>
    </row>
    <row r="81">
      <c r="AY81" s="12"/>
      <c r="BC81" s="12"/>
      <c r="BH81" s="12"/>
    </row>
    <row r="82">
      <c r="AY82" s="12"/>
      <c r="BC82" s="12"/>
      <c r="BH82" s="12"/>
    </row>
    <row r="83">
      <c r="AY83" s="12"/>
      <c r="BC83" s="12"/>
      <c r="BH83" s="12"/>
    </row>
    <row r="84">
      <c r="AY84" s="12"/>
      <c r="BC84" s="12"/>
      <c r="BH84" s="12"/>
    </row>
    <row r="85">
      <c r="AY85" s="12"/>
      <c r="BC85" s="12"/>
      <c r="BH85" s="12"/>
    </row>
    <row r="86">
      <c r="AY86" s="12"/>
      <c r="BC86" s="12"/>
      <c r="BH86" s="12"/>
    </row>
    <row r="87">
      <c r="AY87" s="12"/>
      <c r="BC87" s="12"/>
      <c r="BH87" s="12"/>
    </row>
    <row r="88">
      <c r="AY88" s="12"/>
      <c r="BC88" s="12"/>
      <c r="BH88" s="12"/>
    </row>
    <row r="89">
      <c r="AY89" s="12"/>
      <c r="BC89" s="12"/>
      <c r="BH89" s="12"/>
    </row>
    <row r="90">
      <c r="AY90" s="12"/>
      <c r="BC90" s="12"/>
      <c r="BH90" s="12"/>
    </row>
    <row r="91">
      <c r="AY91" s="12"/>
      <c r="BC91" s="12"/>
      <c r="BH91" s="12"/>
    </row>
    <row r="92">
      <c r="AY92" s="12"/>
      <c r="BC92" s="12"/>
      <c r="BH92" s="12"/>
    </row>
    <row r="93">
      <c r="AY93" s="12"/>
      <c r="BC93" s="12"/>
      <c r="BH93" s="12"/>
    </row>
    <row r="94">
      <c r="AY94" s="12"/>
      <c r="BC94" s="12"/>
      <c r="BH94" s="12"/>
    </row>
    <row r="95">
      <c r="AY95" s="12"/>
      <c r="BC95" s="12"/>
      <c r="BH95" s="12"/>
    </row>
    <row r="96">
      <c r="AY96" s="12"/>
      <c r="BC96" s="12"/>
      <c r="BH96" s="12"/>
    </row>
    <row r="97">
      <c r="AY97" s="12"/>
      <c r="BC97" s="12"/>
      <c r="BH97" s="12"/>
    </row>
    <row r="98">
      <c r="AY98" s="12"/>
      <c r="BC98" s="12"/>
      <c r="BH98" s="12"/>
    </row>
    <row r="99">
      <c r="AY99" s="12"/>
      <c r="BC99" s="12"/>
      <c r="BH99" s="12"/>
    </row>
    <row r="100">
      <c r="AY100" s="12"/>
      <c r="BC100" s="12"/>
      <c r="BH100" s="12"/>
    </row>
    <row r="101">
      <c r="AY101" s="12"/>
      <c r="BC101" s="12"/>
      <c r="BH101" s="12"/>
    </row>
    <row r="102">
      <c r="AY102" s="12"/>
      <c r="BC102" s="12"/>
      <c r="BH102" s="12"/>
    </row>
    <row r="103">
      <c r="AY103" s="12"/>
      <c r="BC103" s="12"/>
      <c r="BH103" s="12"/>
    </row>
    <row r="104">
      <c r="AY104" s="12"/>
      <c r="BC104" s="12"/>
      <c r="BH104" s="12"/>
    </row>
    <row r="105">
      <c r="AY105" s="12"/>
      <c r="BC105" s="12"/>
      <c r="BH105" s="12"/>
    </row>
    <row r="106">
      <c r="AY106" s="12"/>
      <c r="BC106" s="12"/>
      <c r="BH106" s="12"/>
    </row>
    <row r="107">
      <c r="AY107" s="12"/>
      <c r="BC107" s="12"/>
      <c r="BH107" s="12"/>
    </row>
    <row r="108">
      <c r="AY108" s="12"/>
      <c r="BC108" s="12"/>
      <c r="BH108" s="12"/>
    </row>
    <row r="109">
      <c r="AY109" s="12"/>
      <c r="BC109" s="12"/>
      <c r="BH109" s="12"/>
    </row>
    <row r="110">
      <c r="AY110" s="12"/>
      <c r="BC110" s="12"/>
      <c r="BH110" s="12"/>
    </row>
    <row r="111">
      <c r="AY111" s="12"/>
      <c r="BC111" s="12"/>
      <c r="BH111" s="12"/>
    </row>
    <row r="112">
      <c r="AY112" s="12"/>
      <c r="BC112" s="12"/>
      <c r="BH112" s="12"/>
    </row>
    <row r="113">
      <c r="AY113" s="12"/>
      <c r="BC113" s="12"/>
      <c r="BH113" s="12"/>
    </row>
    <row r="114">
      <c r="AY114" s="12"/>
      <c r="BC114" s="12"/>
      <c r="BH114" s="12"/>
    </row>
    <row r="115">
      <c r="AY115" s="12"/>
      <c r="BC115" s="12"/>
      <c r="BH115" s="12"/>
    </row>
    <row r="116">
      <c r="AY116" s="12"/>
      <c r="BC116" s="12"/>
      <c r="BH116" s="12"/>
    </row>
    <row r="117">
      <c r="AY117" s="12"/>
      <c r="BC117" s="12"/>
      <c r="BH117" s="12"/>
    </row>
    <row r="118">
      <c r="AY118" s="12"/>
      <c r="BC118" s="12"/>
      <c r="BH118" s="12"/>
    </row>
    <row r="119">
      <c r="AY119" s="12"/>
      <c r="BC119" s="12"/>
      <c r="BH119" s="12"/>
    </row>
    <row r="120">
      <c r="AY120" s="12"/>
      <c r="BC120" s="12"/>
      <c r="BH120" s="12"/>
    </row>
    <row r="121">
      <c r="AY121" s="12"/>
      <c r="BC121" s="12"/>
      <c r="BH121" s="12"/>
    </row>
    <row r="122">
      <c r="AY122" s="12"/>
      <c r="BC122" s="12"/>
      <c r="BH122" s="12"/>
    </row>
    <row r="123">
      <c r="AY123" s="12"/>
      <c r="BC123" s="12"/>
      <c r="BH123" s="12"/>
    </row>
    <row r="124">
      <c r="AY124" s="12"/>
      <c r="BC124" s="12"/>
      <c r="BH124" s="12"/>
    </row>
    <row r="125">
      <c r="AY125" s="12"/>
      <c r="BC125" s="12"/>
      <c r="BH125" s="12"/>
    </row>
    <row r="126">
      <c r="AY126" s="12"/>
      <c r="BC126" s="12"/>
      <c r="BH126" s="12"/>
    </row>
    <row r="127">
      <c r="AY127" s="12"/>
      <c r="BC127" s="12"/>
      <c r="BH127" s="12"/>
    </row>
    <row r="128">
      <c r="AY128" s="12"/>
      <c r="BC128" s="12"/>
      <c r="BH128" s="12"/>
    </row>
    <row r="129">
      <c r="AY129" s="12"/>
      <c r="BC129" s="12"/>
      <c r="BH129" s="12"/>
    </row>
    <row r="130">
      <c r="AY130" s="12"/>
      <c r="BC130" s="12"/>
      <c r="BH130" s="12"/>
    </row>
    <row r="131">
      <c r="AY131" s="12"/>
      <c r="BC131" s="12"/>
      <c r="BH131" s="12"/>
    </row>
    <row r="132">
      <c r="AY132" s="12"/>
      <c r="BC132" s="12"/>
      <c r="BH132" s="12"/>
    </row>
    <row r="133">
      <c r="AY133" s="12"/>
      <c r="BC133" s="12"/>
      <c r="BH133" s="12"/>
    </row>
    <row r="134">
      <c r="AY134" s="12"/>
      <c r="BC134" s="12"/>
      <c r="BH134" s="12"/>
    </row>
    <row r="135">
      <c r="AY135" s="12"/>
      <c r="BC135" s="12"/>
      <c r="BH135" s="12"/>
    </row>
    <row r="136">
      <c r="AY136" s="12"/>
      <c r="BC136" s="12"/>
      <c r="BH136" s="12"/>
    </row>
    <row r="137">
      <c r="AY137" s="12"/>
      <c r="BC137" s="12"/>
      <c r="BH137" s="12"/>
    </row>
    <row r="138">
      <c r="AY138" s="12"/>
      <c r="BC138" s="12"/>
      <c r="BH138" s="12"/>
    </row>
    <row r="139">
      <c r="AY139" s="12"/>
      <c r="BC139" s="12"/>
      <c r="BH139" s="12"/>
    </row>
    <row r="140">
      <c r="AY140" s="12"/>
      <c r="BC140" s="12"/>
      <c r="BH140" s="12"/>
    </row>
    <row r="141">
      <c r="AY141" s="12"/>
      <c r="BC141" s="12"/>
      <c r="BH141" s="12"/>
    </row>
    <row r="142">
      <c r="AY142" s="12"/>
      <c r="BC142" s="12"/>
      <c r="BH142" s="12"/>
    </row>
    <row r="143">
      <c r="AY143" s="12"/>
      <c r="BC143" s="12"/>
      <c r="BH143" s="12"/>
    </row>
    <row r="144">
      <c r="AY144" s="12"/>
      <c r="BC144" s="12"/>
      <c r="BH144" s="12"/>
    </row>
    <row r="145">
      <c r="AY145" s="12"/>
      <c r="BC145" s="12"/>
      <c r="BH145" s="12"/>
    </row>
    <row r="146">
      <c r="AY146" s="12"/>
      <c r="BC146" s="12"/>
      <c r="BH146" s="12"/>
    </row>
    <row r="147">
      <c r="AY147" s="12"/>
      <c r="BC147" s="12"/>
      <c r="BH147" s="12"/>
    </row>
    <row r="148">
      <c r="AY148" s="12"/>
      <c r="BC148" s="12"/>
      <c r="BH148" s="12"/>
    </row>
    <row r="149">
      <c r="AY149" s="12"/>
      <c r="BC149" s="12"/>
      <c r="BH149" s="12"/>
    </row>
    <row r="150">
      <c r="AY150" s="12"/>
      <c r="BC150" s="12"/>
      <c r="BH150" s="12"/>
    </row>
    <row r="151">
      <c r="AY151" s="12"/>
      <c r="BC151" s="12"/>
      <c r="BH151" s="12"/>
    </row>
    <row r="152">
      <c r="AY152" s="12"/>
      <c r="BC152" s="12"/>
      <c r="BH152" s="12"/>
    </row>
    <row r="153">
      <c r="AY153" s="12"/>
      <c r="BC153" s="12"/>
      <c r="BH153" s="12"/>
    </row>
    <row r="154">
      <c r="AY154" s="12"/>
      <c r="BC154" s="12"/>
      <c r="BH154" s="12"/>
    </row>
    <row r="155">
      <c r="AY155" s="12"/>
      <c r="BC155" s="12"/>
      <c r="BH155" s="12"/>
    </row>
    <row r="156">
      <c r="AY156" s="12"/>
      <c r="BC156" s="12"/>
      <c r="BH156" s="12"/>
    </row>
    <row r="157">
      <c r="AY157" s="12"/>
      <c r="BC157" s="12"/>
      <c r="BH157" s="12"/>
    </row>
    <row r="158">
      <c r="AY158" s="12"/>
      <c r="BC158" s="12"/>
      <c r="BH158" s="12"/>
    </row>
    <row r="159">
      <c r="AY159" s="12"/>
      <c r="BC159" s="12"/>
      <c r="BH159" s="12"/>
    </row>
    <row r="160">
      <c r="AY160" s="12"/>
      <c r="BC160" s="12"/>
      <c r="BH160" s="12"/>
    </row>
    <row r="161">
      <c r="AY161" s="12"/>
      <c r="BC161" s="12"/>
      <c r="BH161" s="12"/>
    </row>
    <row r="162">
      <c r="AY162" s="12"/>
      <c r="BC162" s="12"/>
      <c r="BH162" s="12"/>
    </row>
    <row r="163">
      <c r="AY163" s="12"/>
      <c r="BC163" s="12"/>
      <c r="BH163" s="12"/>
    </row>
    <row r="164">
      <c r="AY164" s="12"/>
      <c r="BC164" s="12"/>
      <c r="BH164" s="12"/>
    </row>
    <row r="165">
      <c r="AY165" s="12"/>
      <c r="BC165" s="12"/>
      <c r="BH165" s="12"/>
    </row>
    <row r="166">
      <c r="AY166" s="12"/>
      <c r="BC166" s="12"/>
      <c r="BH166" s="12"/>
    </row>
    <row r="167">
      <c r="AY167" s="12"/>
      <c r="BC167" s="12"/>
      <c r="BH167" s="12"/>
    </row>
    <row r="168">
      <c r="AY168" s="12"/>
      <c r="BC168" s="12"/>
      <c r="BH168" s="12"/>
    </row>
    <row r="169">
      <c r="AY169" s="12"/>
      <c r="BC169" s="12"/>
      <c r="BH169" s="12"/>
    </row>
    <row r="170">
      <c r="AY170" s="12"/>
      <c r="BC170" s="12"/>
      <c r="BH170" s="12"/>
    </row>
    <row r="171">
      <c r="AY171" s="12"/>
      <c r="BC171" s="12"/>
      <c r="BH171" s="12"/>
    </row>
    <row r="172">
      <c r="AY172" s="12"/>
      <c r="BC172" s="12"/>
      <c r="BH172" s="12"/>
    </row>
    <row r="173">
      <c r="AY173" s="12"/>
      <c r="BC173" s="12"/>
      <c r="BH173" s="12"/>
    </row>
    <row r="174">
      <c r="AY174" s="12"/>
      <c r="BC174" s="12"/>
      <c r="BH174" s="12"/>
    </row>
    <row r="175">
      <c r="AY175" s="12"/>
      <c r="BC175" s="12"/>
      <c r="BH175" s="12"/>
    </row>
    <row r="176">
      <c r="AY176" s="12"/>
      <c r="BC176" s="12"/>
      <c r="BH176" s="12"/>
    </row>
    <row r="177">
      <c r="AY177" s="12"/>
      <c r="BC177" s="12"/>
      <c r="BH177" s="12"/>
    </row>
    <row r="178">
      <c r="AY178" s="12"/>
      <c r="BC178" s="12"/>
      <c r="BH178" s="12"/>
    </row>
    <row r="179">
      <c r="AY179" s="12"/>
      <c r="BC179" s="12"/>
      <c r="BH179" s="12"/>
    </row>
    <row r="180">
      <c r="AY180" s="12"/>
      <c r="BC180" s="12"/>
      <c r="BH180" s="12"/>
    </row>
    <row r="181">
      <c r="AY181" s="12"/>
      <c r="BC181" s="12"/>
      <c r="BH181" s="12"/>
    </row>
    <row r="182">
      <c r="AY182" s="12"/>
      <c r="BC182" s="12"/>
      <c r="BH182" s="12"/>
    </row>
    <row r="183">
      <c r="AY183" s="12"/>
      <c r="BC183" s="12"/>
      <c r="BH183" s="12"/>
    </row>
    <row r="184">
      <c r="AY184" s="12"/>
      <c r="BC184" s="12"/>
      <c r="BH184" s="12"/>
    </row>
    <row r="185">
      <c r="AY185" s="12"/>
      <c r="BC185" s="12"/>
      <c r="BH185" s="12"/>
    </row>
    <row r="186">
      <c r="AY186" s="12"/>
      <c r="BC186" s="12"/>
      <c r="BH186" s="12"/>
    </row>
    <row r="187">
      <c r="AY187" s="12"/>
      <c r="BC187" s="12"/>
      <c r="BH187" s="12"/>
    </row>
    <row r="188">
      <c r="AY188" s="12"/>
      <c r="BC188" s="12"/>
      <c r="BH188" s="12"/>
    </row>
    <row r="189">
      <c r="AY189" s="12"/>
      <c r="BC189" s="12"/>
      <c r="BH189" s="12"/>
    </row>
    <row r="190">
      <c r="AY190" s="12"/>
      <c r="BC190" s="12"/>
      <c r="BH190" s="12"/>
    </row>
    <row r="191">
      <c r="AY191" s="12"/>
      <c r="BC191" s="12"/>
      <c r="BH191" s="12"/>
    </row>
    <row r="192">
      <c r="AY192" s="12"/>
      <c r="BC192" s="12"/>
      <c r="BH192" s="12"/>
    </row>
    <row r="193">
      <c r="AY193" s="12"/>
      <c r="BC193" s="12"/>
      <c r="BH193" s="12"/>
    </row>
    <row r="194">
      <c r="AY194" s="12"/>
      <c r="BC194" s="12"/>
      <c r="BH194" s="12"/>
    </row>
    <row r="195">
      <c r="AY195" s="12"/>
      <c r="BC195" s="12"/>
      <c r="BH195" s="12"/>
    </row>
    <row r="196">
      <c r="AY196" s="12"/>
      <c r="BC196" s="12"/>
      <c r="BH196" s="12"/>
    </row>
    <row r="197">
      <c r="AY197" s="12"/>
      <c r="BC197" s="12"/>
      <c r="BH197" s="12"/>
    </row>
    <row r="198">
      <c r="AY198" s="12"/>
      <c r="BC198" s="12"/>
      <c r="BH198" s="12"/>
    </row>
    <row r="199">
      <c r="AY199" s="12"/>
      <c r="BC199" s="12"/>
      <c r="BH199" s="12"/>
    </row>
    <row r="200">
      <c r="AY200" s="12"/>
      <c r="BC200" s="12"/>
      <c r="BH200" s="12"/>
    </row>
    <row r="201">
      <c r="AY201" s="12"/>
      <c r="BC201" s="12"/>
      <c r="BH201" s="12"/>
    </row>
    <row r="202">
      <c r="AY202" s="12"/>
      <c r="BC202" s="12"/>
      <c r="BH202" s="12"/>
    </row>
    <row r="203">
      <c r="AY203" s="12"/>
      <c r="BC203" s="12"/>
      <c r="BH203" s="12"/>
    </row>
    <row r="204">
      <c r="AY204" s="12"/>
      <c r="BC204" s="12"/>
      <c r="BH204" s="12"/>
    </row>
    <row r="205">
      <c r="AY205" s="12"/>
      <c r="BC205" s="12"/>
      <c r="BH205" s="12"/>
    </row>
    <row r="206">
      <c r="AY206" s="12"/>
      <c r="BC206" s="12"/>
      <c r="BH206" s="12"/>
    </row>
    <row r="207">
      <c r="AY207" s="12"/>
      <c r="BC207" s="12"/>
      <c r="BH207" s="12"/>
    </row>
    <row r="208">
      <c r="AY208" s="12"/>
      <c r="BC208" s="12"/>
      <c r="BH208" s="12"/>
    </row>
    <row r="209">
      <c r="AY209" s="12"/>
      <c r="BC209" s="12"/>
      <c r="BH209" s="12"/>
    </row>
    <row r="210">
      <c r="AY210" s="12"/>
      <c r="BC210" s="12"/>
      <c r="BH210" s="12"/>
    </row>
    <row r="211">
      <c r="AY211" s="12"/>
      <c r="BC211" s="12"/>
      <c r="BH211" s="12"/>
    </row>
    <row r="212">
      <c r="AY212" s="12"/>
      <c r="BC212" s="12"/>
      <c r="BH212" s="12"/>
    </row>
    <row r="213">
      <c r="AY213" s="12"/>
      <c r="BC213" s="12"/>
      <c r="BH213" s="12"/>
    </row>
    <row r="214">
      <c r="AY214" s="12"/>
      <c r="BC214" s="12"/>
      <c r="BH214" s="12"/>
    </row>
    <row r="215">
      <c r="AY215" s="12"/>
      <c r="BC215" s="12"/>
      <c r="BH215" s="12"/>
    </row>
    <row r="216">
      <c r="AY216" s="12"/>
      <c r="BC216" s="12"/>
      <c r="BH216" s="12"/>
    </row>
    <row r="217">
      <c r="AY217" s="12"/>
      <c r="BC217" s="12"/>
      <c r="BH217" s="12"/>
    </row>
    <row r="218">
      <c r="AY218" s="12"/>
      <c r="BC218" s="12"/>
      <c r="BH218" s="12"/>
    </row>
    <row r="219">
      <c r="AY219" s="12"/>
      <c r="BC219" s="12"/>
      <c r="BH219" s="12"/>
    </row>
    <row r="220">
      <c r="AY220" s="12"/>
      <c r="BC220" s="12"/>
      <c r="BH220" s="12"/>
    </row>
    <row r="221">
      <c r="AY221" s="12"/>
      <c r="BC221" s="12"/>
      <c r="BH221" s="12"/>
    </row>
    <row r="222">
      <c r="AY222" s="12"/>
      <c r="BC222" s="12"/>
      <c r="BH222" s="12"/>
    </row>
    <row r="223">
      <c r="AY223" s="12"/>
      <c r="BC223" s="12"/>
      <c r="BH223" s="12"/>
    </row>
    <row r="224">
      <c r="AY224" s="12"/>
      <c r="BC224" s="12"/>
      <c r="BH224" s="12"/>
    </row>
    <row r="225">
      <c r="AY225" s="12"/>
      <c r="BC225" s="12"/>
      <c r="BH225" s="12"/>
    </row>
    <row r="226">
      <c r="AY226" s="12"/>
      <c r="BC226" s="12"/>
      <c r="BH226" s="12"/>
    </row>
    <row r="227">
      <c r="AY227" s="12"/>
      <c r="BC227" s="12"/>
      <c r="BH227" s="12"/>
    </row>
    <row r="228">
      <c r="AY228" s="12"/>
      <c r="BC228" s="12"/>
      <c r="BH228" s="12"/>
    </row>
    <row r="229">
      <c r="AY229" s="12"/>
      <c r="BC229" s="12"/>
      <c r="BH229" s="12"/>
    </row>
    <row r="230">
      <c r="AY230" s="12"/>
      <c r="BC230" s="12"/>
      <c r="BH230" s="12"/>
    </row>
    <row r="231">
      <c r="AY231" s="12"/>
      <c r="BC231" s="12"/>
      <c r="BH231" s="12"/>
    </row>
    <row r="232">
      <c r="AY232" s="12"/>
      <c r="BC232" s="12"/>
      <c r="BH232" s="12"/>
    </row>
    <row r="233">
      <c r="AY233" s="12"/>
      <c r="BC233" s="12"/>
      <c r="BH233" s="12"/>
    </row>
    <row r="234">
      <c r="AY234" s="12"/>
      <c r="BC234" s="12"/>
      <c r="BH234" s="12"/>
    </row>
    <row r="235">
      <c r="AY235" s="12"/>
      <c r="BC235" s="12"/>
      <c r="BH235" s="12"/>
    </row>
    <row r="236">
      <c r="AY236" s="12"/>
      <c r="BC236" s="12"/>
      <c r="BH236" s="12"/>
    </row>
    <row r="237">
      <c r="AY237" s="12"/>
      <c r="BC237" s="12"/>
      <c r="BH237" s="12"/>
    </row>
    <row r="238">
      <c r="AY238" s="12"/>
      <c r="BC238" s="12"/>
      <c r="BH238" s="12"/>
    </row>
    <row r="239">
      <c r="AY239" s="12"/>
      <c r="BC239" s="12"/>
      <c r="BH239" s="12"/>
    </row>
    <row r="240">
      <c r="AY240" s="12"/>
      <c r="BC240" s="12"/>
      <c r="BH240" s="12"/>
    </row>
    <row r="241">
      <c r="AY241" s="12"/>
      <c r="BC241" s="12"/>
      <c r="BH241" s="12"/>
    </row>
    <row r="242">
      <c r="AY242" s="12"/>
      <c r="BC242" s="12"/>
      <c r="BH242" s="12"/>
    </row>
    <row r="243">
      <c r="AY243" s="12"/>
      <c r="BC243" s="12"/>
      <c r="BH243" s="12"/>
    </row>
    <row r="244">
      <c r="AY244" s="12"/>
      <c r="BC244" s="12"/>
      <c r="BH244" s="12"/>
    </row>
    <row r="245">
      <c r="AY245" s="12"/>
      <c r="BC245" s="12"/>
      <c r="BH245" s="12"/>
    </row>
    <row r="246">
      <c r="AY246" s="12"/>
      <c r="BC246" s="12"/>
      <c r="BH246" s="12"/>
    </row>
    <row r="247">
      <c r="AY247" s="12"/>
      <c r="BC247" s="12"/>
      <c r="BH247" s="12"/>
    </row>
    <row r="248">
      <c r="AY248" s="12"/>
      <c r="BC248" s="12"/>
      <c r="BH248" s="12"/>
    </row>
    <row r="249">
      <c r="AY249" s="12"/>
      <c r="BC249" s="12"/>
      <c r="BH249" s="12"/>
    </row>
    <row r="250">
      <c r="AY250" s="12"/>
      <c r="BC250" s="12"/>
      <c r="BH250" s="12"/>
    </row>
    <row r="251">
      <c r="AY251" s="12"/>
      <c r="BC251" s="12"/>
      <c r="BH251" s="12"/>
    </row>
    <row r="252">
      <c r="AY252" s="12"/>
      <c r="BC252" s="12"/>
      <c r="BH252" s="12"/>
    </row>
    <row r="253">
      <c r="AY253" s="12"/>
      <c r="BC253" s="12"/>
      <c r="BH253" s="12"/>
    </row>
    <row r="254">
      <c r="AY254" s="12"/>
      <c r="BC254" s="12"/>
      <c r="BH254" s="12"/>
    </row>
    <row r="255">
      <c r="AY255" s="12"/>
      <c r="BC255" s="12"/>
      <c r="BH255" s="12"/>
    </row>
    <row r="256">
      <c r="AY256" s="12"/>
      <c r="BC256" s="12"/>
      <c r="BH256" s="12"/>
    </row>
    <row r="257">
      <c r="AY257" s="12"/>
      <c r="BC257" s="12"/>
      <c r="BH257" s="12"/>
    </row>
    <row r="258">
      <c r="AY258" s="12"/>
      <c r="BC258" s="12"/>
      <c r="BH258" s="12"/>
    </row>
    <row r="259">
      <c r="AY259" s="12"/>
      <c r="BC259" s="12"/>
      <c r="BH259" s="12"/>
    </row>
    <row r="260">
      <c r="AY260" s="12"/>
      <c r="BC260" s="12"/>
      <c r="BH260" s="12"/>
    </row>
    <row r="261">
      <c r="AY261" s="12"/>
      <c r="BC261" s="12"/>
      <c r="BH261" s="12"/>
    </row>
    <row r="262">
      <c r="AY262" s="12"/>
      <c r="BC262" s="12"/>
      <c r="BH262" s="12"/>
    </row>
    <row r="263">
      <c r="AY263" s="12"/>
      <c r="BC263" s="12"/>
      <c r="BH263" s="12"/>
    </row>
    <row r="264">
      <c r="AY264" s="12"/>
      <c r="BC264" s="12"/>
      <c r="BH264" s="12"/>
    </row>
    <row r="265">
      <c r="AY265" s="12"/>
      <c r="BC265" s="12"/>
      <c r="BH265" s="12"/>
    </row>
    <row r="266">
      <c r="AY266" s="12"/>
      <c r="BC266" s="12"/>
      <c r="BH266" s="12"/>
    </row>
    <row r="267">
      <c r="AY267" s="12"/>
      <c r="BC267" s="12"/>
      <c r="BH267" s="12"/>
    </row>
    <row r="268">
      <c r="AY268" s="12"/>
      <c r="BC268" s="12"/>
      <c r="BH268" s="12"/>
    </row>
    <row r="269">
      <c r="AY269" s="12"/>
      <c r="BC269" s="12"/>
      <c r="BH269" s="12"/>
    </row>
    <row r="270">
      <c r="AY270" s="12"/>
      <c r="BC270" s="12"/>
      <c r="BH270" s="12"/>
    </row>
    <row r="271">
      <c r="AY271" s="12"/>
      <c r="BC271" s="12"/>
      <c r="BH271" s="12"/>
    </row>
    <row r="272">
      <c r="AY272" s="12"/>
      <c r="BC272" s="12"/>
      <c r="BH272" s="12"/>
    </row>
    <row r="273">
      <c r="AY273" s="12"/>
      <c r="BC273" s="12"/>
      <c r="BH273" s="12"/>
    </row>
    <row r="274">
      <c r="AY274" s="12"/>
      <c r="BC274" s="12"/>
      <c r="BH274" s="12"/>
    </row>
    <row r="275">
      <c r="AY275" s="12"/>
      <c r="BC275" s="12"/>
      <c r="BH275" s="12"/>
    </row>
    <row r="276">
      <c r="AY276" s="12"/>
      <c r="BC276" s="12"/>
      <c r="BH276" s="12"/>
    </row>
    <row r="277">
      <c r="AY277" s="12"/>
      <c r="BC277" s="12"/>
      <c r="BH277" s="12"/>
    </row>
    <row r="278">
      <c r="AY278" s="12"/>
      <c r="BC278" s="12"/>
      <c r="BH278" s="12"/>
    </row>
    <row r="279">
      <c r="AY279" s="12"/>
      <c r="BC279" s="12"/>
      <c r="BH279" s="12"/>
    </row>
    <row r="280">
      <c r="AY280" s="12"/>
      <c r="BC280" s="12"/>
      <c r="BH280" s="12"/>
    </row>
    <row r="281">
      <c r="AY281" s="12"/>
      <c r="BC281" s="12"/>
      <c r="BH281" s="12"/>
    </row>
    <row r="282">
      <c r="AY282" s="12"/>
      <c r="BC282" s="12"/>
      <c r="BH282" s="12"/>
    </row>
    <row r="283">
      <c r="AY283" s="12"/>
      <c r="BC283" s="12"/>
      <c r="BH283" s="12"/>
    </row>
    <row r="284">
      <c r="AY284" s="12"/>
      <c r="BC284" s="12"/>
      <c r="BH284" s="12"/>
    </row>
    <row r="285">
      <c r="AY285" s="12"/>
      <c r="BC285" s="12"/>
      <c r="BH285" s="12"/>
    </row>
    <row r="286">
      <c r="AY286" s="12"/>
      <c r="BC286" s="12"/>
      <c r="BH286" s="12"/>
    </row>
    <row r="287">
      <c r="AY287" s="12"/>
      <c r="BC287" s="12"/>
      <c r="BH287" s="12"/>
    </row>
    <row r="288">
      <c r="AY288" s="12"/>
      <c r="BC288" s="12"/>
      <c r="BH288" s="12"/>
    </row>
    <row r="289">
      <c r="AY289" s="12"/>
      <c r="BC289" s="12"/>
      <c r="BH289" s="12"/>
    </row>
    <row r="290">
      <c r="AY290" s="12"/>
      <c r="BC290" s="12"/>
      <c r="BH290" s="12"/>
    </row>
    <row r="291">
      <c r="AY291" s="12"/>
      <c r="BC291" s="12"/>
      <c r="BH291" s="12"/>
    </row>
    <row r="292">
      <c r="AY292" s="12"/>
      <c r="BC292" s="12"/>
      <c r="BH292" s="12"/>
    </row>
    <row r="293">
      <c r="AY293" s="12"/>
      <c r="BC293" s="12"/>
      <c r="BH293" s="12"/>
    </row>
    <row r="294">
      <c r="AY294" s="12"/>
      <c r="BC294" s="12"/>
      <c r="BH294" s="12"/>
    </row>
    <row r="295">
      <c r="AY295" s="12"/>
      <c r="BC295" s="12"/>
      <c r="BH295" s="12"/>
    </row>
    <row r="296">
      <c r="AY296" s="12"/>
      <c r="BC296" s="12"/>
      <c r="BH296" s="12"/>
    </row>
    <row r="297">
      <c r="AY297" s="12"/>
      <c r="BC297" s="12"/>
      <c r="BH297" s="12"/>
    </row>
    <row r="298">
      <c r="AY298" s="12"/>
      <c r="BC298" s="12"/>
      <c r="BH298" s="12"/>
    </row>
    <row r="299">
      <c r="AY299" s="12"/>
      <c r="BC299" s="12"/>
      <c r="BH299" s="12"/>
    </row>
    <row r="300">
      <c r="AY300" s="12"/>
      <c r="BC300" s="12"/>
      <c r="BH300" s="12"/>
    </row>
    <row r="301">
      <c r="AY301" s="12"/>
      <c r="BC301" s="12"/>
      <c r="BH301" s="12"/>
    </row>
    <row r="302">
      <c r="AY302" s="12"/>
      <c r="BC302" s="12"/>
      <c r="BH302" s="12"/>
    </row>
    <row r="303">
      <c r="AY303" s="12"/>
      <c r="BC303" s="12"/>
      <c r="BH303" s="12"/>
    </row>
    <row r="304">
      <c r="AY304" s="12"/>
      <c r="BC304" s="12"/>
      <c r="BH304" s="12"/>
    </row>
    <row r="305">
      <c r="AY305" s="12"/>
      <c r="BC305" s="12"/>
      <c r="BH305" s="12"/>
    </row>
    <row r="306">
      <c r="AY306" s="12"/>
      <c r="BC306" s="12"/>
      <c r="BH306" s="12"/>
    </row>
    <row r="307">
      <c r="AY307" s="12"/>
      <c r="BC307" s="12"/>
      <c r="BH307" s="12"/>
    </row>
    <row r="308">
      <c r="AY308" s="12"/>
      <c r="BC308" s="12"/>
      <c r="BH308" s="12"/>
    </row>
    <row r="309">
      <c r="AY309" s="12"/>
      <c r="BC309" s="12"/>
      <c r="BH309" s="12"/>
    </row>
    <row r="310">
      <c r="AY310" s="12"/>
      <c r="BC310" s="12"/>
      <c r="BH310" s="12"/>
    </row>
    <row r="311">
      <c r="AY311" s="12"/>
      <c r="BC311" s="12"/>
      <c r="BH311" s="12"/>
    </row>
    <row r="312">
      <c r="AY312" s="12"/>
      <c r="BC312" s="12"/>
      <c r="BH312" s="12"/>
    </row>
    <row r="313">
      <c r="AY313" s="12"/>
      <c r="BC313" s="12"/>
      <c r="BH313" s="12"/>
    </row>
    <row r="314">
      <c r="AY314" s="12"/>
      <c r="BC314" s="12"/>
      <c r="BH314" s="12"/>
    </row>
    <row r="315">
      <c r="AY315" s="12"/>
      <c r="BC315" s="12"/>
      <c r="BH315" s="12"/>
    </row>
    <row r="316">
      <c r="AY316" s="12"/>
      <c r="BC316" s="12"/>
      <c r="BH316" s="12"/>
    </row>
    <row r="317">
      <c r="AY317" s="12"/>
      <c r="BC317" s="12"/>
      <c r="BH317" s="12"/>
    </row>
    <row r="318">
      <c r="AY318" s="12"/>
      <c r="BC318" s="12"/>
      <c r="BH318" s="12"/>
    </row>
    <row r="319">
      <c r="AY319" s="12"/>
      <c r="BC319" s="12"/>
      <c r="BH319" s="12"/>
    </row>
    <row r="320">
      <c r="AY320" s="12"/>
      <c r="BC320" s="12"/>
      <c r="BH320" s="12"/>
    </row>
    <row r="321">
      <c r="AY321" s="12"/>
      <c r="BC321" s="12"/>
      <c r="BH321" s="12"/>
    </row>
    <row r="322">
      <c r="AY322" s="12"/>
      <c r="BC322" s="12"/>
      <c r="BH322" s="12"/>
    </row>
    <row r="323">
      <c r="AY323" s="12"/>
      <c r="BC323" s="12"/>
      <c r="BH323" s="12"/>
    </row>
    <row r="324">
      <c r="AY324" s="12"/>
      <c r="BC324" s="12"/>
      <c r="BH324" s="12"/>
    </row>
    <row r="325">
      <c r="AY325" s="12"/>
      <c r="BC325" s="12"/>
      <c r="BH325" s="12"/>
    </row>
    <row r="326">
      <c r="AY326" s="12"/>
      <c r="BC326" s="12"/>
      <c r="BH326" s="12"/>
    </row>
    <row r="327">
      <c r="AY327" s="12"/>
      <c r="BC327" s="12"/>
      <c r="BH327" s="12"/>
    </row>
    <row r="328">
      <c r="AY328" s="12"/>
      <c r="BC328" s="12"/>
      <c r="BH328" s="12"/>
    </row>
    <row r="329">
      <c r="AY329" s="12"/>
      <c r="BC329" s="12"/>
      <c r="BH329" s="12"/>
    </row>
    <row r="330">
      <c r="AY330" s="12"/>
      <c r="BC330" s="12"/>
      <c r="BH330" s="12"/>
    </row>
    <row r="331">
      <c r="AY331" s="12"/>
      <c r="BC331" s="12"/>
      <c r="BH331" s="12"/>
    </row>
    <row r="332">
      <c r="AY332" s="12"/>
      <c r="BC332" s="12"/>
      <c r="BH332" s="12"/>
    </row>
    <row r="333">
      <c r="AY333" s="12"/>
      <c r="BC333" s="12"/>
      <c r="BH333" s="12"/>
    </row>
    <row r="334">
      <c r="AY334" s="12"/>
      <c r="BC334" s="12"/>
      <c r="BH334" s="12"/>
    </row>
    <row r="335">
      <c r="AY335" s="12"/>
      <c r="BC335" s="12"/>
      <c r="BH335" s="12"/>
    </row>
    <row r="336">
      <c r="AY336" s="12"/>
      <c r="BC336" s="12"/>
      <c r="BH336" s="12"/>
    </row>
    <row r="337">
      <c r="AY337" s="12"/>
      <c r="BC337" s="12"/>
      <c r="BH337" s="12"/>
    </row>
    <row r="338">
      <c r="AY338" s="12"/>
      <c r="BC338" s="12"/>
      <c r="BH338" s="12"/>
    </row>
    <row r="339">
      <c r="AY339" s="12"/>
      <c r="BC339" s="12"/>
      <c r="BH339" s="12"/>
    </row>
    <row r="340">
      <c r="AY340" s="12"/>
      <c r="BC340" s="12"/>
      <c r="BH340" s="12"/>
    </row>
    <row r="341">
      <c r="AY341" s="12"/>
      <c r="BC341" s="12"/>
      <c r="BH341" s="12"/>
    </row>
    <row r="342">
      <c r="AY342" s="12"/>
      <c r="BC342" s="12"/>
      <c r="BH342" s="12"/>
    </row>
    <row r="343">
      <c r="AY343" s="12"/>
      <c r="BC343" s="12"/>
      <c r="BH343" s="12"/>
    </row>
    <row r="344">
      <c r="AY344" s="12"/>
      <c r="BC344" s="12"/>
      <c r="BH344" s="12"/>
    </row>
    <row r="345">
      <c r="AY345" s="12"/>
      <c r="BC345" s="12"/>
      <c r="BH345" s="12"/>
    </row>
    <row r="346">
      <c r="AY346" s="12"/>
      <c r="BC346" s="12"/>
      <c r="BH346" s="12"/>
    </row>
    <row r="347">
      <c r="AY347" s="12"/>
      <c r="BC347" s="12"/>
      <c r="BH347" s="12"/>
    </row>
    <row r="348">
      <c r="AY348" s="12"/>
      <c r="BC348" s="12"/>
      <c r="BH348" s="12"/>
    </row>
    <row r="349">
      <c r="AY349" s="12"/>
      <c r="BC349" s="12"/>
      <c r="BH349" s="12"/>
    </row>
    <row r="350">
      <c r="AY350" s="12"/>
      <c r="BC350" s="12"/>
      <c r="BH350" s="12"/>
    </row>
    <row r="351">
      <c r="AY351" s="12"/>
      <c r="BC351" s="12"/>
      <c r="BH351" s="12"/>
    </row>
    <row r="352">
      <c r="AY352" s="12"/>
      <c r="BC352" s="12"/>
      <c r="BH352" s="12"/>
    </row>
    <row r="353">
      <c r="AY353" s="12"/>
      <c r="BC353" s="12"/>
      <c r="BH353" s="12"/>
    </row>
    <row r="354">
      <c r="AY354" s="12"/>
      <c r="BC354" s="12"/>
      <c r="BH354" s="12"/>
    </row>
    <row r="355">
      <c r="AY355" s="12"/>
      <c r="BC355" s="12"/>
      <c r="BH355" s="12"/>
    </row>
    <row r="356">
      <c r="AY356" s="12"/>
      <c r="BC356" s="12"/>
      <c r="BH356" s="12"/>
    </row>
    <row r="357">
      <c r="AY357" s="12"/>
      <c r="BC357" s="12"/>
      <c r="BH357" s="12"/>
    </row>
    <row r="358">
      <c r="AY358" s="12"/>
      <c r="BC358" s="12"/>
      <c r="BH358" s="12"/>
    </row>
    <row r="359">
      <c r="AY359" s="12"/>
      <c r="BC359" s="12"/>
      <c r="BH359" s="12"/>
    </row>
    <row r="360">
      <c r="AY360" s="12"/>
      <c r="BC360" s="12"/>
      <c r="BH360" s="12"/>
    </row>
    <row r="361">
      <c r="AY361" s="12"/>
      <c r="BC361" s="12"/>
      <c r="BH361" s="12"/>
    </row>
    <row r="362">
      <c r="AY362" s="12"/>
      <c r="BC362" s="12"/>
      <c r="BH362" s="12"/>
    </row>
    <row r="363">
      <c r="AY363" s="12"/>
      <c r="BC363" s="12"/>
      <c r="BH363" s="12"/>
    </row>
    <row r="364">
      <c r="AY364" s="12"/>
      <c r="BC364" s="12"/>
      <c r="BH364" s="12"/>
    </row>
    <row r="365">
      <c r="AY365" s="12"/>
      <c r="BC365" s="12"/>
      <c r="BH365" s="12"/>
    </row>
    <row r="366">
      <c r="AY366" s="12"/>
      <c r="BC366" s="12"/>
      <c r="BH366" s="12"/>
    </row>
    <row r="367">
      <c r="AY367" s="12"/>
      <c r="BC367" s="12"/>
      <c r="BH367" s="12"/>
    </row>
    <row r="368">
      <c r="AY368" s="12"/>
      <c r="BC368" s="12"/>
      <c r="BH368" s="12"/>
    </row>
    <row r="369">
      <c r="AY369" s="12"/>
      <c r="BC369" s="12"/>
      <c r="BH369" s="12"/>
    </row>
    <row r="370">
      <c r="AY370" s="12"/>
      <c r="BC370" s="12"/>
      <c r="BH370" s="12"/>
    </row>
    <row r="371">
      <c r="AY371" s="12"/>
      <c r="BC371" s="12"/>
      <c r="BH371" s="12"/>
    </row>
    <row r="372">
      <c r="AY372" s="12"/>
      <c r="BC372" s="12"/>
      <c r="BH372" s="12"/>
    </row>
    <row r="373">
      <c r="AY373" s="12"/>
      <c r="BC373" s="12"/>
      <c r="BH373" s="12"/>
    </row>
    <row r="374">
      <c r="AY374" s="12"/>
      <c r="BC374" s="12"/>
      <c r="BH374" s="12"/>
    </row>
    <row r="375">
      <c r="AY375" s="12"/>
      <c r="BC375" s="12"/>
      <c r="BH375" s="12"/>
    </row>
    <row r="376">
      <c r="AY376" s="12"/>
      <c r="BC376" s="12"/>
      <c r="BH376" s="12"/>
    </row>
    <row r="377">
      <c r="AY377" s="12"/>
      <c r="BC377" s="12"/>
      <c r="BH377" s="12"/>
    </row>
    <row r="378">
      <c r="AY378" s="12"/>
      <c r="BC378" s="12"/>
      <c r="BH378" s="12"/>
    </row>
    <row r="379">
      <c r="AY379" s="12"/>
      <c r="BC379" s="12"/>
      <c r="BH379" s="12"/>
    </row>
    <row r="380">
      <c r="AY380" s="12"/>
      <c r="BC380" s="12"/>
      <c r="BH380" s="12"/>
    </row>
    <row r="381">
      <c r="AY381" s="12"/>
      <c r="BC381" s="12"/>
      <c r="BH381" s="12"/>
    </row>
    <row r="382">
      <c r="AY382" s="12"/>
      <c r="BC382" s="12"/>
      <c r="BH382" s="12"/>
    </row>
    <row r="383">
      <c r="AY383" s="12"/>
      <c r="BC383" s="12"/>
      <c r="BH383" s="12"/>
    </row>
    <row r="384">
      <c r="AY384" s="12"/>
      <c r="BC384" s="12"/>
      <c r="BH384" s="12"/>
    </row>
    <row r="385">
      <c r="AY385" s="12"/>
      <c r="BC385" s="12"/>
      <c r="BH385" s="12"/>
    </row>
    <row r="386">
      <c r="AY386" s="12"/>
      <c r="BC386" s="12"/>
      <c r="BH386" s="12"/>
    </row>
    <row r="387">
      <c r="AY387" s="12"/>
      <c r="BC387" s="12"/>
      <c r="BH387" s="12"/>
    </row>
    <row r="388">
      <c r="AY388" s="12"/>
      <c r="BC388" s="12"/>
      <c r="BH388" s="12"/>
    </row>
    <row r="389">
      <c r="AY389" s="12"/>
      <c r="BC389" s="12"/>
      <c r="BH389" s="12"/>
    </row>
    <row r="390">
      <c r="AY390" s="12"/>
      <c r="BC390" s="12"/>
      <c r="BH390" s="12"/>
    </row>
    <row r="391">
      <c r="AY391" s="12"/>
      <c r="BC391" s="12"/>
      <c r="BH391" s="12"/>
    </row>
    <row r="392">
      <c r="AY392" s="12"/>
      <c r="BC392" s="12"/>
      <c r="BH392" s="12"/>
    </row>
    <row r="393">
      <c r="AY393" s="12"/>
      <c r="BC393" s="12"/>
      <c r="BH393" s="12"/>
    </row>
    <row r="394">
      <c r="AY394" s="12"/>
      <c r="BC394" s="12"/>
      <c r="BH394" s="12"/>
    </row>
    <row r="395">
      <c r="AY395" s="12"/>
      <c r="BC395" s="12"/>
      <c r="BH395" s="12"/>
    </row>
    <row r="396">
      <c r="AY396" s="12"/>
      <c r="BC396" s="12"/>
      <c r="BH396" s="12"/>
    </row>
    <row r="397">
      <c r="AY397" s="12"/>
      <c r="BC397" s="12"/>
      <c r="BH397" s="12"/>
    </row>
    <row r="398">
      <c r="AY398" s="12"/>
      <c r="BC398" s="12"/>
      <c r="BH398" s="12"/>
    </row>
    <row r="399">
      <c r="AY399" s="12"/>
      <c r="BC399" s="12"/>
      <c r="BH399" s="12"/>
    </row>
    <row r="400">
      <c r="AY400" s="12"/>
      <c r="BC400" s="12"/>
      <c r="BH400" s="12"/>
    </row>
    <row r="401">
      <c r="AY401" s="12"/>
      <c r="BC401" s="12"/>
      <c r="BH401" s="12"/>
    </row>
    <row r="402">
      <c r="AY402" s="12"/>
      <c r="BC402" s="12"/>
      <c r="BH402" s="12"/>
    </row>
    <row r="403">
      <c r="AY403" s="12"/>
      <c r="BC403" s="12"/>
      <c r="BH403" s="12"/>
    </row>
    <row r="404">
      <c r="AY404" s="12"/>
      <c r="BC404" s="12"/>
      <c r="BH404" s="12"/>
    </row>
    <row r="405">
      <c r="AY405" s="12"/>
      <c r="BC405" s="12"/>
      <c r="BH405" s="12"/>
    </row>
    <row r="406">
      <c r="AY406" s="12"/>
      <c r="BC406" s="12"/>
      <c r="BH406" s="12"/>
    </row>
    <row r="407">
      <c r="AY407" s="12"/>
      <c r="BC407" s="12"/>
      <c r="BH407" s="12"/>
    </row>
    <row r="408">
      <c r="AY408" s="12"/>
      <c r="BC408" s="12"/>
      <c r="BH408" s="12"/>
    </row>
    <row r="409">
      <c r="AY409" s="12"/>
      <c r="BC409" s="12"/>
      <c r="BH409" s="12"/>
    </row>
    <row r="410">
      <c r="AY410" s="12"/>
      <c r="BC410" s="12"/>
      <c r="BH410" s="12"/>
    </row>
    <row r="411">
      <c r="AY411" s="12"/>
      <c r="BC411" s="12"/>
      <c r="BH411" s="12"/>
    </row>
    <row r="412">
      <c r="AY412" s="12"/>
      <c r="BC412" s="12"/>
      <c r="BH412" s="12"/>
    </row>
    <row r="413">
      <c r="AY413" s="12"/>
      <c r="BC413" s="12"/>
      <c r="BH413" s="12"/>
    </row>
    <row r="414">
      <c r="AY414" s="12"/>
      <c r="BC414" s="12"/>
      <c r="BH414" s="12"/>
    </row>
    <row r="415">
      <c r="AY415" s="12"/>
      <c r="BC415" s="12"/>
      <c r="BH415" s="12"/>
    </row>
    <row r="416">
      <c r="AY416" s="12"/>
      <c r="BC416" s="12"/>
      <c r="BH416" s="12"/>
    </row>
    <row r="417">
      <c r="AY417" s="12"/>
      <c r="BC417" s="12"/>
      <c r="BH417" s="12"/>
    </row>
    <row r="418">
      <c r="AY418" s="12"/>
      <c r="BC418" s="12"/>
      <c r="BH418" s="12"/>
    </row>
    <row r="419">
      <c r="AY419" s="12"/>
      <c r="BC419" s="12"/>
      <c r="BH419" s="12"/>
    </row>
    <row r="420">
      <c r="AY420" s="12"/>
      <c r="BC420" s="12"/>
      <c r="BH420" s="12"/>
    </row>
    <row r="421">
      <c r="AY421" s="12"/>
      <c r="BC421" s="12"/>
      <c r="BH421" s="12"/>
    </row>
    <row r="422">
      <c r="AY422" s="12"/>
      <c r="BC422" s="12"/>
      <c r="BH422" s="12"/>
    </row>
    <row r="423">
      <c r="AY423" s="12"/>
      <c r="BC423" s="12"/>
      <c r="BH423" s="12"/>
    </row>
    <row r="424">
      <c r="AY424" s="12"/>
      <c r="BC424" s="12"/>
      <c r="BH424" s="12"/>
    </row>
    <row r="425">
      <c r="AY425" s="12"/>
      <c r="BC425" s="12"/>
      <c r="BH425" s="12"/>
    </row>
    <row r="426">
      <c r="AY426" s="12"/>
      <c r="BC426" s="12"/>
      <c r="BH426" s="12"/>
    </row>
    <row r="427">
      <c r="AY427" s="12"/>
      <c r="BC427" s="12"/>
      <c r="BH427" s="12"/>
    </row>
    <row r="428">
      <c r="AY428" s="12"/>
      <c r="BC428" s="12"/>
      <c r="BH428" s="12"/>
    </row>
    <row r="429">
      <c r="AY429" s="12"/>
      <c r="BC429" s="12"/>
      <c r="BH429" s="12"/>
    </row>
    <row r="430">
      <c r="AY430" s="12"/>
      <c r="BC430" s="12"/>
      <c r="BH430" s="12"/>
    </row>
    <row r="431">
      <c r="AY431" s="12"/>
      <c r="BC431" s="12"/>
      <c r="BH431" s="12"/>
    </row>
    <row r="432">
      <c r="AY432" s="12"/>
      <c r="BC432" s="12"/>
      <c r="BH432" s="12"/>
    </row>
    <row r="433">
      <c r="AY433" s="12"/>
      <c r="BC433" s="12"/>
      <c r="BH433" s="12"/>
    </row>
    <row r="434">
      <c r="AY434" s="12"/>
      <c r="BC434" s="12"/>
      <c r="BH434" s="12"/>
    </row>
    <row r="435">
      <c r="AY435" s="12"/>
      <c r="BC435" s="12"/>
      <c r="BH435" s="12"/>
    </row>
    <row r="436">
      <c r="AY436" s="12"/>
      <c r="BC436" s="12"/>
      <c r="BH436" s="12"/>
    </row>
    <row r="437">
      <c r="AY437" s="12"/>
      <c r="BC437" s="12"/>
      <c r="BH437" s="12"/>
    </row>
    <row r="438">
      <c r="AY438" s="12"/>
      <c r="BC438" s="12"/>
      <c r="BH438" s="12"/>
    </row>
    <row r="439">
      <c r="AY439" s="12"/>
      <c r="BC439" s="12"/>
      <c r="BH439" s="12"/>
    </row>
    <row r="440">
      <c r="AY440" s="12"/>
      <c r="BC440" s="12"/>
      <c r="BH440" s="12"/>
    </row>
    <row r="441">
      <c r="AY441" s="12"/>
      <c r="BC441" s="12"/>
      <c r="BH441" s="12"/>
    </row>
    <row r="442">
      <c r="AY442" s="12"/>
      <c r="BC442" s="12"/>
      <c r="BH442" s="12"/>
    </row>
    <row r="443">
      <c r="AY443" s="12"/>
      <c r="BC443" s="12"/>
      <c r="BH443" s="12"/>
    </row>
    <row r="444">
      <c r="AY444" s="12"/>
      <c r="BC444" s="12"/>
      <c r="BH444" s="12"/>
    </row>
    <row r="445">
      <c r="AY445" s="12"/>
      <c r="BC445" s="12"/>
      <c r="BH445" s="12"/>
    </row>
    <row r="446">
      <c r="AY446" s="12"/>
      <c r="BC446" s="12"/>
      <c r="BH446" s="12"/>
    </row>
    <row r="447">
      <c r="AY447" s="12"/>
      <c r="BC447" s="12"/>
      <c r="BH447" s="12"/>
    </row>
    <row r="448">
      <c r="AY448" s="12"/>
      <c r="BC448" s="12"/>
      <c r="BH448" s="12"/>
    </row>
    <row r="449">
      <c r="AY449" s="12"/>
      <c r="BC449" s="12"/>
      <c r="BH449" s="12"/>
    </row>
    <row r="450">
      <c r="AY450" s="12"/>
      <c r="BC450" s="12"/>
      <c r="BH450" s="12"/>
    </row>
    <row r="451">
      <c r="AY451" s="12"/>
      <c r="BC451" s="12"/>
      <c r="BH451" s="12"/>
    </row>
    <row r="452">
      <c r="AY452" s="12"/>
      <c r="BC452" s="12"/>
      <c r="BH452" s="12"/>
    </row>
    <row r="453">
      <c r="AY453" s="12"/>
      <c r="BC453" s="12"/>
      <c r="BH453" s="12"/>
    </row>
    <row r="454">
      <c r="AY454" s="12"/>
      <c r="BC454" s="12"/>
      <c r="BH454" s="12"/>
    </row>
    <row r="455">
      <c r="AY455" s="12"/>
      <c r="BC455" s="12"/>
      <c r="BH455" s="12"/>
    </row>
    <row r="456">
      <c r="AY456" s="12"/>
      <c r="BC456" s="12"/>
      <c r="BH456" s="12"/>
    </row>
    <row r="457">
      <c r="AY457" s="12"/>
      <c r="BC457" s="12"/>
      <c r="BH457" s="12"/>
    </row>
    <row r="458">
      <c r="AY458" s="12"/>
      <c r="BC458" s="12"/>
      <c r="BH458" s="12"/>
    </row>
    <row r="459">
      <c r="AY459" s="12"/>
      <c r="BC459" s="12"/>
      <c r="BH459" s="12"/>
    </row>
    <row r="460">
      <c r="AY460" s="12"/>
      <c r="BC460" s="12"/>
      <c r="BH460" s="12"/>
    </row>
    <row r="461">
      <c r="AY461" s="12"/>
      <c r="BC461" s="12"/>
      <c r="BH461" s="12"/>
    </row>
    <row r="462">
      <c r="AY462" s="12"/>
      <c r="BC462" s="12"/>
      <c r="BH462" s="12"/>
    </row>
    <row r="463">
      <c r="AY463" s="12"/>
      <c r="BC463" s="12"/>
      <c r="BH463" s="12"/>
    </row>
    <row r="464">
      <c r="AY464" s="12"/>
      <c r="BC464" s="12"/>
      <c r="BH464" s="12"/>
    </row>
    <row r="465">
      <c r="AY465" s="12"/>
      <c r="BC465" s="12"/>
      <c r="BH465" s="12"/>
    </row>
    <row r="466">
      <c r="AY466" s="12"/>
      <c r="BC466" s="12"/>
      <c r="BH466" s="12"/>
    </row>
    <row r="467">
      <c r="AY467" s="12"/>
      <c r="BC467" s="12"/>
      <c r="BH467" s="12"/>
    </row>
    <row r="468">
      <c r="AY468" s="12"/>
      <c r="BC468" s="12"/>
      <c r="BH468" s="12"/>
    </row>
    <row r="469">
      <c r="AY469" s="12"/>
      <c r="BC469" s="12"/>
      <c r="BH469" s="12"/>
    </row>
    <row r="470">
      <c r="AY470" s="12"/>
      <c r="BC470" s="12"/>
      <c r="BH470" s="12"/>
    </row>
    <row r="471">
      <c r="AY471" s="12"/>
      <c r="BC471" s="12"/>
      <c r="BH471" s="12"/>
    </row>
    <row r="472">
      <c r="AY472" s="12"/>
      <c r="BC472" s="12"/>
      <c r="BH472" s="12"/>
    </row>
    <row r="473">
      <c r="AY473" s="12"/>
      <c r="BC473" s="12"/>
      <c r="BH473" s="12"/>
    </row>
    <row r="474">
      <c r="AY474" s="12"/>
      <c r="BC474" s="12"/>
      <c r="BH474" s="12"/>
    </row>
    <row r="475">
      <c r="AY475" s="12"/>
      <c r="BC475" s="12"/>
      <c r="BH475" s="12"/>
    </row>
    <row r="476">
      <c r="AY476" s="12"/>
      <c r="BC476" s="12"/>
      <c r="BH476" s="12"/>
    </row>
    <row r="477">
      <c r="AY477" s="12"/>
      <c r="BC477" s="12"/>
      <c r="BH477" s="12"/>
    </row>
    <row r="478">
      <c r="AY478" s="12"/>
      <c r="BC478" s="12"/>
      <c r="BH478" s="12"/>
    </row>
    <row r="479">
      <c r="AY479" s="12"/>
      <c r="BC479" s="12"/>
      <c r="BH479" s="12"/>
    </row>
    <row r="480">
      <c r="AY480" s="12"/>
      <c r="BC480" s="12"/>
      <c r="BH480" s="12"/>
    </row>
    <row r="481">
      <c r="AY481" s="12"/>
      <c r="BC481" s="12"/>
      <c r="BH481" s="12"/>
    </row>
    <row r="482">
      <c r="AY482" s="12"/>
      <c r="BC482" s="12"/>
      <c r="BH482" s="12"/>
    </row>
    <row r="483">
      <c r="AY483" s="12"/>
      <c r="BC483" s="12"/>
      <c r="BH483" s="12"/>
    </row>
    <row r="484">
      <c r="AY484" s="12"/>
      <c r="BC484" s="12"/>
      <c r="BH484" s="12"/>
    </row>
    <row r="485">
      <c r="AY485" s="12"/>
      <c r="BC485" s="12"/>
      <c r="BH485" s="12"/>
    </row>
    <row r="486">
      <c r="AY486" s="12"/>
      <c r="BC486" s="12"/>
      <c r="BH486" s="12"/>
    </row>
    <row r="487">
      <c r="AY487" s="12"/>
      <c r="BC487" s="12"/>
      <c r="BH487" s="12"/>
    </row>
    <row r="488">
      <c r="AY488" s="12"/>
      <c r="BC488" s="12"/>
      <c r="BH488" s="12"/>
    </row>
    <row r="489">
      <c r="AY489" s="12"/>
      <c r="BC489" s="12"/>
      <c r="BH489" s="12"/>
    </row>
    <row r="490">
      <c r="AY490" s="12"/>
      <c r="BC490" s="12"/>
      <c r="BH490" s="12"/>
    </row>
    <row r="491">
      <c r="AY491" s="12"/>
      <c r="BC491" s="12"/>
      <c r="BH491" s="12"/>
    </row>
    <row r="492">
      <c r="AY492" s="12"/>
      <c r="BC492" s="12"/>
      <c r="BH492" s="12"/>
    </row>
    <row r="493">
      <c r="AY493" s="12"/>
      <c r="BC493" s="12"/>
      <c r="BH493" s="12"/>
    </row>
    <row r="494">
      <c r="AY494" s="12"/>
      <c r="BC494" s="12"/>
      <c r="BH494" s="12"/>
    </row>
    <row r="495">
      <c r="AY495" s="12"/>
      <c r="BC495" s="12"/>
      <c r="BH495" s="12"/>
    </row>
    <row r="496">
      <c r="AY496" s="12"/>
      <c r="BC496" s="12"/>
      <c r="BH496" s="12"/>
    </row>
    <row r="497">
      <c r="AY497" s="12"/>
      <c r="BC497" s="12"/>
      <c r="BH497" s="12"/>
    </row>
    <row r="498">
      <c r="AY498" s="12"/>
      <c r="BC498" s="12"/>
      <c r="BH498" s="12"/>
    </row>
    <row r="499">
      <c r="AY499" s="12"/>
      <c r="BC499" s="12"/>
      <c r="BH499" s="12"/>
    </row>
    <row r="500">
      <c r="AY500" s="12"/>
      <c r="BC500" s="12"/>
      <c r="BH500" s="12"/>
    </row>
    <row r="501">
      <c r="AY501" s="12"/>
      <c r="BC501" s="12"/>
      <c r="BH501" s="12"/>
    </row>
    <row r="502">
      <c r="AY502" s="12"/>
      <c r="BC502" s="12"/>
      <c r="BH502" s="12"/>
    </row>
    <row r="503">
      <c r="AY503" s="12"/>
      <c r="BC503" s="12"/>
      <c r="BH503" s="12"/>
    </row>
    <row r="504">
      <c r="AY504" s="12"/>
      <c r="BC504" s="12"/>
      <c r="BH504" s="12"/>
    </row>
    <row r="505">
      <c r="AY505" s="12"/>
      <c r="BC505" s="12"/>
      <c r="BH505" s="12"/>
    </row>
    <row r="506">
      <c r="AY506" s="12"/>
      <c r="BC506" s="12"/>
      <c r="BH506" s="12"/>
    </row>
    <row r="507">
      <c r="AY507" s="12"/>
      <c r="BC507" s="12"/>
      <c r="BH507" s="12"/>
    </row>
    <row r="508">
      <c r="AY508" s="12"/>
      <c r="BC508" s="12"/>
      <c r="BH508" s="12"/>
    </row>
    <row r="509">
      <c r="AY509" s="12"/>
      <c r="BC509" s="12"/>
      <c r="BH509" s="12"/>
    </row>
    <row r="510">
      <c r="AY510" s="12"/>
      <c r="BC510" s="12"/>
      <c r="BH510" s="12"/>
    </row>
    <row r="511">
      <c r="AY511" s="12"/>
      <c r="BC511" s="12"/>
      <c r="BH511" s="12"/>
    </row>
    <row r="512">
      <c r="AY512" s="12"/>
      <c r="BC512" s="12"/>
      <c r="BH512" s="12"/>
    </row>
    <row r="513">
      <c r="AY513" s="12"/>
      <c r="BC513" s="12"/>
      <c r="BH513" s="12"/>
    </row>
    <row r="514">
      <c r="AY514" s="12"/>
      <c r="BC514" s="12"/>
      <c r="BH514" s="12"/>
    </row>
    <row r="515">
      <c r="AY515" s="12"/>
      <c r="BC515" s="12"/>
      <c r="BH515" s="12"/>
    </row>
    <row r="516">
      <c r="AY516" s="12"/>
      <c r="BC516" s="12"/>
      <c r="BH516" s="12"/>
    </row>
    <row r="517">
      <c r="AY517" s="12"/>
      <c r="BC517" s="12"/>
      <c r="BH517" s="12"/>
    </row>
    <row r="518">
      <c r="AY518" s="12"/>
      <c r="BC518" s="12"/>
      <c r="BH518" s="12"/>
    </row>
    <row r="519">
      <c r="AY519" s="12"/>
      <c r="BC519" s="12"/>
      <c r="BH519" s="12"/>
    </row>
    <row r="520">
      <c r="AY520" s="12"/>
      <c r="BC520" s="12"/>
      <c r="BH520" s="12"/>
    </row>
    <row r="521">
      <c r="AY521" s="12"/>
      <c r="BC521" s="12"/>
      <c r="BH521" s="12"/>
    </row>
    <row r="522">
      <c r="AY522" s="12"/>
      <c r="BC522" s="12"/>
      <c r="BH522" s="12"/>
    </row>
    <row r="523">
      <c r="AY523" s="12"/>
      <c r="BC523" s="12"/>
      <c r="BH523" s="12"/>
    </row>
    <row r="524">
      <c r="AY524" s="12"/>
      <c r="BC524" s="12"/>
      <c r="BH524" s="12"/>
    </row>
    <row r="525">
      <c r="AY525" s="12"/>
      <c r="BC525" s="12"/>
      <c r="BH525" s="12"/>
    </row>
    <row r="526">
      <c r="AY526" s="12"/>
      <c r="BC526" s="12"/>
      <c r="BH526" s="12"/>
    </row>
    <row r="527">
      <c r="AY527" s="12"/>
      <c r="BC527" s="12"/>
      <c r="BH527" s="12"/>
    </row>
    <row r="528">
      <c r="AY528" s="12"/>
      <c r="BC528" s="12"/>
      <c r="BH528" s="12"/>
    </row>
    <row r="529">
      <c r="AY529" s="12"/>
      <c r="BC529" s="12"/>
      <c r="BH529" s="12"/>
    </row>
    <row r="530">
      <c r="AY530" s="12"/>
      <c r="BC530" s="12"/>
      <c r="BH530" s="12"/>
    </row>
    <row r="531">
      <c r="AY531" s="12"/>
      <c r="BC531" s="12"/>
      <c r="BH531" s="12"/>
    </row>
    <row r="532">
      <c r="AY532" s="12"/>
      <c r="BC532" s="12"/>
      <c r="BH532" s="12"/>
    </row>
    <row r="533">
      <c r="AY533" s="12"/>
      <c r="BC533" s="12"/>
      <c r="BH533" s="12"/>
    </row>
    <row r="534">
      <c r="AY534" s="12"/>
      <c r="BC534" s="12"/>
      <c r="BH534" s="12"/>
    </row>
    <row r="535">
      <c r="AY535" s="12"/>
      <c r="BC535" s="12"/>
      <c r="BH535" s="12"/>
    </row>
    <row r="536">
      <c r="AY536" s="12"/>
      <c r="BC536" s="12"/>
      <c r="BH536" s="12"/>
    </row>
    <row r="537">
      <c r="AY537" s="12"/>
      <c r="BC537" s="12"/>
      <c r="BH537" s="12"/>
    </row>
    <row r="538">
      <c r="AY538" s="12"/>
      <c r="BC538" s="12"/>
      <c r="BH538" s="12"/>
    </row>
    <row r="539">
      <c r="AY539" s="12"/>
      <c r="BC539" s="12"/>
      <c r="BH539" s="12"/>
    </row>
    <row r="540">
      <c r="AY540" s="12"/>
      <c r="BC540" s="12"/>
      <c r="BH540" s="12"/>
    </row>
    <row r="541">
      <c r="AY541" s="12"/>
      <c r="BC541" s="12"/>
      <c r="BH541" s="12"/>
    </row>
    <row r="542">
      <c r="AY542" s="12"/>
      <c r="BC542" s="12"/>
      <c r="BH542" s="12"/>
    </row>
    <row r="543">
      <c r="AY543" s="12"/>
      <c r="BC543" s="12"/>
      <c r="BH543" s="12"/>
    </row>
    <row r="544">
      <c r="AY544" s="12"/>
      <c r="BC544" s="12"/>
      <c r="BH544" s="12"/>
    </row>
    <row r="545">
      <c r="AY545" s="12"/>
      <c r="BC545" s="12"/>
      <c r="BH545" s="12"/>
    </row>
    <row r="546">
      <c r="AY546" s="12"/>
      <c r="BC546" s="12"/>
      <c r="BH546" s="12"/>
    </row>
    <row r="547">
      <c r="AY547" s="12"/>
      <c r="BC547" s="12"/>
      <c r="BH547" s="12"/>
    </row>
    <row r="548">
      <c r="AY548" s="12"/>
      <c r="BC548" s="12"/>
      <c r="BH548" s="12"/>
    </row>
    <row r="549">
      <c r="AY549" s="12"/>
      <c r="BC549" s="12"/>
      <c r="BH549" s="12"/>
    </row>
    <row r="550">
      <c r="AY550" s="12"/>
      <c r="BC550" s="12"/>
      <c r="BH550" s="12"/>
    </row>
    <row r="551">
      <c r="AY551" s="12"/>
      <c r="BC551" s="12"/>
      <c r="BH551" s="12"/>
    </row>
    <row r="552">
      <c r="AY552" s="12"/>
      <c r="BC552" s="12"/>
      <c r="BH552" s="12"/>
    </row>
    <row r="553">
      <c r="AY553" s="12"/>
      <c r="BC553" s="12"/>
      <c r="BH553" s="12"/>
    </row>
    <row r="554">
      <c r="AY554" s="12"/>
      <c r="BC554" s="12"/>
      <c r="BH554" s="12"/>
    </row>
    <row r="555">
      <c r="AY555" s="12"/>
      <c r="BC555" s="12"/>
      <c r="BH555" s="12"/>
    </row>
    <row r="556">
      <c r="AY556" s="12"/>
      <c r="BC556" s="12"/>
      <c r="BH556" s="12"/>
    </row>
    <row r="557">
      <c r="AY557" s="12"/>
      <c r="BC557" s="12"/>
      <c r="BH557" s="12"/>
    </row>
    <row r="558">
      <c r="AY558" s="12"/>
      <c r="BC558" s="12"/>
      <c r="BH558" s="12"/>
    </row>
    <row r="559">
      <c r="AY559" s="12"/>
      <c r="BC559" s="12"/>
      <c r="BH559" s="12"/>
    </row>
    <row r="560">
      <c r="AY560" s="12"/>
      <c r="BC560" s="12"/>
      <c r="BH560" s="12"/>
    </row>
    <row r="561">
      <c r="AY561" s="12"/>
      <c r="BC561" s="12"/>
      <c r="BH561" s="12"/>
    </row>
    <row r="562">
      <c r="AY562" s="12"/>
      <c r="BC562" s="12"/>
      <c r="BH562" s="12"/>
    </row>
    <row r="563">
      <c r="AY563" s="12"/>
      <c r="BC563" s="12"/>
      <c r="BH563" s="12"/>
    </row>
    <row r="564">
      <c r="AY564" s="12"/>
      <c r="BC564" s="12"/>
      <c r="BH564" s="12"/>
    </row>
    <row r="565">
      <c r="AY565" s="12"/>
      <c r="BC565" s="12"/>
      <c r="BH565" s="12"/>
    </row>
    <row r="566">
      <c r="AY566" s="12"/>
      <c r="BC566" s="12"/>
      <c r="BH566" s="12"/>
    </row>
    <row r="567">
      <c r="AY567" s="12"/>
      <c r="BC567" s="12"/>
      <c r="BH567" s="12"/>
    </row>
    <row r="568">
      <c r="AY568" s="12"/>
      <c r="BC568" s="12"/>
      <c r="BH568" s="12"/>
    </row>
    <row r="569">
      <c r="AY569" s="12"/>
      <c r="BC569" s="12"/>
      <c r="BH569" s="12"/>
    </row>
    <row r="570">
      <c r="AY570" s="12"/>
      <c r="BC570" s="12"/>
      <c r="BH570" s="12"/>
    </row>
    <row r="571">
      <c r="AY571" s="12"/>
      <c r="BC571" s="12"/>
      <c r="BH571" s="12"/>
    </row>
    <row r="572">
      <c r="AY572" s="12"/>
      <c r="BC572" s="12"/>
      <c r="BH572" s="12"/>
    </row>
    <row r="573">
      <c r="AY573" s="12"/>
      <c r="BC573" s="12"/>
      <c r="BH573" s="12"/>
    </row>
    <row r="574">
      <c r="AY574" s="12"/>
      <c r="BC574" s="12"/>
      <c r="BH574" s="12"/>
    </row>
    <row r="575">
      <c r="AY575" s="12"/>
      <c r="BC575" s="12"/>
      <c r="BH575" s="12"/>
    </row>
    <row r="576">
      <c r="AY576" s="12"/>
      <c r="BC576" s="12"/>
      <c r="BH576" s="12"/>
    </row>
    <row r="577">
      <c r="AY577" s="12"/>
      <c r="BC577" s="12"/>
      <c r="BH577" s="12"/>
    </row>
    <row r="578">
      <c r="AY578" s="12"/>
      <c r="BC578" s="12"/>
      <c r="BH578" s="12"/>
    </row>
    <row r="579">
      <c r="AY579" s="12"/>
      <c r="BC579" s="12"/>
      <c r="BH579" s="12"/>
    </row>
    <row r="580">
      <c r="AY580" s="12"/>
      <c r="BC580" s="12"/>
      <c r="BH580" s="12"/>
    </row>
    <row r="581">
      <c r="AY581" s="12"/>
      <c r="BC581" s="12"/>
      <c r="BH581" s="12"/>
    </row>
    <row r="582">
      <c r="AY582" s="12"/>
      <c r="BC582" s="12"/>
      <c r="BH582" s="12"/>
    </row>
    <row r="583">
      <c r="AY583" s="12"/>
      <c r="BC583" s="12"/>
      <c r="BH583" s="12"/>
    </row>
    <row r="584">
      <c r="AY584" s="12"/>
      <c r="BC584" s="12"/>
      <c r="BH584" s="12"/>
    </row>
    <row r="585">
      <c r="AY585" s="12"/>
      <c r="BC585" s="12"/>
      <c r="BH585" s="12"/>
    </row>
    <row r="586">
      <c r="AY586" s="12"/>
      <c r="BC586" s="12"/>
      <c r="BH586" s="12"/>
    </row>
    <row r="587">
      <c r="AY587" s="12"/>
      <c r="BC587" s="12"/>
      <c r="BH587" s="12"/>
    </row>
    <row r="588">
      <c r="AY588" s="12"/>
      <c r="BC588" s="12"/>
      <c r="BH588" s="12"/>
    </row>
    <row r="589">
      <c r="AY589" s="12"/>
      <c r="BC589" s="12"/>
      <c r="BH589" s="12"/>
    </row>
    <row r="590">
      <c r="AY590" s="12"/>
      <c r="BC590" s="12"/>
      <c r="BH590" s="12"/>
    </row>
    <row r="591">
      <c r="AY591" s="12"/>
      <c r="BC591" s="12"/>
      <c r="BH591" s="12"/>
    </row>
    <row r="592">
      <c r="AY592" s="12"/>
      <c r="BC592" s="12"/>
      <c r="BH592" s="12"/>
    </row>
    <row r="593">
      <c r="AY593" s="12"/>
      <c r="BC593" s="12"/>
      <c r="BH593" s="12"/>
    </row>
    <row r="594">
      <c r="AY594" s="12"/>
      <c r="BC594" s="12"/>
      <c r="BH594" s="12"/>
    </row>
    <row r="595">
      <c r="AY595" s="12"/>
      <c r="BC595" s="12"/>
      <c r="BH595" s="12"/>
    </row>
    <row r="596">
      <c r="AY596" s="12"/>
      <c r="BC596" s="12"/>
      <c r="BH596" s="12"/>
    </row>
    <row r="597">
      <c r="AY597" s="12"/>
      <c r="BC597" s="12"/>
      <c r="BH597" s="12"/>
    </row>
    <row r="598">
      <c r="AY598" s="12"/>
      <c r="BC598" s="12"/>
      <c r="BH598" s="12"/>
    </row>
    <row r="599">
      <c r="AY599" s="12"/>
      <c r="BC599" s="12"/>
      <c r="BH599" s="12"/>
    </row>
    <row r="600">
      <c r="AY600" s="12"/>
      <c r="BC600" s="12"/>
      <c r="BH600" s="12"/>
    </row>
    <row r="601">
      <c r="AY601" s="12"/>
      <c r="BC601" s="12"/>
      <c r="BH601" s="12"/>
    </row>
    <row r="602">
      <c r="AY602" s="12"/>
      <c r="BC602" s="12"/>
      <c r="BH602" s="12"/>
    </row>
    <row r="603">
      <c r="AY603" s="12"/>
      <c r="BC603" s="12"/>
      <c r="BH603" s="12"/>
    </row>
    <row r="604">
      <c r="AY604" s="12"/>
      <c r="BC604" s="12"/>
      <c r="BH604" s="12"/>
    </row>
    <row r="605">
      <c r="AY605" s="12"/>
      <c r="BC605" s="12"/>
      <c r="BH605" s="12"/>
    </row>
    <row r="606">
      <c r="AY606" s="12"/>
      <c r="BC606" s="12"/>
      <c r="BH606" s="12"/>
    </row>
    <row r="607">
      <c r="AY607" s="12"/>
      <c r="BC607" s="12"/>
      <c r="BH607" s="12"/>
    </row>
    <row r="608">
      <c r="AY608" s="12"/>
      <c r="BC608" s="12"/>
      <c r="BH608" s="12"/>
    </row>
    <row r="609">
      <c r="AY609" s="12"/>
      <c r="BC609" s="12"/>
      <c r="BH609" s="12"/>
    </row>
    <row r="610">
      <c r="AY610" s="12"/>
      <c r="BC610" s="12"/>
      <c r="BH610" s="12"/>
    </row>
    <row r="611">
      <c r="AY611" s="12"/>
      <c r="BC611" s="12"/>
      <c r="BH611" s="12"/>
    </row>
    <row r="612">
      <c r="AY612" s="12"/>
      <c r="BC612" s="12"/>
      <c r="BH612" s="12"/>
    </row>
    <row r="613">
      <c r="AY613" s="12"/>
      <c r="BC613" s="12"/>
      <c r="BH613" s="12"/>
    </row>
    <row r="614">
      <c r="AY614" s="12"/>
      <c r="BC614" s="12"/>
      <c r="BH614" s="12"/>
    </row>
    <row r="615">
      <c r="AY615" s="12"/>
      <c r="BC615" s="12"/>
      <c r="BH615" s="12"/>
    </row>
    <row r="616">
      <c r="AY616" s="12"/>
      <c r="BC616" s="12"/>
      <c r="BH616" s="12"/>
    </row>
    <row r="617">
      <c r="AY617" s="12"/>
      <c r="BC617" s="12"/>
      <c r="BH617" s="12"/>
    </row>
    <row r="618">
      <c r="AY618" s="12"/>
      <c r="BC618" s="12"/>
      <c r="BH618" s="12"/>
    </row>
    <row r="619">
      <c r="AY619" s="12"/>
      <c r="BC619" s="12"/>
      <c r="BH619" s="12"/>
    </row>
    <row r="620">
      <c r="AY620" s="12"/>
      <c r="BC620" s="12"/>
      <c r="BH620" s="12"/>
    </row>
    <row r="621">
      <c r="AY621" s="12"/>
      <c r="BC621" s="12"/>
      <c r="BH621" s="12"/>
    </row>
    <row r="622">
      <c r="AY622" s="12"/>
      <c r="BC622" s="12"/>
      <c r="BH622" s="12"/>
    </row>
    <row r="623">
      <c r="AY623" s="12"/>
      <c r="BC623" s="12"/>
      <c r="BH623" s="12"/>
    </row>
    <row r="624">
      <c r="AY624" s="12"/>
      <c r="BC624" s="12"/>
      <c r="BH624" s="12"/>
    </row>
    <row r="625">
      <c r="AY625" s="12"/>
      <c r="BC625" s="12"/>
      <c r="BH625" s="12"/>
    </row>
    <row r="626">
      <c r="AY626" s="12"/>
      <c r="BC626" s="12"/>
      <c r="BH626" s="12"/>
    </row>
    <row r="627">
      <c r="AY627" s="12"/>
      <c r="BC627" s="12"/>
      <c r="BH627" s="12"/>
    </row>
    <row r="628">
      <c r="AY628" s="12"/>
      <c r="BC628" s="12"/>
      <c r="BH628" s="12"/>
    </row>
    <row r="629">
      <c r="AY629" s="12"/>
      <c r="BC629" s="12"/>
      <c r="BH629" s="12"/>
    </row>
    <row r="630">
      <c r="AY630" s="12"/>
      <c r="BC630" s="12"/>
      <c r="BH630" s="12"/>
    </row>
    <row r="631">
      <c r="AY631" s="12"/>
      <c r="BC631" s="12"/>
      <c r="BH631" s="12"/>
    </row>
    <row r="632">
      <c r="AY632" s="12"/>
      <c r="BC632" s="12"/>
      <c r="BH632" s="12"/>
    </row>
    <row r="633">
      <c r="AY633" s="12"/>
      <c r="BC633" s="12"/>
      <c r="BH633" s="12"/>
    </row>
    <row r="634">
      <c r="AY634" s="12"/>
      <c r="BC634" s="12"/>
      <c r="BH634" s="12"/>
    </row>
    <row r="635">
      <c r="AY635" s="12"/>
      <c r="BC635" s="12"/>
      <c r="BH635" s="12"/>
    </row>
    <row r="636">
      <c r="AY636" s="12"/>
      <c r="BC636" s="12"/>
      <c r="BH636" s="12"/>
    </row>
    <row r="637">
      <c r="AY637" s="12"/>
      <c r="BC637" s="12"/>
      <c r="BH637" s="12"/>
    </row>
    <row r="638">
      <c r="AY638" s="12"/>
      <c r="BC638" s="12"/>
      <c r="BH638" s="12"/>
    </row>
    <row r="639">
      <c r="AY639" s="12"/>
      <c r="BC639" s="12"/>
      <c r="BH639" s="12"/>
    </row>
    <row r="640">
      <c r="AY640" s="12"/>
      <c r="BC640" s="12"/>
      <c r="BH640" s="12"/>
    </row>
    <row r="641">
      <c r="AY641" s="12"/>
      <c r="BC641" s="12"/>
      <c r="BH641" s="12"/>
    </row>
    <row r="642">
      <c r="AY642" s="12"/>
      <c r="BC642" s="12"/>
      <c r="BH642" s="12"/>
    </row>
    <row r="643">
      <c r="AY643" s="12"/>
      <c r="BC643" s="12"/>
      <c r="BH643" s="12"/>
    </row>
    <row r="644">
      <c r="AY644" s="12"/>
      <c r="BC644" s="12"/>
      <c r="BH644" s="12"/>
    </row>
    <row r="645">
      <c r="AY645" s="12"/>
      <c r="BC645" s="12"/>
      <c r="BH645" s="12"/>
    </row>
    <row r="646">
      <c r="AY646" s="12"/>
      <c r="BC646" s="12"/>
      <c r="BH646" s="12"/>
    </row>
    <row r="647">
      <c r="AY647" s="12"/>
      <c r="BC647" s="12"/>
      <c r="BH647" s="12"/>
    </row>
    <row r="648">
      <c r="AY648" s="12"/>
      <c r="BC648" s="12"/>
      <c r="BH648" s="12"/>
    </row>
    <row r="649">
      <c r="AY649" s="12"/>
      <c r="BC649" s="12"/>
      <c r="BH649" s="12"/>
    </row>
    <row r="650">
      <c r="AY650" s="12"/>
      <c r="BC650" s="12"/>
      <c r="BH650" s="12"/>
    </row>
    <row r="651">
      <c r="AY651" s="12"/>
      <c r="BC651" s="12"/>
      <c r="BH651" s="12"/>
    </row>
    <row r="652">
      <c r="AY652" s="12"/>
      <c r="BC652" s="12"/>
      <c r="BH652" s="12"/>
    </row>
    <row r="653">
      <c r="AY653" s="12"/>
      <c r="BC653" s="12"/>
      <c r="BH653" s="12"/>
    </row>
    <row r="654">
      <c r="AY654" s="12"/>
      <c r="BC654" s="12"/>
      <c r="BH654" s="12"/>
    </row>
    <row r="655">
      <c r="AY655" s="12"/>
      <c r="BC655" s="12"/>
      <c r="BH655" s="12"/>
    </row>
    <row r="656">
      <c r="AY656" s="12"/>
      <c r="BC656" s="12"/>
      <c r="BH656" s="12"/>
    </row>
    <row r="657">
      <c r="AY657" s="12"/>
      <c r="BC657" s="12"/>
      <c r="BH657" s="12"/>
    </row>
    <row r="658">
      <c r="AY658" s="12"/>
      <c r="BC658" s="12"/>
      <c r="BH658" s="12"/>
    </row>
    <row r="659">
      <c r="AY659" s="12"/>
      <c r="BC659" s="12"/>
      <c r="BH659" s="12"/>
    </row>
    <row r="660">
      <c r="AY660" s="12"/>
      <c r="BC660" s="12"/>
      <c r="BH660" s="12"/>
    </row>
    <row r="661">
      <c r="AY661" s="12"/>
      <c r="BC661" s="12"/>
      <c r="BH661" s="12"/>
    </row>
    <row r="662">
      <c r="AY662" s="12"/>
      <c r="BC662" s="12"/>
      <c r="BH662" s="12"/>
    </row>
    <row r="663">
      <c r="AY663" s="12"/>
      <c r="BC663" s="12"/>
      <c r="BH663" s="12"/>
    </row>
    <row r="664">
      <c r="AY664" s="12"/>
      <c r="BC664" s="12"/>
      <c r="BH664" s="12"/>
    </row>
    <row r="665">
      <c r="AY665" s="12"/>
      <c r="BC665" s="12"/>
      <c r="BH665" s="12"/>
    </row>
    <row r="666">
      <c r="AY666" s="12"/>
      <c r="BC666" s="12"/>
      <c r="BH666" s="12"/>
    </row>
    <row r="667">
      <c r="AY667" s="12"/>
      <c r="BC667" s="12"/>
      <c r="BH667" s="12"/>
    </row>
    <row r="668">
      <c r="AY668" s="12"/>
      <c r="BC668" s="12"/>
      <c r="BH668" s="12"/>
    </row>
    <row r="669">
      <c r="AY669" s="12"/>
      <c r="BC669" s="12"/>
      <c r="BH669" s="12"/>
    </row>
    <row r="670">
      <c r="AY670" s="12"/>
      <c r="BC670" s="12"/>
      <c r="BH670" s="12"/>
    </row>
    <row r="671">
      <c r="AY671" s="12"/>
      <c r="BC671" s="12"/>
      <c r="BH671" s="12"/>
    </row>
    <row r="672">
      <c r="AY672" s="12"/>
      <c r="BC672" s="12"/>
      <c r="BH672" s="12"/>
    </row>
    <row r="673">
      <c r="AY673" s="12"/>
      <c r="BC673" s="12"/>
      <c r="BH673" s="12"/>
    </row>
    <row r="674">
      <c r="AY674" s="12"/>
      <c r="BC674" s="12"/>
      <c r="BH674" s="12"/>
    </row>
    <row r="675">
      <c r="AY675" s="12"/>
      <c r="BC675" s="12"/>
      <c r="BH675" s="12"/>
    </row>
    <row r="676">
      <c r="AY676" s="12"/>
      <c r="BC676" s="12"/>
      <c r="BH676" s="12"/>
    </row>
    <row r="677">
      <c r="AY677" s="12"/>
      <c r="BC677" s="12"/>
      <c r="BH677" s="12"/>
    </row>
    <row r="678">
      <c r="AY678" s="12"/>
      <c r="BC678" s="12"/>
      <c r="BH678" s="12"/>
    </row>
    <row r="679">
      <c r="AY679" s="12"/>
      <c r="BC679" s="12"/>
      <c r="BH679" s="12"/>
    </row>
    <row r="680">
      <c r="AY680" s="12"/>
      <c r="BC680" s="12"/>
      <c r="BH680" s="12"/>
    </row>
    <row r="681">
      <c r="AY681" s="12"/>
      <c r="BC681" s="12"/>
      <c r="BH681" s="12"/>
    </row>
    <row r="682">
      <c r="AY682" s="12"/>
      <c r="BC682" s="12"/>
      <c r="BH682" s="12"/>
    </row>
    <row r="683">
      <c r="AY683" s="12"/>
      <c r="BC683" s="12"/>
      <c r="BH683" s="12"/>
    </row>
    <row r="684">
      <c r="AY684" s="12"/>
      <c r="BC684" s="12"/>
      <c r="BH684" s="12"/>
    </row>
    <row r="685">
      <c r="AY685" s="12"/>
      <c r="BC685" s="12"/>
      <c r="BH685" s="12"/>
    </row>
    <row r="686">
      <c r="AY686" s="12"/>
      <c r="BC686" s="12"/>
      <c r="BH686" s="12"/>
    </row>
    <row r="687">
      <c r="AY687" s="12"/>
      <c r="BC687" s="12"/>
      <c r="BH687" s="12"/>
    </row>
    <row r="688">
      <c r="AY688" s="12"/>
      <c r="BC688" s="12"/>
      <c r="BH688" s="12"/>
    </row>
    <row r="689">
      <c r="AY689" s="12"/>
      <c r="BC689" s="12"/>
      <c r="BH689" s="12"/>
    </row>
    <row r="690">
      <c r="AY690" s="12"/>
      <c r="BC690" s="12"/>
      <c r="BH690" s="12"/>
    </row>
    <row r="691">
      <c r="AY691" s="12"/>
      <c r="BC691" s="12"/>
      <c r="BH691" s="12"/>
    </row>
    <row r="692">
      <c r="AY692" s="12"/>
      <c r="BC692" s="12"/>
      <c r="BH692" s="12"/>
    </row>
    <row r="693">
      <c r="AY693" s="12"/>
      <c r="BC693" s="12"/>
      <c r="BH693" s="12"/>
    </row>
    <row r="694">
      <c r="AY694" s="12"/>
      <c r="BC694" s="12"/>
      <c r="BH694" s="12"/>
    </row>
    <row r="695">
      <c r="AY695" s="12"/>
      <c r="BC695" s="12"/>
      <c r="BH695" s="12"/>
    </row>
    <row r="696">
      <c r="AY696" s="12"/>
      <c r="BC696" s="12"/>
      <c r="BH696" s="12"/>
    </row>
    <row r="697">
      <c r="AY697" s="12"/>
      <c r="BC697" s="12"/>
      <c r="BH697" s="12"/>
    </row>
    <row r="698">
      <c r="AY698" s="12"/>
      <c r="BC698" s="12"/>
      <c r="BH698" s="12"/>
    </row>
    <row r="699">
      <c r="AY699" s="12"/>
      <c r="BC699" s="12"/>
      <c r="BH699" s="12"/>
    </row>
    <row r="700">
      <c r="AY700" s="12"/>
      <c r="BC700" s="12"/>
      <c r="BH700" s="12"/>
    </row>
    <row r="701">
      <c r="AY701" s="12"/>
      <c r="BC701" s="12"/>
      <c r="BH701" s="12"/>
    </row>
    <row r="702">
      <c r="AY702" s="12"/>
      <c r="BC702" s="12"/>
      <c r="BH702" s="12"/>
    </row>
    <row r="703">
      <c r="AY703" s="12"/>
      <c r="BC703" s="12"/>
      <c r="BH703" s="12"/>
    </row>
    <row r="704">
      <c r="AY704" s="12"/>
      <c r="BC704" s="12"/>
      <c r="BH704" s="12"/>
    </row>
    <row r="705">
      <c r="AY705" s="12"/>
      <c r="BC705" s="12"/>
      <c r="BH705" s="12"/>
    </row>
    <row r="706">
      <c r="AY706" s="12"/>
      <c r="BC706" s="12"/>
      <c r="BH706" s="12"/>
    </row>
    <row r="707">
      <c r="AY707" s="12"/>
      <c r="BC707" s="12"/>
      <c r="BH707" s="12"/>
    </row>
    <row r="708">
      <c r="AY708" s="12"/>
      <c r="BC708" s="12"/>
      <c r="BH708" s="12"/>
    </row>
    <row r="709">
      <c r="AY709" s="12"/>
      <c r="BC709" s="12"/>
      <c r="BH709" s="12"/>
    </row>
    <row r="710">
      <c r="AY710" s="12"/>
      <c r="BC710" s="12"/>
      <c r="BH710" s="12"/>
    </row>
    <row r="711">
      <c r="AY711" s="12"/>
      <c r="BC711" s="12"/>
      <c r="BH711" s="12"/>
    </row>
    <row r="712">
      <c r="AY712" s="12"/>
      <c r="BC712" s="12"/>
      <c r="BH712" s="12"/>
    </row>
    <row r="713">
      <c r="AY713" s="12"/>
      <c r="BC713" s="12"/>
      <c r="BH713" s="12"/>
    </row>
    <row r="714">
      <c r="AY714" s="12"/>
      <c r="BC714" s="12"/>
      <c r="BH714" s="12"/>
    </row>
    <row r="715">
      <c r="AY715" s="12"/>
      <c r="BC715" s="12"/>
      <c r="BH715" s="12"/>
    </row>
    <row r="716">
      <c r="AY716" s="12"/>
      <c r="BC716" s="12"/>
      <c r="BH716" s="12"/>
    </row>
    <row r="717">
      <c r="AY717" s="12"/>
      <c r="BC717" s="12"/>
      <c r="BH717" s="12"/>
    </row>
    <row r="718">
      <c r="AY718" s="12"/>
      <c r="BC718" s="12"/>
      <c r="BH718" s="12"/>
    </row>
    <row r="719">
      <c r="AY719" s="12"/>
      <c r="BC719" s="12"/>
      <c r="BH719" s="12"/>
    </row>
    <row r="720">
      <c r="AY720" s="12"/>
      <c r="BC720" s="12"/>
      <c r="BH720" s="12"/>
    </row>
    <row r="721">
      <c r="AY721" s="12"/>
      <c r="BC721" s="12"/>
      <c r="BH721" s="12"/>
    </row>
    <row r="722">
      <c r="AY722" s="12"/>
      <c r="BC722" s="12"/>
      <c r="BH722" s="12"/>
    </row>
    <row r="723">
      <c r="AY723" s="12"/>
      <c r="BC723" s="12"/>
      <c r="BH723" s="12"/>
    </row>
    <row r="724">
      <c r="AY724" s="12"/>
      <c r="BC724" s="12"/>
      <c r="BH724" s="12"/>
    </row>
    <row r="725">
      <c r="AY725" s="12"/>
      <c r="BC725" s="12"/>
      <c r="BH725" s="12"/>
    </row>
    <row r="726">
      <c r="AY726" s="12"/>
      <c r="BC726" s="12"/>
      <c r="BH726" s="12"/>
    </row>
    <row r="727">
      <c r="AY727" s="12"/>
      <c r="BC727" s="12"/>
      <c r="BH727" s="12"/>
    </row>
    <row r="728">
      <c r="AY728" s="12"/>
      <c r="BC728" s="12"/>
      <c r="BH728" s="12"/>
    </row>
    <row r="729">
      <c r="AY729" s="12"/>
      <c r="BC729" s="12"/>
      <c r="BH729" s="12"/>
    </row>
    <row r="730">
      <c r="AY730" s="12"/>
      <c r="BC730" s="12"/>
      <c r="BH730" s="12"/>
    </row>
    <row r="731">
      <c r="AY731" s="12"/>
      <c r="BC731" s="12"/>
      <c r="BH731" s="12"/>
    </row>
    <row r="732">
      <c r="AY732" s="12"/>
      <c r="BC732" s="12"/>
      <c r="BH732" s="12"/>
    </row>
    <row r="733">
      <c r="AY733" s="12"/>
      <c r="BC733" s="12"/>
      <c r="BH733" s="12"/>
    </row>
    <row r="734">
      <c r="AY734" s="12"/>
      <c r="BC734" s="12"/>
      <c r="BH734" s="12"/>
    </row>
    <row r="735">
      <c r="AY735" s="12"/>
      <c r="BC735" s="12"/>
      <c r="BH735" s="12"/>
    </row>
    <row r="736">
      <c r="AY736" s="12"/>
      <c r="BC736" s="12"/>
      <c r="BH736" s="12"/>
    </row>
    <row r="737">
      <c r="AY737" s="12"/>
      <c r="BC737" s="12"/>
      <c r="BH737" s="12"/>
    </row>
    <row r="738">
      <c r="AY738" s="12"/>
      <c r="BC738" s="12"/>
      <c r="BH738" s="12"/>
    </row>
    <row r="739">
      <c r="AY739" s="12"/>
      <c r="BC739" s="12"/>
      <c r="BH739" s="12"/>
    </row>
    <row r="740">
      <c r="AY740" s="12"/>
      <c r="BC740" s="12"/>
      <c r="BH740" s="12"/>
    </row>
    <row r="741">
      <c r="AY741" s="12"/>
      <c r="BC741" s="12"/>
      <c r="BH741" s="12"/>
    </row>
    <row r="742">
      <c r="AY742" s="12"/>
      <c r="BC742" s="12"/>
      <c r="BH742" s="12"/>
    </row>
    <row r="743">
      <c r="AY743" s="12"/>
      <c r="BC743" s="12"/>
      <c r="BH743" s="12"/>
    </row>
    <row r="744">
      <c r="AY744" s="12"/>
      <c r="BC744" s="12"/>
      <c r="BH744" s="12"/>
    </row>
    <row r="745">
      <c r="AY745" s="12"/>
      <c r="BC745" s="12"/>
      <c r="BH745" s="12"/>
    </row>
    <row r="746">
      <c r="AY746" s="12"/>
      <c r="BC746" s="12"/>
      <c r="BH746" s="12"/>
    </row>
    <row r="747">
      <c r="AY747" s="12"/>
      <c r="BC747" s="12"/>
      <c r="BH747" s="12"/>
    </row>
    <row r="748">
      <c r="AY748" s="12"/>
      <c r="BC748" s="12"/>
      <c r="BH748" s="12"/>
    </row>
    <row r="749">
      <c r="AY749" s="12"/>
      <c r="BC749" s="12"/>
      <c r="BH749" s="12"/>
    </row>
    <row r="750">
      <c r="AY750" s="12"/>
      <c r="BC750" s="12"/>
      <c r="BH750" s="12"/>
    </row>
    <row r="751">
      <c r="AY751" s="12"/>
      <c r="BC751" s="12"/>
      <c r="BH751" s="12"/>
    </row>
    <row r="752">
      <c r="AY752" s="12"/>
      <c r="BC752" s="12"/>
      <c r="BH752" s="12"/>
    </row>
    <row r="753">
      <c r="AY753" s="12"/>
      <c r="BC753" s="12"/>
      <c r="BH753" s="12"/>
    </row>
    <row r="754">
      <c r="AY754" s="12"/>
      <c r="BC754" s="12"/>
      <c r="BH754" s="12"/>
    </row>
    <row r="755">
      <c r="AY755" s="12"/>
      <c r="BC755" s="12"/>
      <c r="BH755" s="12"/>
    </row>
    <row r="756">
      <c r="AY756" s="12"/>
      <c r="BC756" s="12"/>
      <c r="BH756" s="12"/>
    </row>
    <row r="757">
      <c r="AY757" s="12"/>
      <c r="BC757" s="12"/>
      <c r="BH757" s="12"/>
    </row>
    <row r="758">
      <c r="AY758" s="12"/>
      <c r="BC758" s="12"/>
      <c r="BH758" s="12"/>
    </row>
    <row r="759">
      <c r="AY759" s="12"/>
      <c r="BC759" s="12"/>
      <c r="BH759" s="12"/>
    </row>
    <row r="760">
      <c r="AY760" s="12"/>
      <c r="BC760" s="12"/>
      <c r="BH760" s="12"/>
    </row>
    <row r="761">
      <c r="AY761" s="12"/>
      <c r="BC761" s="12"/>
      <c r="BH761" s="12"/>
    </row>
    <row r="762">
      <c r="AY762" s="12"/>
      <c r="BC762" s="12"/>
      <c r="BH762" s="12"/>
    </row>
    <row r="763">
      <c r="AY763" s="12"/>
      <c r="BC763" s="12"/>
      <c r="BH763" s="12"/>
    </row>
    <row r="764">
      <c r="AY764" s="12"/>
      <c r="BC764" s="12"/>
      <c r="BH764" s="12"/>
    </row>
    <row r="765">
      <c r="AY765" s="12"/>
      <c r="BC765" s="12"/>
      <c r="BH765" s="12"/>
    </row>
    <row r="766">
      <c r="AY766" s="12"/>
      <c r="BC766" s="12"/>
      <c r="BH766" s="12"/>
    </row>
    <row r="767">
      <c r="AY767" s="12"/>
      <c r="BC767" s="12"/>
      <c r="BH767" s="12"/>
    </row>
    <row r="768">
      <c r="AY768" s="12"/>
      <c r="BC768" s="12"/>
      <c r="BH768" s="12"/>
    </row>
    <row r="769">
      <c r="AY769" s="12"/>
      <c r="BC769" s="12"/>
      <c r="BH769" s="12"/>
    </row>
    <row r="770">
      <c r="AY770" s="12"/>
      <c r="BC770" s="12"/>
      <c r="BH770" s="12"/>
    </row>
    <row r="771">
      <c r="AY771" s="12"/>
      <c r="BC771" s="12"/>
      <c r="BH771" s="12"/>
    </row>
    <row r="772">
      <c r="AY772" s="12"/>
      <c r="BC772" s="12"/>
      <c r="BH772" s="12"/>
    </row>
    <row r="773">
      <c r="AY773" s="12"/>
      <c r="BC773" s="12"/>
      <c r="BH773" s="12"/>
    </row>
    <row r="774">
      <c r="AY774" s="12"/>
      <c r="BC774" s="12"/>
      <c r="BH774" s="12"/>
    </row>
    <row r="775">
      <c r="AY775" s="12"/>
      <c r="BC775" s="12"/>
      <c r="BH775" s="12"/>
    </row>
    <row r="776">
      <c r="AY776" s="12"/>
      <c r="BC776" s="12"/>
      <c r="BH776" s="12"/>
    </row>
    <row r="777">
      <c r="AY777" s="12"/>
      <c r="BC777" s="12"/>
      <c r="BH777" s="12"/>
    </row>
    <row r="778">
      <c r="AY778" s="12"/>
      <c r="BC778" s="12"/>
      <c r="BH778" s="12"/>
    </row>
    <row r="779">
      <c r="AY779" s="12"/>
      <c r="BC779" s="12"/>
      <c r="BH779" s="12"/>
    </row>
    <row r="780">
      <c r="AY780" s="12"/>
      <c r="BC780" s="12"/>
      <c r="BH780" s="12"/>
    </row>
    <row r="781">
      <c r="AY781" s="12"/>
      <c r="BC781" s="12"/>
      <c r="BH781" s="12"/>
    </row>
    <row r="782">
      <c r="AY782" s="12"/>
      <c r="BC782" s="12"/>
      <c r="BH782" s="12"/>
    </row>
    <row r="783">
      <c r="AY783" s="12"/>
      <c r="BC783" s="12"/>
      <c r="BH783" s="12"/>
    </row>
    <row r="784">
      <c r="AY784" s="12"/>
      <c r="BC784" s="12"/>
      <c r="BH784" s="12"/>
    </row>
    <row r="785">
      <c r="AY785" s="12"/>
      <c r="BC785" s="12"/>
      <c r="BH785" s="12"/>
    </row>
    <row r="786">
      <c r="AY786" s="12"/>
      <c r="BC786" s="12"/>
      <c r="BH786" s="12"/>
    </row>
    <row r="787">
      <c r="AY787" s="12"/>
      <c r="BC787" s="12"/>
      <c r="BH787" s="12"/>
    </row>
    <row r="788">
      <c r="AY788" s="12"/>
      <c r="BC788" s="12"/>
      <c r="BH788" s="12"/>
    </row>
    <row r="789">
      <c r="AY789" s="12"/>
      <c r="BC789" s="12"/>
      <c r="BH789" s="12"/>
    </row>
    <row r="790">
      <c r="AY790" s="12"/>
      <c r="BC790" s="12"/>
      <c r="BH790" s="12"/>
    </row>
    <row r="791">
      <c r="AY791" s="12"/>
      <c r="BC791" s="12"/>
      <c r="BH791" s="12"/>
    </row>
    <row r="792">
      <c r="AY792" s="12"/>
      <c r="BC792" s="12"/>
      <c r="BH792" s="12"/>
    </row>
    <row r="793">
      <c r="AY793" s="12"/>
      <c r="BC793" s="12"/>
      <c r="BH793" s="12"/>
    </row>
    <row r="794">
      <c r="AY794" s="12"/>
      <c r="BC794" s="12"/>
      <c r="BH794" s="12"/>
    </row>
    <row r="795">
      <c r="AY795" s="12"/>
      <c r="BC795" s="12"/>
      <c r="BH795" s="12"/>
    </row>
    <row r="796">
      <c r="AY796" s="12"/>
      <c r="BC796" s="12"/>
      <c r="BH796" s="12"/>
    </row>
    <row r="797">
      <c r="AY797" s="12"/>
      <c r="BC797" s="12"/>
      <c r="BH797" s="12"/>
    </row>
    <row r="798">
      <c r="AY798" s="12"/>
      <c r="BC798" s="12"/>
      <c r="BH798" s="12"/>
    </row>
    <row r="799">
      <c r="AY799" s="12"/>
      <c r="BC799" s="12"/>
      <c r="BH799" s="12"/>
    </row>
    <row r="800">
      <c r="AY800" s="12"/>
      <c r="BC800" s="12"/>
      <c r="BH800" s="12"/>
    </row>
    <row r="801">
      <c r="AY801" s="12"/>
      <c r="BC801" s="12"/>
      <c r="BH801" s="12"/>
    </row>
    <row r="802">
      <c r="AY802" s="12"/>
      <c r="BC802" s="12"/>
      <c r="BH802" s="12"/>
    </row>
    <row r="803">
      <c r="AY803" s="12"/>
      <c r="BC803" s="12"/>
      <c r="BH803" s="12"/>
    </row>
    <row r="804">
      <c r="AY804" s="12"/>
      <c r="BC804" s="12"/>
      <c r="BH804" s="12"/>
    </row>
    <row r="805">
      <c r="AY805" s="12"/>
      <c r="BC805" s="12"/>
      <c r="BH805" s="12"/>
    </row>
    <row r="806">
      <c r="AY806" s="12"/>
      <c r="BC806" s="12"/>
      <c r="BH806" s="12"/>
    </row>
    <row r="807">
      <c r="AY807" s="12"/>
      <c r="BC807" s="12"/>
      <c r="BH807" s="12"/>
    </row>
    <row r="808">
      <c r="AY808" s="12"/>
      <c r="BC808" s="12"/>
      <c r="BH808" s="12"/>
    </row>
    <row r="809">
      <c r="AY809" s="12"/>
      <c r="BC809" s="12"/>
      <c r="BH809" s="12"/>
    </row>
    <row r="810">
      <c r="AY810" s="12"/>
      <c r="BC810" s="12"/>
      <c r="BH810" s="12"/>
    </row>
    <row r="811">
      <c r="AY811" s="12"/>
      <c r="BC811" s="12"/>
      <c r="BH811" s="12"/>
    </row>
    <row r="812">
      <c r="AY812" s="12"/>
      <c r="BC812" s="12"/>
      <c r="BH812" s="12"/>
    </row>
    <row r="813">
      <c r="AY813" s="12"/>
      <c r="BC813" s="12"/>
      <c r="BH813" s="12"/>
    </row>
    <row r="814">
      <c r="AY814" s="12"/>
      <c r="BC814" s="12"/>
      <c r="BH814" s="12"/>
    </row>
    <row r="815">
      <c r="AY815" s="12"/>
      <c r="BC815" s="12"/>
      <c r="BH815" s="12"/>
    </row>
    <row r="816">
      <c r="AY816" s="12"/>
      <c r="BC816" s="12"/>
      <c r="BH816" s="12"/>
    </row>
    <row r="817">
      <c r="AY817" s="12"/>
      <c r="BC817" s="12"/>
      <c r="BH817" s="12"/>
    </row>
    <row r="818">
      <c r="AY818" s="12"/>
      <c r="BC818" s="12"/>
      <c r="BH818" s="12"/>
    </row>
    <row r="819">
      <c r="AY819" s="12"/>
      <c r="BC819" s="12"/>
      <c r="BH819" s="12"/>
    </row>
    <row r="820">
      <c r="AY820" s="12"/>
      <c r="BC820" s="12"/>
      <c r="BH820" s="12"/>
    </row>
    <row r="821">
      <c r="AY821" s="12"/>
      <c r="BC821" s="12"/>
      <c r="BH821" s="12"/>
    </row>
    <row r="822">
      <c r="AY822" s="12"/>
      <c r="BC822" s="12"/>
      <c r="BH822" s="12"/>
    </row>
    <row r="823">
      <c r="AY823" s="12"/>
      <c r="BC823" s="12"/>
      <c r="BH823" s="12"/>
    </row>
    <row r="824">
      <c r="AY824" s="12"/>
      <c r="BC824" s="12"/>
      <c r="BH824" s="12"/>
    </row>
    <row r="825">
      <c r="AY825" s="12"/>
      <c r="BC825" s="12"/>
      <c r="BH825" s="12"/>
    </row>
    <row r="826">
      <c r="AY826" s="12"/>
      <c r="BC826" s="12"/>
      <c r="BH826" s="12"/>
    </row>
    <row r="827">
      <c r="AY827" s="12"/>
      <c r="BC827" s="12"/>
      <c r="BH827" s="12"/>
    </row>
    <row r="828">
      <c r="AY828" s="12"/>
      <c r="BC828" s="12"/>
      <c r="BH828" s="12"/>
    </row>
    <row r="829">
      <c r="AY829" s="12"/>
      <c r="BC829" s="12"/>
      <c r="BH829" s="12"/>
    </row>
    <row r="830">
      <c r="AY830" s="12"/>
      <c r="BC830" s="12"/>
      <c r="BH830" s="12"/>
    </row>
    <row r="831">
      <c r="AY831" s="12"/>
      <c r="BC831" s="12"/>
      <c r="BH831" s="12"/>
    </row>
    <row r="832">
      <c r="AY832" s="12"/>
      <c r="BC832" s="12"/>
      <c r="BH832" s="12"/>
    </row>
    <row r="833">
      <c r="AY833" s="12"/>
      <c r="BC833" s="12"/>
      <c r="BH833" s="12"/>
    </row>
    <row r="834">
      <c r="AY834" s="12"/>
      <c r="BC834" s="12"/>
      <c r="BH834" s="12"/>
    </row>
    <row r="835">
      <c r="AY835" s="12"/>
      <c r="BC835" s="12"/>
      <c r="BH835" s="12"/>
    </row>
    <row r="836">
      <c r="AY836" s="12"/>
      <c r="BC836" s="12"/>
      <c r="BH836" s="12"/>
    </row>
    <row r="837">
      <c r="AY837" s="12"/>
      <c r="BC837" s="12"/>
      <c r="BH837" s="12"/>
    </row>
    <row r="838">
      <c r="AY838" s="12"/>
      <c r="BC838" s="12"/>
      <c r="BH838" s="12"/>
    </row>
    <row r="839">
      <c r="AY839" s="12"/>
      <c r="BC839" s="12"/>
      <c r="BH839" s="12"/>
    </row>
    <row r="840">
      <c r="AY840" s="12"/>
      <c r="BC840" s="12"/>
      <c r="BH840" s="12"/>
    </row>
    <row r="841">
      <c r="AY841" s="12"/>
      <c r="BC841" s="12"/>
      <c r="BH841" s="12"/>
    </row>
    <row r="842">
      <c r="AY842" s="12"/>
      <c r="BC842" s="12"/>
      <c r="BH842" s="12"/>
    </row>
    <row r="843">
      <c r="AY843" s="12"/>
      <c r="BC843" s="12"/>
      <c r="BH843" s="12"/>
    </row>
    <row r="844">
      <c r="AY844" s="12"/>
      <c r="BC844" s="12"/>
      <c r="BH844" s="12"/>
    </row>
    <row r="845">
      <c r="AY845" s="12"/>
      <c r="BC845" s="12"/>
      <c r="BH845" s="12"/>
    </row>
    <row r="846">
      <c r="AY846" s="12"/>
      <c r="BC846" s="12"/>
      <c r="BH846" s="12"/>
    </row>
    <row r="847">
      <c r="AY847" s="12"/>
      <c r="BC847" s="12"/>
      <c r="BH847" s="12"/>
    </row>
    <row r="848">
      <c r="AY848" s="12"/>
      <c r="BC848" s="12"/>
      <c r="BH848" s="12"/>
    </row>
    <row r="849">
      <c r="AY849" s="12"/>
      <c r="BC849" s="12"/>
      <c r="BH849" s="12"/>
    </row>
    <row r="850">
      <c r="AY850" s="12"/>
      <c r="BC850" s="12"/>
      <c r="BH850" s="12"/>
    </row>
    <row r="851">
      <c r="AY851" s="12"/>
      <c r="BC851" s="12"/>
      <c r="BH851" s="12"/>
    </row>
    <row r="852">
      <c r="AY852" s="12"/>
      <c r="BC852" s="12"/>
      <c r="BH852" s="12"/>
    </row>
    <row r="853">
      <c r="AY853" s="12"/>
      <c r="BC853" s="12"/>
      <c r="BH853" s="12"/>
    </row>
    <row r="854">
      <c r="AY854" s="12"/>
      <c r="BC854" s="12"/>
      <c r="BH854" s="12"/>
    </row>
    <row r="855">
      <c r="AY855" s="12"/>
      <c r="BC855" s="12"/>
      <c r="BH855" s="12"/>
    </row>
    <row r="856">
      <c r="AY856" s="12"/>
      <c r="BC856" s="12"/>
      <c r="BH856" s="12"/>
    </row>
    <row r="857">
      <c r="AY857" s="12"/>
      <c r="BC857" s="12"/>
      <c r="BH857" s="12"/>
    </row>
    <row r="858">
      <c r="AY858" s="12"/>
      <c r="BC858" s="12"/>
      <c r="BH858" s="12"/>
    </row>
    <row r="859">
      <c r="AY859" s="12"/>
      <c r="BC859" s="12"/>
      <c r="BH859" s="12"/>
    </row>
    <row r="860">
      <c r="AY860" s="12"/>
      <c r="BC860" s="12"/>
      <c r="BH860" s="12"/>
    </row>
    <row r="861">
      <c r="AY861" s="12"/>
      <c r="BC861" s="12"/>
      <c r="BH861" s="12"/>
    </row>
    <row r="862">
      <c r="AY862" s="12"/>
      <c r="BC862" s="12"/>
      <c r="BH862" s="12"/>
    </row>
    <row r="863">
      <c r="AY863" s="12"/>
      <c r="BC863" s="12"/>
      <c r="BH863" s="12"/>
    </row>
    <row r="864">
      <c r="AY864" s="12"/>
      <c r="BC864" s="12"/>
      <c r="BH864" s="12"/>
    </row>
    <row r="865">
      <c r="AY865" s="12"/>
      <c r="BC865" s="12"/>
      <c r="BH865" s="12"/>
    </row>
    <row r="866">
      <c r="AY866" s="12"/>
      <c r="BC866" s="12"/>
      <c r="BH866" s="12"/>
    </row>
    <row r="867">
      <c r="AY867" s="12"/>
      <c r="BC867" s="12"/>
      <c r="BH867" s="12"/>
    </row>
    <row r="868">
      <c r="AY868" s="12"/>
      <c r="BC868" s="12"/>
      <c r="BH868" s="12"/>
    </row>
    <row r="869">
      <c r="AY869" s="12"/>
      <c r="BC869" s="12"/>
      <c r="BH869" s="12"/>
    </row>
    <row r="870">
      <c r="AY870" s="12"/>
      <c r="BC870" s="12"/>
      <c r="BH870" s="12"/>
    </row>
    <row r="871">
      <c r="AY871" s="12"/>
      <c r="BC871" s="12"/>
      <c r="BH871" s="12"/>
    </row>
    <row r="872">
      <c r="AY872" s="12"/>
      <c r="BC872" s="12"/>
      <c r="BH872" s="12"/>
    </row>
    <row r="873">
      <c r="AY873" s="12"/>
      <c r="BC873" s="12"/>
      <c r="BH873" s="12"/>
    </row>
    <row r="874">
      <c r="AY874" s="12"/>
      <c r="BC874" s="12"/>
      <c r="BH874" s="12"/>
    </row>
    <row r="875">
      <c r="AY875" s="12"/>
      <c r="BC875" s="12"/>
      <c r="BH875" s="12"/>
    </row>
    <row r="876">
      <c r="AY876" s="12"/>
      <c r="BC876" s="12"/>
      <c r="BH876" s="12"/>
    </row>
    <row r="877">
      <c r="AY877" s="12"/>
      <c r="BC877" s="12"/>
      <c r="BH877" s="12"/>
    </row>
    <row r="878">
      <c r="AY878" s="12"/>
      <c r="BC878" s="12"/>
      <c r="BH878" s="12"/>
    </row>
    <row r="879">
      <c r="AY879" s="12"/>
      <c r="BC879" s="12"/>
      <c r="BH879" s="12"/>
    </row>
    <row r="880">
      <c r="AY880" s="12"/>
      <c r="BC880" s="12"/>
      <c r="BH880" s="12"/>
    </row>
    <row r="881">
      <c r="AY881" s="12"/>
      <c r="BC881" s="12"/>
      <c r="BH881" s="12"/>
    </row>
    <row r="882">
      <c r="AY882" s="12"/>
      <c r="BC882" s="12"/>
      <c r="BH882" s="12"/>
    </row>
    <row r="883">
      <c r="AY883" s="12"/>
      <c r="BC883" s="12"/>
      <c r="BH883" s="12"/>
    </row>
    <row r="884">
      <c r="AY884" s="12"/>
      <c r="BC884" s="12"/>
      <c r="BH884" s="12"/>
    </row>
    <row r="885">
      <c r="AY885" s="12"/>
      <c r="BC885" s="12"/>
      <c r="BH885" s="12"/>
    </row>
    <row r="886">
      <c r="AY886" s="12"/>
      <c r="BC886" s="12"/>
      <c r="BH886" s="12"/>
    </row>
    <row r="887">
      <c r="AY887" s="12"/>
      <c r="BC887" s="12"/>
      <c r="BH887" s="12"/>
    </row>
    <row r="888">
      <c r="AY888" s="12"/>
      <c r="BC888" s="12"/>
      <c r="BH888" s="12"/>
    </row>
    <row r="889">
      <c r="AY889" s="12"/>
      <c r="BC889" s="12"/>
      <c r="BH889" s="12"/>
    </row>
    <row r="890">
      <c r="AY890" s="12"/>
      <c r="BC890" s="12"/>
      <c r="BH890" s="12"/>
    </row>
    <row r="891">
      <c r="AY891" s="12"/>
      <c r="BC891" s="12"/>
      <c r="BH891" s="12"/>
    </row>
    <row r="892">
      <c r="AY892" s="12"/>
      <c r="BC892" s="12"/>
      <c r="BH892" s="12"/>
    </row>
    <row r="893">
      <c r="AY893" s="12"/>
      <c r="BC893" s="12"/>
      <c r="BH893" s="12"/>
    </row>
    <row r="894">
      <c r="AY894" s="12"/>
      <c r="BC894" s="12"/>
      <c r="BH894" s="12"/>
    </row>
    <row r="895">
      <c r="AY895" s="12"/>
      <c r="BC895" s="12"/>
      <c r="BH895" s="12"/>
    </row>
    <row r="896">
      <c r="AY896" s="12"/>
      <c r="BC896" s="12"/>
      <c r="BH896" s="12"/>
    </row>
    <row r="897">
      <c r="AY897" s="12"/>
      <c r="BC897" s="12"/>
      <c r="BH897" s="12"/>
    </row>
    <row r="898">
      <c r="AY898" s="12"/>
      <c r="BC898" s="12"/>
      <c r="BH898" s="12"/>
    </row>
    <row r="899">
      <c r="AY899" s="12"/>
      <c r="BC899" s="12"/>
      <c r="BH899" s="12"/>
    </row>
    <row r="900">
      <c r="AY900" s="12"/>
      <c r="BC900" s="12"/>
      <c r="BH900" s="12"/>
    </row>
    <row r="901">
      <c r="AY901" s="12"/>
      <c r="BC901" s="12"/>
      <c r="BH901" s="12"/>
    </row>
    <row r="902">
      <c r="AY902" s="12"/>
      <c r="BC902" s="12"/>
      <c r="BH902" s="12"/>
    </row>
    <row r="903">
      <c r="AY903" s="12"/>
      <c r="BC903" s="12"/>
      <c r="BH903" s="12"/>
    </row>
    <row r="904">
      <c r="AY904" s="12"/>
      <c r="BC904" s="12"/>
      <c r="BH904" s="12"/>
    </row>
    <row r="905">
      <c r="AY905" s="12"/>
      <c r="BC905" s="12"/>
      <c r="BH905" s="12"/>
    </row>
    <row r="906">
      <c r="AY906" s="12"/>
      <c r="BC906" s="12"/>
      <c r="BH906" s="12"/>
    </row>
    <row r="907">
      <c r="AY907" s="12"/>
      <c r="BC907" s="12"/>
      <c r="BH907" s="12"/>
    </row>
    <row r="908">
      <c r="AY908" s="12"/>
      <c r="BC908" s="12"/>
      <c r="BH908" s="12"/>
    </row>
    <row r="909">
      <c r="AY909" s="12"/>
      <c r="BC909" s="12"/>
      <c r="BH909" s="12"/>
    </row>
    <row r="910">
      <c r="AY910" s="12"/>
      <c r="BC910" s="12"/>
      <c r="BH910" s="12"/>
    </row>
    <row r="911">
      <c r="AY911" s="12"/>
      <c r="BC911" s="12"/>
      <c r="BH911" s="12"/>
    </row>
    <row r="912">
      <c r="AY912" s="12"/>
      <c r="BC912" s="12"/>
      <c r="BH912" s="12"/>
    </row>
    <row r="913">
      <c r="AY913" s="12"/>
      <c r="BC913" s="12"/>
      <c r="BH913" s="12"/>
    </row>
    <row r="914">
      <c r="AY914" s="12"/>
      <c r="BC914" s="12"/>
      <c r="BH914" s="12"/>
    </row>
    <row r="915">
      <c r="AY915" s="12"/>
      <c r="BC915" s="12"/>
      <c r="BH915" s="12"/>
    </row>
    <row r="916">
      <c r="AY916" s="12"/>
      <c r="BC916" s="12"/>
      <c r="BH916" s="12"/>
    </row>
    <row r="917">
      <c r="AY917" s="12"/>
      <c r="BC917" s="12"/>
      <c r="BH917" s="12"/>
    </row>
    <row r="918">
      <c r="AY918" s="12"/>
      <c r="BC918" s="12"/>
      <c r="BH918" s="12"/>
    </row>
    <row r="919">
      <c r="AY919" s="12"/>
      <c r="BC919" s="12"/>
      <c r="BH919" s="12"/>
    </row>
    <row r="920">
      <c r="AY920" s="12"/>
      <c r="BC920" s="12"/>
      <c r="BH920" s="12"/>
    </row>
    <row r="921">
      <c r="AY921" s="12"/>
      <c r="BC921" s="12"/>
      <c r="BH921" s="12"/>
    </row>
    <row r="922">
      <c r="AY922" s="12"/>
      <c r="BC922" s="12"/>
      <c r="BH922" s="12"/>
    </row>
    <row r="923">
      <c r="AY923" s="12"/>
      <c r="BC923" s="12"/>
      <c r="BH923" s="12"/>
    </row>
    <row r="924">
      <c r="AY924" s="12"/>
      <c r="BC924" s="12"/>
      <c r="BH924" s="12"/>
    </row>
    <row r="925">
      <c r="AY925" s="12"/>
      <c r="BC925" s="12"/>
      <c r="BH925" s="12"/>
    </row>
    <row r="926">
      <c r="AY926" s="12"/>
      <c r="BC926" s="12"/>
      <c r="BH926" s="12"/>
    </row>
    <row r="927">
      <c r="AY927" s="12"/>
      <c r="BC927" s="12"/>
      <c r="BH927" s="12"/>
    </row>
    <row r="928">
      <c r="AY928" s="12"/>
      <c r="BC928" s="12"/>
      <c r="BH928" s="12"/>
    </row>
    <row r="929">
      <c r="AY929" s="12"/>
      <c r="BC929" s="12"/>
      <c r="BH929" s="12"/>
    </row>
    <row r="930">
      <c r="AY930" s="12"/>
      <c r="BC930" s="12"/>
      <c r="BH930" s="12"/>
    </row>
    <row r="931">
      <c r="AY931" s="12"/>
      <c r="BC931" s="12"/>
      <c r="BH931" s="12"/>
    </row>
    <row r="932">
      <c r="AY932" s="12"/>
      <c r="BC932" s="12"/>
      <c r="BH932" s="12"/>
    </row>
    <row r="933">
      <c r="AY933" s="12"/>
      <c r="BC933" s="12"/>
      <c r="BH933" s="12"/>
    </row>
    <row r="934">
      <c r="AY934" s="12"/>
      <c r="BC934" s="12"/>
      <c r="BH934" s="12"/>
    </row>
    <row r="935">
      <c r="AY935" s="12"/>
      <c r="BC935" s="12"/>
      <c r="BH935" s="12"/>
    </row>
    <row r="936">
      <c r="AY936" s="12"/>
      <c r="BC936" s="12"/>
      <c r="BH936" s="12"/>
    </row>
    <row r="937">
      <c r="AY937" s="12"/>
      <c r="BC937" s="12"/>
      <c r="BH937" s="12"/>
    </row>
    <row r="938">
      <c r="AY938" s="12"/>
      <c r="BC938" s="12"/>
      <c r="BH938" s="12"/>
    </row>
    <row r="939">
      <c r="AY939" s="12"/>
      <c r="BC939" s="12"/>
      <c r="BH939" s="12"/>
    </row>
    <row r="940">
      <c r="AY940" s="12"/>
      <c r="BC940" s="12"/>
      <c r="BH940" s="12"/>
    </row>
    <row r="941">
      <c r="AY941" s="12"/>
      <c r="BC941" s="12"/>
      <c r="BH941" s="12"/>
    </row>
    <row r="942">
      <c r="AY942" s="12"/>
      <c r="BC942" s="12"/>
      <c r="BH942" s="12"/>
    </row>
    <row r="943">
      <c r="AY943" s="12"/>
      <c r="BC943" s="12"/>
      <c r="BH943" s="12"/>
    </row>
    <row r="944">
      <c r="AY944" s="12"/>
      <c r="BC944" s="12"/>
      <c r="BH944" s="12"/>
    </row>
    <row r="945">
      <c r="AY945" s="12"/>
      <c r="BC945" s="12"/>
      <c r="BH945" s="12"/>
    </row>
    <row r="946">
      <c r="AY946" s="12"/>
      <c r="BC946" s="12"/>
      <c r="BH946" s="12"/>
    </row>
    <row r="947">
      <c r="AY947" s="12"/>
      <c r="BC947" s="12"/>
      <c r="BH947" s="12"/>
    </row>
    <row r="948">
      <c r="AY948" s="12"/>
      <c r="BC948" s="12"/>
      <c r="BH948" s="12"/>
    </row>
    <row r="949">
      <c r="AY949" s="12"/>
      <c r="BC949" s="12"/>
      <c r="BH949" s="12"/>
    </row>
    <row r="950">
      <c r="AY950" s="12"/>
      <c r="BC950" s="12"/>
      <c r="BH950" s="12"/>
    </row>
    <row r="951">
      <c r="AY951" s="12"/>
      <c r="BC951" s="12"/>
      <c r="BH951" s="12"/>
    </row>
    <row r="952">
      <c r="AY952" s="12"/>
      <c r="BC952" s="12"/>
      <c r="BH952" s="12"/>
    </row>
    <row r="953">
      <c r="AY953" s="12"/>
      <c r="BC953" s="12"/>
      <c r="BH953" s="12"/>
    </row>
    <row r="954">
      <c r="AY954" s="12"/>
      <c r="BC954" s="12"/>
      <c r="BH954" s="12"/>
    </row>
    <row r="955">
      <c r="AY955" s="12"/>
      <c r="BC955" s="12"/>
      <c r="BH955" s="12"/>
    </row>
    <row r="956">
      <c r="AY956" s="12"/>
      <c r="BC956" s="12"/>
      <c r="BH956" s="12"/>
    </row>
    <row r="957">
      <c r="AY957" s="12"/>
      <c r="BC957" s="12"/>
      <c r="BH957" s="12"/>
    </row>
    <row r="958">
      <c r="AY958" s="12"/>
      <c r="BC958" s="12"/>
      <c r="BH958" s="12"/>
    </row>
    <row r="959">
      <c r="AY959" s="12"/>
      <c r="BC959" s="12"/>
      <c r="BH959" s="12"/>
    </row>
    <row r="960">
      <c r="AY960" s="12"/>
      <c r="BC960" s="12"/>
      <c r="BH960" s="12"/>
    </row>
    <row r="961">
      <c r="AY961" s="12"/>
      <c r="BC961" s="12"/>
      <c r="BH961" s="12"/>
    </row>
    <row r="962">
      <c r="AY962" s="12"/>
      <c r="BC962" s="12"/>
      <c r="BH962" s="12"/>
    </row>
    <row r="963">
      <c r="AY963" s="12"/>
      <c r="BC963" s="12"/>
      <c r="BH963" s="12"/>
    </row>
    <row r="964">
      <c r="AY964" s="12"/>
      <c r="BC964" s="12"/>
      <c r="BH964" s="12"/>
    </row>
    <row r="965">
      <c r="AY965" s="12"/>
      <c r="BC965" s="12"/>
      <c r="BH965" s="12"/>
    </row>
    <row r="966">
      <c r="AY966" s="12"/>
      <c r="BC966" s="12"/>
      <c r="BH966" s="12"/>
    </row>
    <row r="967">
      <c r="AY967" s="12"/>
      <c r="BC967" s="12"/>
      <c r="BH967" s="12"/>
    </row>
    <row r="968">
      <c r="AY968" s="12"/>
      <c r="BC968" s="12"/>
      <c r="BH968" s="12"/>
    </row>
    <row r="969">
      <c r="AY969" s="12"/>
      <c r="BC969" s="12"/>
      <c r="BH969" s="12"/>
    </row>
    <row r="970">
      <c r="AY970" s="12"/>
      <c r="BC970" s="12"/>
      <c r="BH970" s="12"/>
    </row>
    <row r="971">
      <c r="AY971" s="12"/>
      <c r="BC971" s="12"/>
      <c r="BH971" s="12"/>
    </row>
    <row r="972">
      <c r="AY972" s="12"/>
      <c r="BC972" s="12"/>
      <c r="BH972" s="12"/>
    </row>
    <row r="973">
      <c r="AY973" s="12"/>
      <c r="BC973" s="12"/>
      <c r="BH973" s="12"/>
    </row>
    <row r="974">
      <c r="AY974" s="12"/>
      <c r="BC974" s="12"/>
      <c r="BH974" s="12"/>
    </row>
    <row r="975">
      <c r="AY975" s="12"/>
      <c r="BC975" s="12"/>
      <c r="BH975" s="12"/>
    </row>
    <row r="976">
      <c r="AY976" s="12"/>
      <c r="BC976" s="12"/>
      <c r="BH976" s="12"/>
    </row>
    <row r="977">
      <c r="AY977" s="12"/>
      <c r="BC977" s="12"/>
      <c r="BH977" s="12"/>
    </row>
    <row r="978">
      <c r="AY978" s="12"/>
      <c r="BC978" s="12"/>
      <c r="BH978" s="12"/>
    </row>
    <row r="979">
      <c r="AY979" s="12"/>
      <c r="BC979" s="12"/>
      <c r="BH979" s="12"/>
    </row>
    <row r="980">
      <c r="AY980" s="12"/>
      <c r="BC980" s="12"/>
      <c r="BH980" s="12"/>
    </row>
    <row r="981">
      <c r="AY981" s="12"/>
      <c r="BC981" s="12"/>
      <c r="BH981" s="12"/>
    </row>
    <row r="982">
      <c r="AY982" s="12"/>
      <c r="BC982" s="12"/>
      <c r="BH982" s="12"/>
    </row>
    <row r="983">
      <c r="AY983" s="12"/>
      <c r="BC983" s="12"/>
      <c r="BH983" s="12"/>
    </row>
    <row r="984">
      <c r="AY984" s="12"/>
      <c r="BC984" s="12"/>
      <c r="BH984" s="12"/>
    </row>
    <row r="985">
      <c r="AY985" s="12"/>
      <c r="BC985" s="12"/>
      <c r="BH985" s="12"/>
    </row>
    <row r="986">
      <c r="AY986" s="12"/>
      <c r="BC986" s="12"/>
      <c r="BH986" s="12"/>
    </row>
    <row r="987">
      <c r="AY987" s="12"/>
      <c r="BC987" s="12"/>
      <c r="BH987" s="12"/>
    </row>
    <row r="988">
      <c r="AY988" s="12"/>
      <c r="BC988" s="12"/>
      <c r="BH988" s="12"/>
    </row>
    <row r="989">
      <c r="AY989" s="12"/>
      <c r="BC989" s="12"/>
      <c r="BH989" s="12"/>
    </row>
    <row r="990">
      <c r="AY990" s="12"/>
      <c r="BC990" s="12"/>
      <c r="BH990" s="12"/>
    </row>
    <row r="991">
      <c r="AY991" s="12"/>
      <c r="BC991" s="12"/>
      <c r="BH991" s="12"/>
    </row>
    <row r="992">
      <c r="AY992" s="12"/>
      <c r="BC992" s="12"/>
      <c r="BH992" s="12"/>
    </row>
    <row r="993">
      <c r="AY993" s="12"/>
      <c r="BC993" s="12"/>
      <c r="BH993" s="12"/>
    </row>
    <row r="994">
      <c r="AY994" s="12"/>
      <c r="BC994" s="12"/>
      <c r="BH994" s="12"/>
    </row>
    <row r="995">
      <c r="AY995" s="12"/>
      <c r="BC995" s="12"/>
      <c r="BH995" s="12"/>
    </row>
    <row r="996">
      <c r="AY996" s="12"/>
      <c r="BC996" s="12"/>
      <c r="BH996" s="12"/>
    </row>
    <row r="997">
      <c r="AY997" s="12"/>
      <c r="BC997" s="12"/>
      <c r="BH997" s="12"/>
    </row>
    <row r="998">
      <c r="AY998" s="12"/>
      <c r="BC998" s="12"/>
      <c r="BH998" s="12"/>
    </row>
    <row r="999">
      <c r="AY999" s="12"/>
      <c r="BC999" s="12"/>
      <c r="BH999" s="12"/>
    </row>
    <row r="1000">
      <c r="AY1000" s="12"/>
      <c r="BC1000" s="12"/>
      <c r="BH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4" width="8.71"/>
    <col customWidth="1" min="55" max="55" width="11.14"/>
    <col customWidth="1" min="56" max="74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 t="s">
        <v>1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5"/>
      <c r="BM1" s="6"/>
      <c r="BN1" s="6"/>
      <c r="BO1" s="5"/>
      <c r="BP1" s="3"/>
      <c r="BQ1" s="3"/>
      <c r="BR1" s="3"/>
      <c r="BS1" s="3"/>
      <c r="BT1" s="7"/>
      <c r="BU1" s="7"/>
      <c r="BV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6</v>
      </c>
      <c r="M2" s="9" t="s">
        <v>6</v>
      </c>
      <c r="N2" s="9" t="s">
        <v>7</v>
      </c>
      <c r="O2" s="9" t="s">
        <v>7</v>
      </c>
      <c r="P2" s="9" t="s">
        <v>8</v>
      </c>
      <c r="Q2" s="9" t="s">
        <v>8</v>
      </c>
      <c r="R2" s="9" t="s">
        <v>9</v>
      </c>
      <c r="S2" s="9" t="s">
        <v>9</v>
      </c>
      <c r="T2" s="9" t="s">
        <v>9</v>
      </c>
      <c r="U2" s="9" t="s">
        <v>10</v>
      </c>
      <c r="V2" s="9" t="s">
        <v>10</v>
      </c>
      <c r="W2" s="9" t="s">
        <v>10</v>
      </c>
      <c r="X2" s="9" t="s">
        <v>11</v>
      </c>
      <c r="Y2" s="10" t="s">
        <v>11</v>
      </c>
      <c r="Z2" s="9" t="s">
        <v>12</v>
      </c>
      <c r="AA2" s="9" t="s">
        <v>12</v>
      </c>
      <c r="AB2" s="9" t="s">
        <v>13</v>
      </c>
      <c r="AC2" s="9" t="s">
        <v>13</v>
      </c>
      <c r="AD2" s="9" t="s">
        <v>13</v>
      </c>
      <c r="AE2" s="9" t="s">
        <v>14</v>
      </c>
      <c r="AF2" s="9" t="s">
        <v>14</v>
      </c>
      <c r="AG2" s="9" t="s">
        <v>15</v>
      </c>
      <c r="AH2" s="9" t="s">
        <v>15</v>
      </c>
      <c r="AI2" s="9" t="s">
        <v>16</v>
      </c>
      <c r="AJ2" s="9" t="s">
        <v>16</v>
      </c>
      <c r="AK2" s="9" t="s">
        <v>17</v>
      </c>
      <c r="AL2" s="9" t="s">
        <v>17</v>
      </c>
      <c r="AM2" s="9" t="s">
        <v>17</v>
      </c>
      <c r="AN2" s="9" t="s">
        <v>18</v>
      </c>
      <c r="AO2" s="9" t="s">
        <v>18</v>
      </c>
      <c r="AP2" s="9" t="s">
        <v>19</v>
      </c>
      <c r="AQ2" s="9" t="s">
        <v>19</v>
      </c>
      <c r="AR2" s="9" t="s">
        <v>19</v>
      </c>
      <c r="AS2" s="9" t="s">
        <v>20</v>
      </c>
      <c r="AT2" s="9" t="s">
        <v>20</v>
      </c>
      <c r="AU2" s="9" t="s">
        <v>21</v>
      </c>
      <c r="AV2" s="9" t="s">
        <v>21</v>
      </c>
      <c r="AW2" s="9" t="s">
        <v>21</v>
      </c>
      <c r="AX2" s="9" t="s">
        <v>22</v>
      </c>
      <c r="AY2" s="9" t="s">
        <v>22</v>
      </c>
      <c r="AZ2" s="9" t="s">
        <v>23</v>
      </c>
      <c r="BA2" s="9" t="s">
        <v>23</v>
      </c>
      <c r="BB2" s="9" t="s">
        <v>24</v>
      </c>
      <c r="BC2" s="9" t="s">
        <v>24</v>
      </c>
      <c r="BD2" s="9" t="s">
        <v>24</v>
      </c>
      <c r="BE2" s="9" t="s">
        <v>24</v>
      </c>
      <c r="BF2" s="9" t="s">
        <v>25</v>
      </c>
      <c r="BG2" s="9" t="s">
        <v>25</v>
      </c>
      <c r="BH2" s="9" t="s">
        <v>26</v>
      </c>
      <c r="BI2" s="9" t="s">
        <v>26</v>
      </c>
      <c r="BJ2" s="9" t="s">
        <v>26</v>
      </c>
      <c r="BK2" s="9" t="s">
        <v>27</v>
      </c>
      <c r="BL2" s="11" t="s">
        <v>27</v>
      </c>
      <c r="BM2" s="11" t="s">
        <v>28</v>
      </c>
      <c r="BN2" s="11" t="s">
        <v>28</v>
      </c>
      <c r="BO2" s="11" t="s">
        <v>29</v>
      </c>
      <c r="BP2" s="9" t="s">
        <v>29</v>
      </c>
      <c r="BQ2" s="9" t="s">
        <v>30</v>
      </c>
      <c r="BR2" s="9" t="s">
        <v>30</v>
      </c>
      <c r="BS2" s="9" t="s">
        <v>31</v>
      </c>
      <c r="BT2" s="9" t="s">
        <v>31</v>
      </c>
      <c r="BU2" s="9" t="s">
        <v>32</v>
      </c>
      <c r="BV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71</v>
      </c>
      <c r="K3" s="9" t="s">
        <v>76</v>
      </c>
      <c r="L3" s="9" t="s">
        <v>77</v>
      </c>
      <c r="M3" s="9" t="s">
        <v>72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77</v>
      </c>
      <c r="T3" s="9" t="s">
        <v>72</v>
      </c>
      <c r="U3" s="9" t="s">
        <v>35</v>
      </c>
      <c r="V3" s="9" t="s">
        <v>77</v>
      </c>
      <c r="W3" s="9" t="s">
        <v>72</v>
      </c>
      <c r="X3" s="9" t="s">
        <v>35</v>
      </c>
      <c r="Y3" s="10" t="s">
        <v>36</v>
      </c>
      <c r="Z3" s="9" t="s">
        <v>35</v>
      </c>
      <c r="AA3" s="9" t="s">
        <v>36</v>
      </c>
      <c r="AB3" s="9" t="s">
        <v>35</v>
      </c>
      <c r="AC3" s="9" t="s">
        <v>77</v>
      </c>
      <c r="AD3" s="9" t="s">
        <v>72</v>
      </c>
      <c r="AE3" s="9" t="s">
        <v>35</v>
      </c>
      <c r="AF3" s="9" t="s">
        <v>36</v>
      </c>
      <c r="AG3" s="9" t="s">
        <v>35</v>
      </c>
      <c r="AH3" s="9" t="s">
        <v>36</v>
      </c>
      <c r="AI3" s="9" t="s">
        <v>35</v>
      </c>
      <c r="AJ3" s="9" t="s">
        <v>36</v>
      </c>
      <c r="AK3" s="9" t="s">
        <v>35</v>
      </c>
      <c r="AL3" s="9" t="s">
        <v>77</v>
      </c>
      <c r="AM3" s="9" t="s">
        <v>72</v>
      </c>
      <c r="AN3" s="9" t="s">
        <v>35</v>
      </c>
      <c r="AO3" s="9" t="s">
        <v>36</v>
      </c>
      <c r="AP3" s="9" t="s">
        <v>35</v>
      </c>
      <c r="AQ3" s="9" t="s">
        <v>77</v>
      </c>
      <c r="AR3" s="9" t="s">
        <v>72</v>
      </c>
      <c r="AS3" s="9" t="s">
        <v>35</v>
      </c>
      <c r="AT3" s="9" t="s">
        <v>36</v>
      </c>
      <c r="AU3" s="9" t="s">
        <v>35</v>
      </c>
      <c r="AV3" s="9" t="s">
        <v>77</v>
      </c>
      <c r="AW3" s="9" t="s">
        <v>72</v>
      </c>
      <c r="AX3" s="9" t="s">
        <v>35</v>
      </c>
      <c r="AY3" s="9" t="s">
        <v>36</v>
      </c>
      <c r="AZ3" s="9" t="s">
        <v>35</v>
      </c>
      <c r="BA3" s="9" t="s">
        <v>36</v>
      </c>
      <c r="BB3" s="9" t="s">
        <v>35</v>
      </c>
      <c r="BC3" s="9" t="s">
        <v>158</v>
      </c>
      <c r="BD3" s="9" t="s">
        <v>77</v>
      </c>
      <c r="BE3" s="9" t="s">
        <v>72</v>
      </c>
      <c r="BF3" s="9" t="s">
        <v>35</v>
      </c>
      <c r="BG3" s="9" t="s">
        <v>36</v>
      </c>
      <c r="BH3" s="9" t="s">
        <v>35</v>
      </c>
      <c r="BI3" s="9" t="s">
        <v>77</v>
      </c>
      <c r="BJ3" s="9" t="s">
        <v>72</v>
      </c>
      <c r="BK3" s="9" t="s">
        <v>35</v>
      </c>
      <c r="BL3" s="11" t="s">
        <v>36</v>
      </c>
      <c r="BM3" s="11" t="s">
        <v>35</v>
      </c>
      <c r="BN3" s="11" t="s">
        <v>36</v>
      </c>
      <c r="BO3" s="11" t="s">
        <v>35</v>
      </c>
      <c r="BP3" s="9" t="s">
        <v>36</v>
      </c>
      <c r="BQ3" s="9" t="s">
        <v>35</v>
      </c>
      <c r="BR3" s="9" t="s">
        <v>36</v>
      </c>
      <c r="BS3" s="9" t="s">
        <v>35</v>
      </c>
      <c r="BT3" s="9" t="s">
        <v>36</v>
      </c>
      <c r="BU3" s="9" t="s">
        <v>35</v>
      </c>
      <c r="BV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>
        <v>297.1</v>
      </c>
      <c r="K4" s="12">
        <v>303.04</v>
      </c>
      <c r="L4" s="12">
        <v>291.83</v>
      </c>
      <c r="M4" s="12">
        <v>316.56</v>
      </c>
      <c r="N4" s="12"/>
      <c r="O4" s="12"/>
      <c r="P4" s="12">
        <v>241.58</v>
      </c>
      <c r="Q4" s="12">
        <v>296.1</v>
      </c>
      <c r="R4" s="12">
        <v>322.7</v>
      </c>
      <c r="S4" s="12">
        <v>313.25</v>
      </c>
      <c r="T4" s="12">
        <v>305.82</v>
      </c>
      <c r="U4" s="12">
        <v>245.64</v>
      </c>
      <c r="V4" s="12">
        <v>436.4</v>
      </c>
      <c r="W4" s="12">
        <v>227.11</v>
      </c>
      <c r="X4" s="12"/>
      <c r="Y4" s="12"/>
      <c r="Z4" s="8"/>
      <c r="AA4" s="12"/>
      <c r="AB4" s="12">
        <v>332.38</v>
      </c>
      <c r="AC4" s="12">
        <v>378.09</v>
      </c>
      <c r="AD4" s="12">
        <v>394.4</v>
      </c>
      <c r="AE4" s="12"/>
      <c r="AF4" s="12"/>
      <c r="AG4" s="12">
        <v>270.43</v>
      </c>
      <c r="AH4" s="12">
        <v>243.02</v>
      </c>
      <c r="AI4" s="12"/>
      <c r="AJ4" s="12"/>
      <c r="AK4" s="12">
        <v>320.04</v>
      </c>
      <c r="AL4" s="12">
        <v>274.07</v>
      </c>
      <c r="AM4" s="12">
        <v>294.65</v>
      </c>
      <c r="AN4" s="12"/>
      <c r="AO4" s="12"/>
      <c r="AP4" s="12">
        <v>297.38</v>
      </c>
      <c r="AQ4" s="12">
        <v>305.39</v>
      </c>
      <c r="AR4" s="12">
        <v>322.04</v>
      </c>
      <c r="AS4" s="12"/>
      <c r="AT4" s="12"/>
      <c r="AU4" s="12">
        <v>319.24</v>
      </c>
      <c r="AV4" s="12">
        <v>185.62</v>
      </c>
      <c r="AW4" s="12">
        <v>200.46</v>
      </c>
      <c r="AX4" s="12"/>
      <c r="AY4" s="12"/>
      <c r="AZ4" s="12"/>
      <c r="BA4" s="12"/>
      <c r="BB4" s="12">
        <v>312.24</v>
      </c>
      <c r="BC4" s="12">
        <v>362.24</v>
      </c>
      <c r="BD4" s="12">
        <v>328.52</v>
      </c>
      <c r="BE4" s="12">
        <v>298.02</v>
      </c>
      <c r="BF4" s="12"/>
      <c r="BG4" s="12"/>
      <c r="BH4" s="12">
        <v>243.0</v>
      </c>
      <c r="BI4" s="12">
        <v>361.12</v>
      </c>
      <c r="BJ4" s="12">
        <v>279.13</v>
      </c>
      <c r="BK4" s="12"/>
      <c r="BL4" s="12"/>
      <c r="BM4" s="12"/>
      <c r="BN4" s="12"/>
      <c r="BO4" s="12">
        <v>258.18</v>
      </c>
      <c r="BP4" s="12">
        <v>287.62</v>
      </c>
      <c r="BQ4" s="12"/>
      <c r="BR4" s="12"/>
      <c r="BS4" s="12">
        <v>276.06</v>
      </c>
      <c r="BT4" s="12"/>
      <c r="BU4" s="12">
        <v>331.01</v>
      </c>
      <c r="BV4" s="13">
        <v>209.3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>
        <v>0.2</v>
      </c>
      <c r="K6" s="12">
        <v>0.09</v>
      </c>
      <c r="L6" s="12">
        <v>0.02</v>
      </c>
      <c r="M6" s="12">
        <v>0.05</v>
      </c>
      <c r="N6" s="12"/>
      <c r="O6" s="12"/>
      <c r="P6" s="12">
        <v>0.0</v>
      </c>
      <c r="Q6" s="12">
        <v>0.05</v>
      </c>
      <c r="R6" s="12">
        <v>0.0</v>
      </c>
      <c r="S6" s="12">
        <v>0.08</v>
      </c>
      <c r="T6" s="12">
        <v>0.06</v>
      </c>
      <c r="U6" s="12">
        <v>0.0</v>
      </c>
      <c r="V6" s="12">
        <v>0.02</v>
      </c>
      <c r="W6" s="12">
        <v>0.0</v>
      </c>
      <c r="X6" s="12"/>
      <c r="Y6" s="12"/>
      <c r="Z6" s="8"/>
      <c r="AA6" s="12"/>
      <c r="AB6" s="12">
        <v>0.4699999999999999</v>
      </c>
      <c r="AC6" s="12">
        <v>0.0</v>
      </c>
      <c r="AD6" s="12">
        <v>0.0</v>
      </c>
      <c r="AE6" s="12"/>
      <c r="AF6" s="12"/>
      <c r="AG6" s="12">
        <v>0.73</v>
      </c>
      <c r="AH6" s="12">
        <v>0.0</v>
      </c>
      <c r="AI6" s="12"/>
      <c r="AJ6" s="12"/>
      <c r="AK6" s="12">
        <v>0.14</v>
      </c>
      <c r="AL6" s="12">
        <v>0.0</v>
      </c>
      <c r="AM6" s="12">
        <v>0.0</v>
      </c>
      <c r="AN6" s="12"/>
      <c r="AO6" s="12"/>
      <c r="AP6" s="12">
        <v>0.09</v>
      </c>
      <c r="AQ6" s="12">
        <v>0.01</v>
      </c>
      <c r="AR6" s="12">
        <v>0.1</v>
      </c>
      <c r="AS6" s="12"/>
      <c r="AT6" s="12"/>
      <c r="AU6" s="12">
        <v>0.01</v>
      </c>
      <c r="AV6" s="12">
        <v>0.0</v>
      </c>
      <c r="AW6" s="12">
        <v>0.0</v>
      </c>
      <c r="AX6" s="12"/>
      <c r="AY6" s="12"/>
      <c r="AZ6" s="12"/>
      <c r="BA6" s="12"/>
      <c r="BB6" s="12">
        <v>0.0</v>
      </c>
      <c r="BC6" s="12">
        <v>0.0</v>
      </c>
      <c r="BD6" s="12">
        <v>0.0</v>
      </c>
      <c r="BE6" s="12">
        <v>0.0</v>
      </c>
      <c r="BF6" s="12"/>
      <c r="BG6" s="12"/>
      <c r="BH6" s="12">
        <v>0.0</v>
      </c>
      <c r="BI6" s="12">
        <v>0.0</v>
      </c>
      <c r="BJ6" s="12">
        <v>0.0</v>
      </c>
      <c r="BK6" s="12"/>
      <c r="BL6" s="12"/>
      <c r="BM6" s="12"/>
      <c r="BN6" s="12"/>
      <c r="BO6" s="12">
        <v>0.0</v>
      </c>
      <c r="BP6" s="12">
        <v>0.0</v>
      </c>
      <c r="BQ6" s="12"/>
      <c r="BR6" s="12"/>
      <c r="BS6" s="12">
        <v>1.24</v>
      </c>
      <c r="BT6" s="12"/>
      <c r="BU6" s="12">
        <v>0.64</v>
      </c>
      <c r="BV6" s="13">
        <v>0.0</v>
      </c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>
        <v>0.4</v>
      </c>
      <c r="K7" s="12">
        <v>0.77</v>
      </c>
      <c r="L7" s="12">
        <v>0.39</v>
      </c>
      <c r="M7" s="12">
        <v>0.38</v>
      </c>
      <c r="N7" s="12"/>
      <c r="O7" s="12"/>
      <c r="P7" s="12">
        <v>0.09</v>
      </c>
      <c r="Q7" s="12">
        <v>2.35</v>
      </c>
      <c r="R7" s="12">
        <v>0.03</v>
      </c>
      <c r="S7" s="12">
        <v>0.05</v>
      </c>
      <c r="T7" s="12">
        <v>0.11000000000000001</v>
      </c>
      <c r="U7" s="12">
        <v>0.02</v>
      </c>
      <c r="V7" s="12">
        <v>0.1</v>
      </c>
      <c r="W7" s="12">
        <v>0.01</v>
      </c>
      <c r="X7" s="12"/>
      <c r="Y7" s="12"/>
      <c r="Z7" s="8"/>
      <c r="AA7" s="12"/>
      <c r="AB7" s="12">
        <v>1.33</v>
      </c>
      <c r="AC7" s="12">
        <v>0.02</v>
      </c>
      <c r="AD7" s="12">
        <v>0.1</v>
      </c>
      <c r="AE7" s="12"/>
      <c r="AF7" s="12"/>
      <c r="AG7" s="12">
        <v>1.02</v>
      </c>
      <c r="AH7" s="12">
        <v>0.1</v>
      </c>
      <c r="AI7" s="12"/>
      <c r="AJ7" s="12"/>
      <c r="AK7" s="12">
        <v>0.4600000000000001</v>
      </c>
      <c r="AL7" s="12">
        <v>0.0</v>
      </c>
      <c r="AM7" s="12">
        <v>0.02</v>
      </c>
      <c r="AN7" s="12"/>
      <c r="AO7" s="12"/>
      <c r="AP7" s="12">
        <v>0.49000000000000005</v>
      </c>
      <c r="AQ7" s="12">
        <v>0.03</v>
      </c>
      <c r="AR7" s="12">
        <v>0.08</v>
      </c>
      <c r="AS7" s="12"/>
      <c r="AT7" s="12"/>
      <c r="AU7" s="12">
        <v>0.1</v>
      </c>
      <c r="AV7" s="12">
        <v>0.1</v>
      </c>
      <c r="AW7" s="12">
        <v>0.11000000000000001</v>
      </c>
      <c r="AX7" s="12"/>
      <c r="AY7" s="12"/>
      <c r="AZ7" s="12"/>
      <c r="BA7" s="12"/>
      <c r="BB7" s="12">
        <v>0.0</v>
      </c>
      <c r="BC7" s="12">
        <v>0.0</v>
      </c>
      <c r="BD7" s="12">
        <v>0.0</v>
      </c>
      <c r="BE7" s="12">
        <v>0.0</v>
      </c>
      <c r="BF7" s="12"/>
      <c r="BG7" s="12"/>
      <c r="BH7" s="12">
        <v>0.1</v>
      </c>
      <c r="BI7" s="12">
        <v>0.0</v>
      </c>
      <c r="BJ7" s="12">
        <v>0.0</v>
      </c>
      <c r="BK7" s="12"/>
      <c r="BL7" s="12"/>
      <c r="BM7" s="12"/>
      <c r="BN7" s="12"/>
      <c r="BO7" s="12">
        <v>0.16</v>
      </c>
      <c r="BP7" s="12">
        <v>0.67</v>
      </c>
      <c r="BQ7" s="12"/>
      <c r="BR7" s="12"/>
      <c r="BS7" s="12">
        <v>1.52</v>
      </c>
      <c r="BT7" s="12"/>
      <c r="BU7" s="12">
        <v>1.08</v>
      </c>
      <c r="BV7" s="13">
        <v>0.0</v>
      </c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>
        <v>12.6</v>
      </c>
      <c r="K8" s="12">
        <v>11.94</v>
      </c>
      <c r="L8" s="12">
        <v>7.63</v>
      </c>
      <c r="M8" s="12">
        <v>7.69</v>
      </c>
      <c r="N8" s="12"/>
      <c r="O8" s="12"/>
      <c r="P8" s="12">
        <v>7.09</v>
      </c>
      <c r="Q8" s="12">
        <v>28.53</v>
      </c>
      <c r="R8" s="12">
        <v>5.88</v>
      </c>
      <c r="S8" s="12">
        <v>18.76</v>
      </c>
      <c r="T8" s="12">
        <v>18.2</v>
      </c>
      <c r="U8" s="12">
        <v>1.52</v>
      </c>
      <c r="V8" s="12">
        <v>5.75</v>
      </c>
      <c r="W8" s="12">
        <v>2.92</v>
      </c>
      <c r="X8" s="12"/>
      <c r="Y8" s="12"/>
      <c r="Z8" s="8"/>
      <c r="AA8" s="12"/>
      <c r="AB8" s="12">
        <v>39.05</v>
      </c>
      <c r="AC8" s="12">
        <v>1.1</v>
      </c>
      <c r="AD8" s="12">
        <v>1.36</v>
      </c>
      <c r="AE8" s="12"/>
      <c r="AF8" s="12"/>
      <c r="AG8" s="12">
        <v>43.78</v>
      </c>
      <c r="AH8" s="12">
        <v>5.57</v>
      </c>
      <c r="AI8" s="12"/>
      <c r="AJ8" s="12"/>
      <c r="AK8" s="12">
        <v>26.47</v>
      </c>
      <c r="AL8" s="12">
        <v>0.15</v>
      </c>
      <c r="AM8" s="12">
        <v>0.2</v>
      </c>
      <c r="AN8" s="12"/>
      <c r="AO8" s="12"/>
      <c r="AP8" s="12">
        <v>1.37</v>
      </c>
      <c r="AQ8" s="12">
        <v>0.04</v>
      </c>
      <c r="AR8" s="12">
        <v>0.07</v>
      </c>
      <c r="AS8" s="12"/>
      <c r="AT8" s="12"/>
      <c r="AU8" s="12">
        <v>2.11</v>
      </c>
      <c r="AV8" s="12">
        <v>0.16</v>
      </c>
      <c r="AW8" s="12">
        <v>0.08</v>
      </c>
      <c r="AX8" s="12"/>
      <c r="AY8" s="12"/>
      <c r="AZ8" s="12"/>
      <c r="BA8" s="12"/>
      <c r="BB8" s="12">
        <v>0.77</v>
      </c>
      <c r="BC8" s="12">
        <v>0.02</v>
      </c>
      <c r="BD8" s="12">
        <v>0.25</v>
      </c>
      <c r="BE8" s="12">
        <v>0.1</v>
      </c>
      <c r="BF8" s="12"/>
      <c r="BG8" s="12"/>
      <c r="BH8" s="12">
        <v>0.89</v>
      </c>
      <c r="BI8" s="12">
        <v>0.21000000000000002</v>
      </c>
      <c r="BJ8" s="12">
        <v>0.17</v>
      </c>
      <c r="BK8" s="12"/>
      <c r="BL8" s="12"/>
      <c r="BM8" s="12"/>
      <c r="BN8" s="12"/>
      <c r="BO8" s="12">
        <v>2.1</v>
      </c>
      <c r="BP8" s="12">
        <v>2.62</v>
      </c>
      <c r="BQ8" s="12"/>
      <c r="BR8" s="12"/>
      <c r="BS8" s="12">
        <v>5.34</v>
      </c>
      <c r="BT8" s="12"/>
      <c r="BU8" s="12">
        <v>5.44</v>
      </c>
      <c r="BV8" s="13">
        <v>0.14</v>
      </c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>
        <v>186.1</v>
      </c>
      <c r="K9" s="12">
        <v>186.78</v>
      </c>
      <c r="L9" s="12">
        <v>231.88</v>
      </c>
      <c r="M9" s="12">
        <v>251.35</v>
      </c>
      <c r="N9" s="12"/>
      <c r="O9" s="12"/>
      <c r="P9" s="12">
        <v>174.66</v>
      </c>
      <c r="Q9" s="12">
        <v>192.18</v>
      </c>
      <c r="R9" s="12">
        <v>276.94</v>
      </c>
      <c r="S9" s="12">
        <v>219.57</v>
      </c>
      <c r="T9" s="12">
        <v>212.01</v>
      </c>
      <c r="U9" s="12">
        <v>123.48</v>
      </c>
      <c r="V9" s="12">
        <v>322.62</v>
      </c>
      <c r="W9" s="12">
        <v>161.46</v>
      </c>
      <c r="X9" s="12"/>
      <c r="Y9" s="12"/>
      <c r="Z9" s="8"/>
      <c r="AA9" s="12"/>
      <c r="AB9" s="12">
        <v>282.36</v>
      </c>
      <c r="AC9" s="12">
        <v>265.32</v>
      </c>
      <c r="AD9" s="12">
        <v>277.17</v>
      </c>
      <c r="AE9" s="12"/>
      <c r="AF9" s="12"/>
      <c r="AG9" s="12">
        <v>210.53</v>
      </c>
      <c r="AH9" s="12">
        <v>179.8</v>
      </c>
      <c r="AI9" s="12"/>
      <c r="AJ9" s="12"/>
      <c r="AK9" s="12">
        <v>270.79</v>
      </c>
      <c r="AL9" s="12">
        <v>45.15</v>
      </c>
      <c r="AM9" s="12">
        <v>47.54</v>
      </c>
      <c r="AN9" s="12"/>
      <c r="AO9" s="12"/>
      <c r="AP9" s="12">
        <v>19.21</v>
      </c>
      <c r="AQ9" s="12">
        <v>14.54</v>
      </c>
      <c r="AR9" s="12">
        <v>15.78</v>
      </c>
      <c r="AS9" s="12"/>
      <c r="AT9" s="12"/>
      <c r="AU9" s="12">
        <v>100.71</v>
      </c>
      <c r="AV9" s="12">
        <v>9.63</v>
      </c>
      <c r="AW9" s="12">
        <v>10.2</v>
      </c>
      <c r="AX9" s="12"/>
      <c r="AY9" s="12"/>
      <c r="AZ9" s="12"/>
      <c r="BA9" s="12"/>
      <c r="BB9" s="12">
        <v>110.66</v>
      </c>
      <c r="BC9" s="12">
        <v>20.29</v>
      </c>
      <c r="BD9" s="12">
        <v>36.77</v>
      </c>
      <c r="BE9" s="12">
        <v>27.75</v>
      </c>
      <c r="BF9" s="12"/>
      <c r="BG9" s="12"/>
      <c r="BH9" s="12">
        <v>98.84</v>
      </c>
      <c r="BI9" s="12">
        <v>126.53</v>
      </c>
      <c r="BJ9" s="12">
        <v>21.28</v>
      </c>
      <c r="BK9" s="12"/>
      <c r="BL9" s="12"/>
      <c r="BM9" s="12"/>
      <c r="BN9" s="12"/>
      <c r="BO9" s="12">
        <v>72.5</v>
      </c>
      <c r="BP9" s="12">
        <v>139.48</v>
      </c>
      <c r="BQ9" s="12"/>
      <c r="BR9" s="12"/>
      <c r="BS9" s="12">
        <v>75.53</v>
      </c>
      <c r="BT9" s="12"/>
      <c r="BU9" s="12">
        <v>96.15</v>
      </c>
      <c r="BV9" s="13">
        <v>20.58</v>
      </c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>
        <v>95.4</v>
      </c>
      <c r="K10" s="12">
        <v>100.7</v>
      </c>
      <c r="L10" s="12">
        <v>51.26</v>
      </c>
      <c r="M10" s="12">
        <v>55.98</v>
      </c>
      <c r="N10" s="12"/>
      <c r="O10" s="12"/>
      <c r="P10" s="12">
        <v>58.93</v>
      </c>
      <c r="Q10" s="12">
        <v>69.11</v>
      </c>
      <c r="R10" s="12">
        <v>39.3</v>
      </c>
      <c r="S10" s="12">
        <v>71.3</v>
      </c>
      <c r="T10" s="12">
        <v>71.24</v>
      </c>
      <c r="U10" s="12">
        <v>117.47</v>
      </c>
      <c r="V10" s="12">
        <v>106.76</v>
      </c>
      <c r="W10" s="12">
        <v>61.71</v>
      </c>
      <c r="X10" s="12"/>
      <c r="Y10" s="12"/>
      <c r="Z10" s="8"/>
      <c r="AA10" s="12"/>
      <c r="AB10" s="12">
        <v>9.11</v>
      </c>
      <c r="AC10" s="12">
        <v>109.62</v>
      </c>
      <c r="AD10" s="12">
        <v>113.84</v>
      </c>
      <c r="AE10" s="12"/>
      <c r="AF10" s="12"/>
      <c r="AG10" s="12">
        <v>14.5</v>
      </c>
      <c r="AH10" s="12">
        <v>55.73</v>
      </c>
      <c r="AI10" s="12"/>
      <c r="AJ10" s="12"/>
      <c r="AK10" s="12">
        <v>21.72</v>
      </c>
      <c r="AL10" s="12">
        <v>212.23</v>
      </c>
      <c r="AM10" s="12">
        <v>229.26</v>
      </c>
      <c r="AN10" s="12"/>
      <c r="AO10" s="12"/>
      <c r="AP10" s="12">
        <v>262.57</v>
      </c>
      <c r="AQ10" s="12">
        <v>276.61</v>
      </c>
      <c r="AR10" s="12">
        <v>291.43</v>
      </c>
      <c r="AS10" s="12"/>
      <c r="AT10" s="12"/>
      <c r="AU10" s="12">
        <v>206.37</v>
      </c>
      <c r="AV10" s="12">
        <v>165.59</v>
      </c>
      <c r="AW10" s="12">
        <v>178.35</v>
      </c>
      <c r="AX10" s="12"/>
      <c r="AY10" s="12"/>
      <c r="AZ10" s="12"/>
      <c r="BA10" s="12"/>
      <c r="BB10" s="12">
        <v>196.89</v>
      </c>
      <c r="BC10" s="12">
        <v>271.62</v>
      </c>
      <c r="BD10" s="12">
        <v>279.04</v>
      </c>
      <c r="BE10" s="12">
        <v>257.04</v>
      </c>
      <c r="BF10" s="12"/>
      <c r="BG10" s="12"/>
      <c r="BH10" s="12">
        <v>141.3</v>
      </c>
      <c r="BI10" s="12">
        <v>227.65</v>
      </c>
      <c r="BJ10" s="12">
        <v>245.57</v>
      </c>
      <c r="BK10" s="12"/>
      <c r="BL10" s="12"/>
      <c r="BM10" s="12"/>
      <c r="BN10" s="12"/>
      <c r="BO10" s="12">
        <v>173.66</v>
      </c>
      <c r="BP10" s="12">
        <v>137.49</v>
      </c>
      <c r="BQ10" s="12"/>
      <c r="BR10" s="12"/>
      <c r="BS10" s="12">
        <v>185.73</v>
      </c>
      <c r="BT10" s="12"/>
      <c r="BU10" s="12">
        <v>216.86</v>
      </c>
      <c r="BV10" s="13">
        <v>184.2</v>
      </c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>
        <v>2.7</v>
      </c>
      <c r="K11" s="12">
        <v>2.56</v>
      </c>
      <c r="L11" s="12">
        <v>0.44000000000000006</v>
      </c>
      <c r="M11" s="12">
        <v>0.6</v>
      </c>
      <c r="N11" s="12"/>
      <c r="O11" s="12"/>
      <c r="P11" s="12">
        <v>0.6</v>
      </c>
      <c r="Q11" s="12">
        <v>3.81</v>
      </c>
      <c r="R11" s="12">
        <v>0.69</v>
      </c>
      <c r="S11" s="12">
        <v>3.7</v>
      </c>
      <c r="T11" s="12">
        <v>3.71</v>
      </c>
      <c r="U11" s="12">
        <v>1.82</v>
      </c>
      <c r="V11" s="12">
        <v>1.67</v>
      </c>
      <c r="W11" s="12">
        <v>0.89</v>
      </c>
      <c r="X11" s="12"/>
      <c r="Y11" s="12"/>
      <c r="Z11" s="8"/>
      <c r="AA11" s="12"/>
      <c r="AB11" s="12">
        <v>0.07</v>
      </c>
      <c r="AC11" s="12">
        <v>1.63</v>
      </c>
      <c r="AD11" s="12">
        <v>1.83</v>
      </c>
      <c r="AE11" s="12"/>
      <c r="AF11" s="12"/>
      <c r="AG11" s="12">
        <v>0.03</v>
      </c>
      <c r="AH11" s="12">
        <v>1.85</v>
      </c>
      <c r="AI11" s="12"/>
      <c r="AJ11" s="12"/>
      <c r="AK11" s="12">
        <v>0.21000000000000002</v>
      </c>
      <c r="AL11" s="12">
        <v>16.18</v>
      </c>
      <c r="AM11" s="12">
        <v>18.07</v>
      </c>
      <c r="AN11" s="12"/>
      <c r="AO11" s="12"/>
      <c r="AP11" s="12">
        <v>13.51</v>
      </c>
      <c r="AQ11" s="12">
        <v>13.78</v>
      </c>
      <c r="AR11" s="12">
        <v>14.32</v>
      </c>
      <c r="AS11" s="12"/>
      <c r="AT11" s="12"/>
      <c r="AU11" s="12">
        <v>9.91</v>
      </c>
      <c r="AV11" s="12">
        <v>10.63</v>
      </c>
      <c r="AW11" s="12">
        <v>11.76</v>
      </c>
      <c r="AX11" s="12"/>
      <c r="AY11" s="12"/>
      <c r="AZ11" s="12"/>
      <c r="BA11" s="12"/>
      <c r="BB11" s="12">
        <v>3.67</v>
      </c>
      <c r="BC11" s="12">
        <v>70.28</v>
      </c>
      <c r="BD11" s="12">
        <v>11.94</v>
      </c>
      <c r="BE11" s="12">
        <v>12.85</v>
      </c>
      <c r="BF11" s="12"/>
      <c r="BG11" s="12"/>
      <c r="BH11" s="12">
        <v>2.0</v>
      </c>
      <c r="BI11" s="12">
        <v>9.77</v>
      </c>
      <c r="BJ11" s="12">
        <v>12.59</v>
      </c>
      <c r="BK11" s="12"/>
      <c r="BL11" s="12"/>
      <c r="BM11" s="12"/>
      <c r="BN11" s="12"/>
      <c r="BO11" s="12">
        <v>9.61</v>
      </c>
      <c r="BP11" s="12">
        <v>7.05</v>
      </c>
      <c r="BQ11" s="12"/>
      <c r="BR11" s="12"/>
      <c r="BS11" s="12">
        <v>6.63</v>
      </c>
      <c r="BT11" s="12"/>
      <c r="BU11" s="12">
        <v>10.85</v>
      </c>
      <c r="BV11" s="13">
        <v>4.4</v>
      </c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>
        <v>0.1</v>
      </c>
      <c r="K12" s="12">
        <v>0.02</v>
      </c>
      <c r="L12" s="12">
        <v>0.0</v>
      </c>
      <c r="M12" s="12">
        <v>0.0</v>
      </c>
      <c r="N12" s="12"/>
      <c r="O12" s="12"/>
      <c r="P12" s="12">
        <v>0.0</v>
      </c>
      <c r="Q12" s="12">
        <v>0.06</v>
      </c>
      <c r="R12" s="12">
        <v>0.0</v>
      </c>
      <c r="S12" s="12">
        <v>0.09</v>
      </c>
      <c r="T12" s="12">
        <v>0.23000000000000004</v>
      </c>
      <c r="U12" s="12">
        <v>0.02</v>
      </c>
      <c r="V12" s="12">
        <v>0.0</v>
      </c>
      <c r="W12" s="12">
        <v>0.0</v>
      </c>
      <c r="X12" s="12"/>
      <c r="Y12" s="12"/>
      <c r="Z12" s="8"/>
      <c r="AA12" s="12"/>
      <c r="AB12" s="12">
        <v>0.0</v>
      </c>
      <c r="AC12" s="12">
        <v>0.0</v>
      </c>
      <c r="AD12" s="12">
        <v>0.09</v>
      </c>
      <c r="AE12" s="12"/>
      <c r="AF12" s="12"/>
      <c r="AG12" s="12">
        <v>0.0</v>
      </c>
      <c r="AH12" s="12">
        <v>0.03</v>
      </c>
      <c r="AI12" s="12"/>
      <c r="AJ12" s="12"/>
      <c r="AK12" s="12">
        <v>0.0</v>
      </c>
      <c r="AL12" s="12">
        <v>0.06</v>
      </c>
      <c r="AM12" s="12">
        <v>0.2</v>
      </c>
      <c r="AN12" s="12"/>
      <c r="AO12" s="12"/>
      <c r="AP12" s="12">
        <v>0.0</v>
      </c>
      <c r="AQ12" s="12">
        <v>0.17</v>
      </c>
      <c r="AR12" s="12">
        <v>0.22000000000000003</v>
      </c>
      <c r="AS12" s="12"/>
      <c r="AT12" s="12"/>
      <c r="AU12" s="12">
        <v>0.0</v>
      </c>
      <c r="AV12" s="12">
        <v>0.06</v>
      </c>
      <c r="AW12" s="12">
        <v>0.07</v>
      </c>
      <c r="AX12" s="12"/>
      <c r="AY12" s="12"/>
      <c r="AZ12" s="12"/>
      <c r="BA12" s="12"/>
      <c r="BB12" s="12">
        <v>0.0</v>
      </c>
      <c r="BC12" s="12">
        <v>0.15</v>
      </c>
      <c r="BD12" s="12">
        <v>0.3</v>
      </c>
      <c r="BE12" s="12">
        <v>0.15</v>
      </c>
      <c r="BF12" s="12"/>
      <c r="BG12" s="12"/>
      <c r="BH12" s="12">
        <v>0.0</v>
      </c>
      <c r="BI12" s="12">
        <v>0.2</v>
      </c>
      <c r="BJ12" s="12">
        <v>0.02</v>
      </c>
      <c r="BK12" s="12"/>
      <c r="BL12" s="12"/>
      <c r="BM12" s="12"/>
      <c r="BN12" s="12"/>
      <c r="BO12" s="12">
        <v>0.02</v>
      </c>
      <c r="BP12" s="12">
        <v>0.0</v>
      </c>
      <c r="BQ12" s="12"/>
      <c r="BR12" s="12"/>
      <c r="BS12" s="12">
        <v>0.0</v>
      </c>
      <c r="BT12" s="12"/>
      <c r="BU12" s="12">
        <v>0.0</v>
      </c>
      <c r="BV12" s="13">
        <v>0.01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6"/>
    </row>
    <row r="14">
      <c r="A14" s="21" t="s">
        <v>43</v>
      </c>
      <c r="B14" s="22" t="str">
        <f t="shared" ref="B14:BV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>
        <f t="shared" si="1"/>
        <v>0.06731740155</v>
      </c>
      <c r="K14" s="22">
        <f t="shared" si="1"/>
        <v>0.02969904963</v>
      </c>
      <c r="L14" s="22">
        <f t="shared" si="1"/>
        <v>0.006853305006</v>
      </c>
      <c r="M14" s="22">
        <f t="shared" si="1"/>
        <v>0.01579479404</v>
      </c>
      <c r="N14" s="22" t="str">
        <f t="shared" si="1"/>
        <v>#DIV/0!</v>
      </c>
      <c r="O14" s="22" t="str">
        <f t="shared" si="1"/>
        <v>#DIV/0!</v>
      </c>
      <c r="P14" s="22">
        <f t="shared" si="1"/>
        <v>0</v>
      </c>
      <c r="Q14" s="22">
        <f t="shared" si="1"/>
        <v>0.0168861871</v>
      </c>
      <c r="R14" s="22">
        <f t="shared" si="1"/>
        <v>0</v>
      </c>
      <c r="S14" s="22">
        <f t="shared" si="1"/>
        <v>0.0255387071</v>
      </c>
      <c r="T14" s="22">
        <f t="shared" si="1"/>
        <v>0.01961938395</v>
      </c>
      <c r="U14" s="22">
        <f t="shared" si="1"/>
        <v>0</v>
      </c>
      <c r="V14" s="22">
        <f t="shared" si="1"/>
        <v>0.004582951421</v>
      </c>
      <c r="W14" s="22">
        <f t="shared" si="1"/>
        <v>0</v>
      </c>
      <c r="X14" s="22" t="str">
        <f t="shared" si="1"/>
        <v>#DIV/0!</v>
      </c>
      <c r="Y14" s="22" t="str">
        <f t="shared" si="1"/>
        <v>#DIV/0!</v>
      </c>
      <c r="Z14" s="23" t="str">
        <f t="shared" si="1"/>
        <v>#DIV/0!</v>
      </c>
      <c r="AA14" s="22" t="str">
        <f t="shared" si="1"/>
        <v>#DIV/0!</v>
      </c>
      <c r="AB14" s="22">
        <f t="shared" si="1"/>
        <v>0.1414044166</v>
      </c>
      <c r="AC14" s="22">
        <f t="shared" si="1"/>
        <v>0</v>
      </c>
      <c r="AD14" s="22">
        <f t="shared" si="1"/>
        <v>0</v>
      </c>
      <c r="AE14" s="22" t="str">
        <f t="shared" si="1"/>
        <v>#DIV/0!</v>
      </c>
      <c r="AF14" s="22" t="str">
        <f t="shared" si="1"/>
        <v>#DIV/0!</v>
      </c>
      <c r="AG14" s="22">
        <f t="shared" si="1"/>
        <v>0.2699404652</v>
      </c>
      <c r="AH14" s="22">
        <f t="shared" si="1"/>
        <v>0</v>
      </c>
      <c r="AI14" s="22" t="str">
        <f t="shared" si="1"/>
        <v>#DIV/0!</v>
      </c>
      <c r="AJ14" s="22" t="str">
        <f t="shared" si="1"/>
        <v>#DIV/0!</v>
      </c>
      <c r="AK14" s="22">
        <f t="shared" si="1"/>
        <v>0.04374453193</v>
      </c>
      <c r="AL14" s="22">
        <f t="shared" si="1"/>
        <v>0</v>
      </c>
      <c r="AM14" s="22">
        <f t="shared" si="1"/>
        <v>0</v>
      </c>
      <c r="AN14" s="22" t="str">
        <f t="shared" si="1"/>
        <v>#DIV/0!</v>
      </c>
      <c r="AO14" s="22" t="str">
        <f t="shared" si="1"/>
        <v>#DIV/0!</v>
      </c>
      <c r="AP14" s="22">
        <f t="shared" si="1"/>
        <v>0.03026430829</v>
      </c>
      <c r="AQ14" s="22">
        <f t="shared" si="1"/>
        <v>0.003274501457</v>
      </c>
      <c r="AR14" s="22">
        <f t="shared" si="1"/>
        <v>0.03105204322</v>
      </c>
      <c r="AS14" s="22" t="str">
        <f t="shared" si="1"/>
        <v>#DIV/0!</v>
      </c>
      <c r="AT14" s="22" t="str">
        <f t="shared" si="1"/>
        <v>#DIV/0!</v>
      </c>
      <c r="AU14" s="22">
        <f t="shared" si="1"/>
        <v>0.003132439544</v>
      </c>
      <c r="AV14" s="22">
        <f t="shared" si="1"/>
        <v>0</v>
      </c>
      <c r="AW14" s="22">
        <f t="shared" si="1"/>
        <v>0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>
        <f t="shared" si="1"/>
        <v>0</v>
      </c>
      <c r="BC14" s="22">
        <f t="shared" si="1"/>
        <v>0</v>
      </c>
      <c r="BD14" s="22">
        <f t="shared" si="1"/>
        <v>0</v>
      </c>
      <c r="BE14" s="22">
        <f t="shared" si="1"/>
        <v>0</v>
      </c>
      <c r="BF14" s="22" t="str">
        <f t="shared" si="1"/>
        <v>#DIV/0!</v>
      </c>
      <c r="BG14" s="22" t="str">
        <f t="shared" si="1"/>
        <v>#DIV/0!</v>
      </c>
      <c r="BH14" s="22">
        <f t="shared" si="1"/>
        <v>0</v>
      </c>
      <c r="BI14" s="22">
        <f t="shared" si="1"/>
        <v>0</v>
      </c>
      <c r="BJ14" s="22">
        <f t="shared" si="1"/>
        <v>0</v>
      </c>
      <c r="BK14" s="22" t="str">
        <f t="shared" si="1"/>
        <v>#DIV/0!</v>
      </c>
      <c r="BL14" s="22" t="str">
        <f t="shared" si="1"/>
        <v>#DIV/0!</v>
      </c>
      <c r="BM14" s="22" t="str">
        <f t="shared" si="1"/>
        <v>#DIV/0!</v>
      </c>
      <c r="BN14" s="22" t="str">
        <f t="shared" si="1"/>
        <v>#DIV/0!</v>
      </c>
      <c r="BO14" s="22">
        <f t="shared" si="1"/>
        <v>0</v>
      </c>
      <c r="BP14" s="22">
        <f t="shared" si="1"/>
        <v>0</v>
      </c>
      <c r="BQ14" s="22" t="str">
        <f t="shared" si="1"/>
        <v>#DIV/0!</v>
      </c>
      <c r="BR14" s="22" t="str">
        <f t="shared" si="1"/>
        <v>#DIV/0!</v>
      </c>
      <c r="BS14" s="22">
        <f t="shared" si="1"/>
        <v>0.449177715</v>
      </c>
      <c r="BT14" s="22" t="str">
        <f t="shared" si="1"/>
        <v>#DIV/0!</v>
      </c>
      <c r="BU14" s="22">
        <f t="shared" si="1"/>
        <v>0.193347633</v>
      </c>
      <c r="BV14" s="24">
        <f t="shared" si="1"/>
        <v>0</v>
      </c>
    </row>
    <row r="15">
      <c r="A15" s="25"/>
      <c r="B15" s="22" t="str">
        <f t="shared" ref="B15:BV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>
        <f t="shared" si="2"/>
        <v>0.1346348031</v>
      </c>
      <c r="K15" s="22">
        <f t="shared" si="2"/>
        <v>0.2540918691</v>
      </c>
      <c r="L15" s="22">
        <f t="shared" si="2"/>
        <v>0.1336394476</v>
      </c>
      <c r="M15" s="22">
        <f t="shared" si="2"/>
        <v>0.1200404347</v>
      </c>
      <c r="N15" s="22" t="str">
        <f t="shared" si="2"/>
        <v>#DIV/0!</v>
      </c>
      <c r="O15" s="22" t="str">
        <f t="shared" si="2"/>
        <v>#DIV/0!</v>
      </c>
      <c r="P15" s="22">
        <f t="shared" si="2"/>
        <v>0.03725473963</v>
      </c>
      <c r="Q15" s="22">
        <f t="shared" si="2"/>
        <v>0.7936507937</v>
      </c>
      <c r="R15" s="22">
        <f t="shared" si="2"/>
        <v>0.009296560273</v>
      </c>
      <c r="S15" s="22">
        <f t="shared" si="2"/>
        <v>0.01596169194</v>
      </c>
      <c r="T15" s="22">
        <f t="shared" si="2"/>
        <v>0.03596887058</v>
      </c>
      <c r="U15" s="22">
        <f t="shared" si="2"/>
        <v>0.008141996418</v>
      </c>
      <c r="V15" s="22">
        <f t="shared" si="2"/>
        <v>0.0229147571</v>
      </c>
      <c r="W15" s="22">
        <f t="shared" si="2"/>
        <v>0.004403152657</v>
      </c>
      <c r="X15" s="22" t="str">
        <f t="shared" si="2"/>
        <v>#DIV/0!</v>
      </c>
      <c r="Y15" s="22" t="str">
        <f t="shared" si="2"/>
        <v>#DIV/0!</v>
      </c>
      <c r="Z15" s="23" t="str">
        <f t="shared" si="2"/>
        <v>#DIV/0!</v>
      </c>
      <c r="AA15" s="22" t="str">
        <f t="shared" si="2"/>
        <v>#DIV/0!</v>
      </c>
      <c r="AB15" s="22">
        <f t="shared" si="2"/>
        <v>0.400144413</v>
      </c>
      <c r="AC15" s="22">
        <f t="shared" si="2"/>
        <v>0.005289745828</v>
      </c>
      <c r="AD15" s="22">
        <f t="shared" si="2"/>
        <v>0.02535496957</v>
      </c>
      <c r="AE15" s="22" t="str">
        <f t="shared" si="2"/>
        <v>#DIV/0!</v>
      </c>
      <c r="AF15" s="22" t="str">
        <f t="shared" si="2"/>
        <v>#DIV/0!</v>
      </c>
      <c r="AG15" s="22">
        <f t="shared" si="2"/>
        <v>0.3771770883</v>
      </c>
      <c r="AH15" s="22">
        <f t="shared" si="2"/>
        <v>0.04114887664</v>
      </c>
      <c r="AI15" s="22" t="str">
        <f t="shared" si="2"/>
        <v>#DIV/0!</v>
      </c>
      <c r="AJ15" s="22" t="str">
        <f t="shared" si="2"/>
        <v>#DIV/0!</v>
      </c>
      <c r="AK15" s="22">
        <f t="shared" si="2"/>
        <v>0.1437320335</v>
      </c>
      <c r="AL15" s="22">
        <f t="shared" si="2"/>
        <v>0</v>
      </c>
      <c r="AM15" s="22">
        <f t="shared" si="2"/>
        <v>0.006787714237</v>
      </c>
      <c r="AN15" s="22" t="str">
        <f t="shared" si="2"/>
        <v>#DIV/0!</v>
      </c>
      <c r="AO15" s="22" t="str">
        <f t="shared" si="2"/>
        <v>#DIV/0!</v>
      </c>
      <c r="AP15" s="22">
        <f t="shared" si="2"/>
        <v>0.1647723451</v>
      </c>
      <c r="AQ15" s="22">
        <f t="shared" si="2"/>
        <v>0.009823504371</v>
      </c>
      <c r="AR15" s="22">
        <f t="shared" si="2"/>
        <v>0.02484163458</v>
      </c>
      <c r="AS15" s="22" t="str">
        <f t="shared" si="2"/>
        <v>#DIV/0!</v>
      </c>
      <c r="AT15" s="22" t="str">
        <f t="shared" si="2"/>
        <v>#DIV/0!</v>
      </c>
      <c r="AU15" s="22">
        <f t="shared" si="2"/>
        <v>0.03132439544</v>
      </c>
      <c r="AV15" s="22">
        <f t="shared" si="2"/>
        <v>0.05387350501</v>
      </c>
      <c r="AW15" s="22">
        <f t="shared" si="2"/>
        <v>0.05487379028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>
        <f t="shared" si="2"/>
        <v>0</v>
      </c>
      <c r="BC15" s="22">
        <f t="shared" si="2"/>
        <v>0</v>
      </c>
      <c r="BD15" s="22">
        <f t="shared" si="2"/>
        <v>0</v>
      </c>
      <c r="BE15" s="22">
        <f t="shared" si="2"/>
        <v>0</v>
      </c>
      <c r="BF15" s="22" t="str">
        <f t="shared" si="2"/>
        <v>#DIV/0!</v>
      </c>
      <c r="BG15" s="22" t="str">
        <f t="shared" si="2"/>
        <v>#DIV/0!</v>
      </c>
      <c r="BH15" s="22">
        <f t="shared" si="2"/>
        <v>0.04115226337</v>
      </c>
      <c r="BI15" s="22">
        <f t="shared" si="2"/>
        <v>0</v>
      </c>
      <c r="BJ15" s="22">
        <f t="shared" si="2"/>
        <v>0</v>
      </c>
      <c r="BK15" s="22" t="str">
        <f t="shared" si="2"/>
        <v>#DIV/0!</v>
      </c>
      <c r="BL15" s="22" t="str">
        <f t="shared" si="2"/>
        <v>#DIV/0!</v>
      </c>
      <c r="BM15" s="22" t="str">
        <f t="shared" si="2"/>
        <v>#DIV/0!</v>
      </c>
      <c r="BN15" s="22" t="str">
        <f t="shared" si="2"/>
        <v>#DIV/0!</v>
      </c>
      <c r="BO15" s="22">
        <f t="shared" si="2"/>
        <v>0.06197226741</v>
      </c>
      <c r="BP15" s="22">
        <f t="shared" si="2"/>
        <v>0.2329462485</v>
      </c>
      <c r="BQ15" s="22" t="str">
        <f t="shared" si="2"/>
        <v>#DIV/0!</v>
      </c>
      <c r="BR15" s="22" t="str">
        <f t="shared" si="2"/>
        <v>#DIV/0!</v>
      </c>
      <c r="BS15" s="22">
        <f t="shared" si="2"/>
        <v>0.550604941</v>
      </c>
      <c r="BT15" s="22" t="str">
        <f t="shared" si="2"/>
        <v>#DIV/0!</v>
      </c>
      <c r="BU15" s="22">
        <f t="shared" si="2"/>
        <v>0.3262741307</v>
      </c>
      <c r="BV15" s="24">
        <f t="shared" si="2"/>
        <v>0</v>
      </c>
    </row>
    <row r="16">
      <c r="A16" s="25"/>
      <c r="B16" s="22" t="str">
        <f t="shared" ref="B16:BV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>
        <f t="shared" si="3"/>
        <v>4.240996298</v>
      </c>
      <c r="K16" s="22">
        <f t="shared" si="3"/>
        <v>3.940073918</v>
      </c>
      <c r="L16" s="22">
        <f t="shared" si="3"/>
        <v>2.61453586</v>
      </c>
      <c r="M16" s="22">
        <f t="shared" si="3"/>
        <v>2.429239323</v>
      </c>
      <c r="N16" s="22" t="str">
        <f t="shared" si="3"/>
        <v>#DIV/0!</v>
      </c>
      <c r="O16" s="22" t="str">
        <f t="shared" si="3"/>
        <v>#DIV/0!</v>
      </c>
      <c r="P16" s="22">
        <f t="shared" si="3"/>
        <v>2.9348456</v>
      </c>
      <c r="Q16" s="22">
        <f t="shared" si="3"/>
        <v>9.635258359</v>
      </c>
      <c r="R16" s="22">
        <f t="shared" si="3"/>
        <v>1.822125813</v>
      </c>
      <c r="S16" s="22">
        <f t="shared" si="3"/>
        <v>5.988826816</v>
      </c>
      <c r="T16" s="22">
        <f t="shared" si="3"/>
        <v>5.951213132</v>
      </c>
      <c r="U16" s="22">
        <f t="shared" si="3"/>
        <v>0.6187917277</v>
      </c>
      <c r="V16" s="22">
        <f t="shared" si="3"/>
        <v>1.317598533</v>
      </c>
      <c r="W16" s="22">
        <f t="shared" si="3"/>
        <v>1.285720576</v>
      </c>
      <c r="X16" s="22" t="str">
        <f t="shared" si="3"/>
        <v>#DIV/0!</v>
      </c>
      <c r="Y16" s="22" t="str">
        <f t="shared" si="3"/>
        <v>#DIV/0!</v>
      </c>
      <c r="Z16" s="23" t="str">
        <f t="shared" si="3"/>
        <v>#DIV/0!</v>
      </c>
      <c r="AA16" s="22" t="str">
        <f t="shared" si="3"/>
        <v>#DIV/0!</v>
      </c>
      <c r="AB16" s="22">
        <f t="shared" si="3"/>
        <v>11.748601</v>
      </c>
      <c r="AC16" s="22">
        <f t="shared" si="3"/>
        <v>0.2909360205</v>
      </c>
      <c r="AD16" s="22">
        <f t="shared" si="3"/>
        <v>0.3448275862</v>
      </c>
      <c r="AE16" s="22" t="str">
        <f t="shared" si="3"/>
        <v>#DIV/0!</v>
      </c>
      <c r="AF16" s="22" t="str">
        <f t="shared" si="3"/>
        <v>#DIV/0!</v>
      </c>
      <c r="AG16" s="22">
        <f t="shared" si="3"/>
        <v>16.18903228</v>
      </c>
      <c r="AH16" s="22">
        <f t="shared" si="3"/>
        <v>2.291992429</v>
      </c>
      <c r="AI16" s="22" t="str">
        <f t="shared" si="3"/>
        <v>#DIV/0!</v>
      </c>
      <c r="AJ16" s="22" t="str">
        <f t="shared" si="3"/>
        <v>#DIV/0!</v>
      </c>
      <c r="AK16" s="22">
        <f t="shared" si="3"/>
        <v>8.270841145</v>
      </c>
      <c r="AL16" s="22">
        <f t="shared" si="3"/>
        <v>0.05473054329</v>
      </c>
      <c r="AM16" s="22">
        <f t="shared" si="3"/>
        <v>0.06787714237</v>
      </c>
      <c r="AN16" s="22" t="str">
        <f t="shared" si="3"/>
        <v>#DIV/0!</v>
      </c>
      <c r="AO16" s="22" t="str">
        <f t="shared" si="3"/>
        <v>#DIV/0!</v>
      </c>
      <c r="AP16" s="22">
        <f t="shared" si="3"/>
        <v>0.4606900262</v>
      </c>
      <c r="AQ16" s="22">
        <f t="shared" si="3"/>
        <v>0.01309800583</v>
      </c>
      <c r="AR16" s="22">
        <f t="shared" si="3"/>
        <v>0.02173643026</v>
      </c>
      <c r="AS16" s="22" t="str">
        <f t="shared" si="3"/>
        <v>#DIV/0!</v>
      </c>
      <c r="AT16" s="22" t="str">
        <f t="shared" si="3"/>
        <v>#DIV/0!</v>
      </c>
      <c r="AU16" s="22">
        <f t="shared" si="3"/>
        <v>0.6609447438</v>
      </c>
      <c r="AV16" s="22">
        <f t="shared" si="3"/>
        <v>0.08619760802</v>
      </c>
      <c r="AW16" s="22">
        <f t="shared" si="3"/>
        <v>0.03990821111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>
        <f t="shared" si="3"/>
        <v>0.2466051755</v>
      </c>
      <c r="BC16" s="22">
        <f t="shared" si="3"/>
        <v>0.005521201413</v>
      </c>
      <c r="BD16" s="22">
        <f t="shared" si="3"/>
        <v>0.07609886765</v>
      </c>
      <c r="BE16" s="22">
        <f t="shared" si="3"/>
        <v>0.03355479498</v>
      </c>
      <c r="BF16" s="22" t="str">
        <f t="shared" si="3"/>
        <v>#DIV/0!</v>
      </c>
      <c r="BG16" s="22" t="str">
        <f t="shared" si="3"/>
        <v>#DIV/0!</v>
      </c>
      <c r="BH16" s="22">
        <f t="shared" si="3"/>
        <v>0.366255144</v>
      </c>
      <c r="BI16" s="22">
        <f t="shared" si="3"/>
        <v>0.05815241471</v>
      </c>
      <c r="BJ16" s="22">
        <f t="shared" si="3"/>
        <v>0.06090352166</v>
      </c>
      <c r="BK16" s="22" t="str">
        <f t="shared" si="3"/>
        <v>#DIV/0!</v>
      </c>
      <c r="BL16" s="22" t="str">
        <f t="shared" si="3"/>
        <v>#DIV/0!</v>
      </c>
      <c r="BM16" s="22" t="str">
        <f t="shared" si="3"/>
        <v>#DIV/0!</v>
      </c>
      <c r="BN16" s="22" t="str">
        <f t="shared" si="3"/>
        <v>#DIV/0!</v>
      </c>
      <c r="BO16" s="22">
        <f t="shared" si="3"/>
        <v>0.8133860098</v>
      </c>
      <c r="BP16" s="22">
        <f t="shared" si="3"/>
        <v>0.910924136</v>
      </c>
      <c r="BQ16" s="22" t="str">
        <f t="shared" si="3"/>
        <v>#DIV/0!</v>
      </c>
      <c r="BR16" s="22" t="str">
        <f t="shared" si="3"/>
        <v>#DIV/0!</v>
      </c>
      <c r="BS16" s="22">
        <f t="shared" si="3"/>
        <v>1.934362095</v>
      </c>
      <c r="BT16" s="22" t="str">
        <f t="shared" si="3"/>
        <v>#DIV/0!</v>
      </c>
      <c r="BU16" s="22">
        <f t="shared" si="3"/>
        <v>1.643454881</v>
      </c>
      <c r="BV16" s="24">
        <f t="shared" si="3"/>
        <v>0.06688963211</v>
      </c>
    </row>
    <row r="17">
      <c r="A17" s="25"/>
      <c r="B17" s="22" t="str">
        <f t="shared" ref="B17:BV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>
        <f t="shared" si="4"/>
        <v>62.63884214</v>
      </c>
      <c r="K17" s="22">
        <f t="shared" si="4"/>
        <v>61.63542767</v>
      </c>
      <c r="L17" s="22">
        <f t="shared" si="4"/>
        <v>79.45721824</v>
      </c>
      <c r="M17" s="22">
        <f t="shared" si="4"/>
        <v>79.40042962</v>
      </c>
      <c r="N17" s="22" t="str">
        <f t="shared" si="4"/>
        <v>#DIV/0!</v>
      </c>
      <c r="O17" s="22" t="str">
        <f t="shared" si="4"/>
        <v>#DIV/0!</v>
      </c>
      <c r="P17" s="22">
        <f t="shared" si="4"/>
        <v>72.29903138</v>
      </c>
      <c r="Q17" s="22">
        <f t="shared" si="4"/>
        <v>64.90374873</v>
      </c>
      <c r="R17" s="22">
        <f t="shared" si="4"/>
        <v>85.81964673</v>
      </c>
      <c r="S17" s="22">
        <f t="shared" si="4"/>
        <v>70.09417398</v>
      </c>
      <c r="T17" s="22">
        <f t="shared" si="4"/>
        <v>69.32509319</v>
      </c>
      <c r="U17" s="22">
        <f t="shared" si="4"/>
        <v>50.26868588</v>
      </c>
      <c r="V17" s="22">
        <f t="shared" si="4"/>
        <v>73.92758937</v>
      </c>
      <c r="W17" s="22">
        <f t="shared" si="4"/>
        <v>71.0933028</v>
      </c>
      <c r="X17" s="22" t="str">
        <f t="shared" si="4"/>
        <v>#DIV/0!</v>
      </c>
      <c r="Y17" s="22" t="str">
        <f t="shared" si="4"/>
        <v>#DIV/0!</v>
      </c>
      <c r="Z17" s="23" t="str">
        <f t="shared" si="4"/>
        <v>#DIV/0!</v>
      </c>
      <c r="AA17" s="22" t="str">
        <f t="shared" si="4"/>
        <v>#DIV/0!</v>
      </c>
      <c r="AB17" s="22">
        <f t="shared" si="4"/>
        <v>84.95095974</v>
      </c>
      <c r="AC17" s="22">
        <f t="shared" si="4"/>
        <v>70.17376815</v>
      </c>
      <c r="AD17" s="22">
        <f t="shared" si="4"/>
        <v>70.27636917</v>
      </c>
      <c r="AE17" s="22" t="str">
        <f t="shared" si="4"/>
        <v>#DIV/0!</v>
      </c>
      <c r="AF17" s="22" t="str">
        <f t="shared" si="4"/>
        <v>#DIV/0!</v>
      </c>
      <c r="AG17" s="22">
        <f t="shared" si="4"/>
        <v>77.8500906</v>
      </c>
      <c r="AH17" s="22">
        <f t="shared" si="4"/>
        <v>73.98568019</v>
      </c>
      <c r="AI17" s="22" t="str">
        <f t="shared" si="4"/>
        <v>#DIV/0!</v>
      </c>
      <c r="AJ17" s="22" t="str">
        <f t="shared" si="4"/>
        <v>#DIV/0!</v>
      </c>
      <c r="AK17" s="22">
        <f t="shared" si="4"/>
        <v>84.61129859</v>
      </c>
      <c r="AL17" s="22">
        <f t="shared" si="4"/>
        <v>16.47389353</v>
      </c>
      <c r="AM17" s="22">
        <f t="shared" si="4"/>
        <v>16.13439674</v>
      </c>
      <c r="AN17" s="22" t="str">
        <f t="shared" si="4"/>
        <v>#DIV/0!</v>
      </c>
      <c r="AO17" s="22" t="str">
        <f t="shared" si="4"/>
        <v>#DIV/0!</v>
      </c>
      <c r="AP17" s="22">
        <f t="shared" si="4"/>
        <v>6.45974847</v>
      </c>
      <c r="AQ17" s="22">
        <f t="shared" si="4"/>
        <v>4.761125119</v>
      </c>
      <c r="AR17" s="22">
        <f t="shared" si="4"/>
        <v>4.900012421</v>
      </c>
      <c r="AS17" s="22" t="str">
        <f t="shared" si="4"/>
        <v>#DIV/0!</v>
      </c>
      <c r="AT17" s="22" t="str">
        <f t="shared" si="4"/>
        <v>#DIV/0!</v>
      </c>
      <c r="AU17" s="22">
        <f t="shared" si="4"/>
        <v>31.54679865</v>
      </c>
      <c r="AV17" s="22">
        <f t="shared" si="4"/>
        <v>5.188018532</v>
      </c>
      <c r="AW17" s="22">
        <f t="shared" si="4"/>
        <v>5.088296917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>
        <f t="shared" si="4"/>
        <v>35.44068665</v>
      </c>
      <c r="BC17" s="22">
        <f t="shared" si="4"/>
        <v>5.601258834</v>
      </c>
      <c r="BD17" s="22">
        <f t="shared" si="4"/>
        <v>11.19262145</v>
      </c>
      <c r="BE17" s="22">
        <f t="shared" si="4"/>
        <v>9.311455607</v>
      </c>
      <c r="BF17" s="22" t="str">
        <f t="shared" si="4"/>
        <v>#DIV/0!</v>
      </c>
      <c r="BG17" s="22" t="str">
        <f t="shared" si="4"/>
        <v>#DIV/0!</v>
      </c>
      <c r="BH17" s="22">
        <f t="shared" si="4"/>
        <v>40.67489712</v>
      </c>
      <c r="BI17" s="22">
        <f t="shared" si="4"/>
        <v>35.03821444</v>
      </c>
      <c r="BJ17" s="22">
        <f t="shared" si="4"/>
        <v>7.623687887</v>
      </c>
      <c r="BK17" s="22" t="str">
        <f t="shared" si="4"/>
        <v>#DIV/0!</v>
      </c>
      <c r="BL17" s="22" t="str">
        <f t="shared" si="4"/>
        <v>#DIV/0!</v>
      </c>
      <c r="BM17" s="22" t="str">
        <f t="shared" si="4"/>
        <v>#DIV/0!</v>
      </c>
      <c r="BN17" s="22" t="str">
        <f t="shared" si="4"/>
        <v>#DIV/0!</v>
      </c>
      <c r="BO17" s="22">
        <f t="shared" si="4"/>
        <v>28.08118367</v>
      </c>
      <c r="BP17" s="22">
        <f t="shared" si="4"/>
        <v>48.49454141</v>
      </c>
      <c r="BQ17" s="22" t="str">
        <f t="shared" si="4"/>
        <v>#DIV/0!</v>
      </c>
      <c r="BR17" s="22" t="str">
        <f t="shared" si="4"/>
        <v>#DIV/0!</v>
      </c>
      <c r="BS17" s="22">
        <f t="shared" si="4"/>
        <v>27.3599942</v>
      </c>
      <c r="BT17" s="22" t="str">
        <f t="shared" si="4"/>
        <v>#DIV/0!</v>
      </c>
      <c r="BU17" s="22">
        <f t="shared" si="4"/>
        <v>29.0474608</v>
      </c>
      <c r="BV17" s="24">
        <f t="shared" si="4"/>
        <v>9.83277592</v>
      </c>
    </row>
    <row r="18">
      <c r="A18" s="25"/>
      <c r="B18" s="22" t="str">
        <f t="shared" ref="B18:BV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>
        <f t="shared" si="5"/>
        <v>32.11040054</v>
      </c>
      <c r="K18" s="22">
        <f t="shared" si="5"/>
        <v>33.22993664</v>
      </c>
      <c r="L18" s="22">
        <f t="shared" si="5"/>
        <v>17.56502073</v>
      </c>
      <c r="M18" s="22">
        <f t="shared" si="5"/>
        <v>17.6838514</v>
      </c>
      <c r="N18" s="22" t="str">
        <f t="shared" si="5"/>
        <v>#DIV/0!</v>
      </c>
      <c r="O18" s="22" t="str">
        <f t="shared" si="5"/>
        <v>#DIV/0!</v>
      </c>
      <c r="P18" s="22">
        <f t="shared" si="5"/>
        <v>24.39357563</v>
      </c>
      <c r="Q18" s="22">
        <f t="shared" si="5"/>
        <v>23.34008781</v>
      </c>
      <c r="R18" s="22">
        <f t="shared" si="5"/>
        <v>12.17849396</v>
      </c>
      <c r="S18" s="22">
        <f t="shared" si="5"/>
        <v>22.76137271</v>
      </c>
      <c r="T18" s="22">
        <f t="shared" si="5"/>
        <v>23.29474854</v>
      </c>
      <c r="U18" s="22">
        <f t="shared" si="5"/>
        <v>47.82201596</v>
      </c>
      <c r="V18" s="22">
        <f t="shared" si="5"/>
        <v>24.46379468</v>
      </c>
      <c r="W18" s="22">
        <f t="shared" si="5"/>
        <v>27.17185505</v>
      </c>
      <c r="X18" s="22" t="str">
        <f t="shared" si="5"/>
        <v>#DIV/0!</v>
      </c>
      <c r="Y18" s="22" t="str">
        <f t="shared" si="5"/>
        <v>#DIV/0!</v>
      </c>
      <c r="Z18" s="23" t="str">
        <f t="shared" si="5"/>
        <v>#DIV/0!</v>
      </c>
      <c r="AA18" s="22" t="str">
        <f t="shared" si="5"/>
        <v>#DIV/0!</v>
      </c>
      <c r="AB18" s="22">
        <f t="shared" si="5"/>
        <v>2.740838799</v>
      </c>
      <c r="AC18" s="22">
        <f t="shared" si="5"/>
        <v>28.99309688</v>
      </c>
      <c r="AD18" s="22">
        <f t="shared" si="5"/>
        <v>28.86409736</v>
      </c>
      <c r="AE18" s="22" t="str">
        <f t="shared" si="5"/>
        <v>#DIV/0!</v>
      </c>
      <c r="AF18" s="22" t="str">
        <f t="shared" si="5"/>
        <v>#DIV/0!</v>
      </c>
      <c r="AG18" s="22">
        <f t="shared" si="5"/>
        <v>5.361831158</v>
      </c>
      <c r="AH18" s="22">
        <f t="shared" si="5"/>
        <v>22.93226895</v>
      </c>
      <c r="AI18" s="22" t="str">
        <f t="shared" si="5"/>
        <v>#DIV/0!</v>
      </c>
      <c r="AJ18" s="22" t="str">
        <f t="shared" si="5"/>
        <v>#DIV/0!</v>
      </c>
      <c r="AK18" s="22">
        <f t="shared" si="5"/>
        <v>6.786651669</v>
      </c>
      <c r="AL18" s="22">
        <f t="shared" si="5"/>
        <v>77.43642135</v>
      </c>
      <c r="AM18" s="22">
        <f t="shared" si="5"/>
        <v>77.8075683</v>
      </c>
      <c r="AN18" s="22" t="str">
        <f t="shared" si="5"/>
        <v>#DIV/0!</v>
      </c>
      <c r="AO18" s="22" t="str">
        <f t="shared" si="5"/>
        <v>#DIV/0!</v>
      </c>
      <c r="AP18" s="22">
        <f t="shared" si="5"/>
        <v>88.29443809</v>
      </c>
      <c r="AQ18" s="22">
        <f t="shared" si="5"/>
        <v>90.57598481</v>
      </c>
      <c r="AR18" s="22">
        <f t="shared" si="5"/>
        <v>90.49496957</v>
      </c>
      <c r="AS18" s="22" t="str">
        <f t="shared" si="5"/>
        <v>#DIV/0!</v>
      </c>
      <c r="AT18" s="22" t="str">
        <f t="shared" si="5"/>
        <v>#DIV/0!</v>
      </c>
      <c r="AU18" s="22">
        <f t="shared" si="5"/>
        <v>64.64415487</v>
      </c>
      <c r="AV18" s="22">
        <f t="shared" si="5"/>
        <v>89.20913695</v>
      </c>
      <c r="AW18" s="22">
        <f t="shared" si="5"/>
        <v>88.97036815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>
        <f t="shared" si="5"/>
        <v>63.05726364</v>
      </c>
      <c r="BC18" s="22">
        <f t="shared" si="5"/>
        <v>74.9834364</v>
      </c>
      <c r="BD18" s="22">
        <f t="shared" si="5"/>
        <v>84.93851211</v>
      </c>
      <c r="BE18" s="22">
        <f t="shared" si="5"/>
        <v>86.24924502</v>
      </c>
      <c r="BF18" s="22" t="str">
        <f t="shared" si="5"/>
        <v>#DIV/0!</v>
      </c>
      <c r="BG18" s="22" t="str">
        <f t="shared" si="5"/>
        <v>#DIV/0!</v>
      </c>
      <c r="BH18" s="22">
        <f t="shared" si="5"/>
        <v>58.14814815</v>
      </c>
      <c r="BI18" s="22">
        <f t="shared" si="5"/>
        <v>63.03998671</v>
      </c>
      <c r="BJ18" s="22">
        <f t="shared" si="5"/>
        <v>87.97692831</v>
      </c>
      <c r="BK18" s="22" t="str">
        <f t="shared" si="5"/>
        <v>#DIV/0!</v>
      </c>
      <c r="BL18" s="22" t="str">
        <f t="shared" si="5"/>
        <v>#DIV/0!</v>
      </c>
      <c r="BM18" s="22" t="str">
        <f t="shared" si="5"/>
        <v>#DIV/0!</v>
      </c>
      <c r="BN18" s="22" t="str">
        <f t="shared" si="5"/>
        <v>#DIV/0!</v>
      </c>
      <c r="BO18" s="22">
        <f t="shared" si="5"/>
        <v>67.26314974</v>
      </c>
      <c r="BP18" s="22">
        <f t="shared" si="5"/>
        <v>47.80265628</v>
      </c>
      <c r="BQ18" s="22" t="str">
        <f t="shared" si="5"/>
        <v>#DIV/0!</v>
      </c>
      <c r="BR18" s="22" t="str">
        <f t="shared" si="5"/>
        <v>#DIV/0!</v>
      </c>
      <c r="BS18" s="22">
        <f t="shared" si="5"/>
        <v>67.27885242</v>
      </c>
      <c r="BT18" s="22" t="str">
        <f t="shared" si="5"/>
        <v>#DIV/0!</v>
      </c>
      <c r="BU18" s="22">
        <f t="shared" si="5"/>
        <v>65.51463702</v>
      </c>
      <c r="BV18" s="24">
        <f t="shared" si="5"/>
        <v>88.00764453</v>
      </c>
    </row>
    <row r="19">
      <c r="A19" s="25"/>
      <c r="B19" s="22" t="str">
        <f t="shared" ref="B19:BV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>
        <f t="shared" si="6"/>
        <v>0.9087849209</v>
      </c>
      <c r="K19" s="22">
        <f t="shared" si="6"/>
        <v>0.8447729673</v>
      </c>
      <c r="L19" s="22">
        <f t="shared" si="6"/>
        <v>0.1507727101</v>
      </c>
      <c r="M19" s="22">
        <f t="shared" si="6"/>
        <v>0.1895375284</v>
      </c>
      <c r="N19" s="22" t="str">
        <f t="shared" si="6"/>
        <v>#DIV/0!</v>
      </c>
      <c r="O19" s="22" t="str">
        <f t="shared" si="6"/>
        <v>#DIV/0!</v>
      </c>
      <c r="P19" s="22">
        <f t="shared" si="6"/>
        <v>0.2483649309</v>
      </c>
      <c r="Q19" s="22">
        <f t="shared" si="6"/>
        <v>1.286727457</v>
      </c>
      <c r="R19" s="22">
        <f t="shared" si="6"/>
        <v>0.2138208863</v>
      </c>
      <c r="S19" s="22">
        <f t="shared" si="6"/>
        <v>1.181165204</v>
      </c>
      <c r="T19" s="22">
        <f t="shared" si="6"/>
        <v>1.213131908</v>
      </c>
      <c r="U19" s="22">
        <f t="shared" si="6"/>
        <v>0.740921674</v>
      </c>
      <c r="V19" s="22">
        <f t="shared" si="6"/>
        <v>0.3826764436</v>
      </c>
      <c r="W19" s="22">
        <f t="shared" si="6"/>
        <v>0.3918805865</v>
      </c>
      <c r="X19" s="22" t="str">
        <f t="shared" si="6"/>
        <v>#DIV/0!</v>
      </c>
      <c r="Y19" s="22" t="str">
        <f t="shared" si="6"/>
        <v>#DIV/0!</v>
      </c>
      <c r="Z19" s="23" t="str">
        <f t="shared" si="6"/>
        <v>#DIV/0!</v>
      </c>
      <c r="AA19" s="22" t="str">
        <f t="shared" si="6"/>
        <v>#DIV/0!</v>
      </c>
      <c r="AB19" s="22">
        <f t="shared" si="6"/>
        <v>0.02106023226</v>
      </c>
      <c r="AC19" s="22">
        <f t="shared" si="6"/>
        <v>0.431114285</v>
      </c>
      <c r="AD19" s="22">
        <f t="shared" si="6"/>
        <v>0.4639959432</v>
      </c>
      <c r="AE19" s="22" t="str">
        <f t="shared" si="6"/>
        <v>#DIV/0!</v>
      </c>
      <c r="AF19" s="22" t="str">
        <f t="shared" si="6"/>
        <v>#DIV/0!</v>
      </c>
      <c r="AG19" s="22">
        <f t="shared" si="6"/>
        <v>0.01109344377</v>
      </c>
      <c r="AH19" s="22">
        <f t="shared" si="6"/>
        <v>0.7612542178</v>
      </c>
      <c r="AI19" s="22" t="str">
        <f t="shared" si="6"/>
        <v>#DIV/0!</v>
      </c>
      <c r="AJ19" s="22" t="str">
        <f t="shared" si="6"/>
        <v>#DIV/0!</v>
      </c>
      <c r="AK19" s="22">
        <f t="shared" si="6"/>
        <v>0.0656167979</v>
      </c>
      <c r="AL19" s="22">
        <f t="shared" si="6"/>
        <v>5.90360127</v>
      </c>
      <c r="AM19" s="22">
        <f t="shared" si="6"/>
        <v>6.132699813</v>
      </c>
      <c r="AN19" s="22" t="str">
        <f t="shared" si="6"/>
        <v>#DIV/0!</v>
      </c>
      <c r="AO19" s="22" t="str">
        <f t="shared" si="6"/>
        <v>#DIV/0!</v>
      </c>
      <c r="AP19" s="22">
        <f t="shared" si="6"/>
        <v>4.543008945</v>
      </c>
      <c r="AQ19" s="22">
        <f t="shared" si="6"/>
        <v>4.512263008</v>
      </c>
      <c r="AR19" s="22">
        <f t="shared" si="6"/>
        <v>4.44665259</v>
      </c>
      <c r="AS19" s="22" t="str">
        <f t="shared" si="6"/>
        <v>#DIV/0!</v>
      </c>
      <c r="AT19" s="22" t="str">
        <f t="shared" si="6"/>
        <v>#DIV/0!</v>
      </c>
      <c r="AU19" s="22">
        <f t="shared" si="6"/>
        <v>3.104247588</v>
      </c>
      <c r="AV19" s="22">
        <f t="shared" si="6"/>
        <v>5.726753583</v>
      </c>
      <c r="AW19" s="22">
        <f t="shared" si="6"/>
        <v>5.866507034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>
        <f t="shared" si="6"/>
        <v>1.175377914</v>
      </c>
      <c r="BC19" s="22">
        <f t="shared" si="6"/>
        <v>19.40150177</v>
      </c>
      <c r="BD19" s="22">
        <f t="shared" si="6"/>
        <v>3.634481919</v>
      </c>
      <c r="BE19" s="22">
        <f t="shared" si="6"/>
        <v>4.311791155</v>
      </c>
      <c r="BF19" s="22" t="str">
        <f t="shared" si="6"/>
        <v>#DIV/0!</v>
      </c>
      <c r="BG19" s="22" t="str">
        <f t="shared" si="6"/>
        <v>#DIV/0!</v>
      </c>
      <c r="BH19" s="22">
        <f t="shared" si="6"/>
        <v>0.8230452675</v>
      </c>
      <c r="BI19" s="22">
        <f t="shared" si="6"/>
        <v>2.705471865</v>
      </c>
      <c r="BJ19" s="22">
        <f t="shared" si="6"/>
        <v>4.510443163</v>
      </c>
      <c r="BK19" s="22" t="str">
        <f t="shared" si="6"/>
        <v>#DIV/0!</v>
      </c>
      <c r="BL19" s="22" t="str">
        <f t="shared" si="6"/>
        <v>#DIV/0!</v>
      </c>
      <c r="BM19" s="22" t="str">
        <f t="shared" si="6"/>
        <v>#DIV/0!</v>
      </c>
      <c r="BN19" s="22" t="str">
        <f t="shared" si="6"/>
        <v>#DIV/0!</v>
      </c>
      <c r="BO19" s="22">
        <f t="shared" si="6"/>
        <v>3.722209311</v>
      </c>
      <c r="BP19" s="22">
        <f t="shared" si="6"/>
        <v>2.451150824</v>
      </c>
      <c r="BQ19" s="22" t="str">
        <f t="shared" si="6"/>
        <v>#DIV/0!</v>
      </c>
      <c r="BR19" s="22" t="str">
        <f t="shared" si="6"/>
        <v>#DIV/0!</v>
      </c>
      <c r="BS19" s="22">
        <f t="shared" si="6"/>
        <v>2.401651815</v>
      </c>
      <c r="BT19" s="22" t="str">
        <f t="shared" si="6"/>
        <v>#DIV/0!</v>
      </c>
      <c r="BU19" s="22">
        <f t="shared" si="6"/>
        <v>3.277846591</v>
      </c>
      <c r="BV19" s="24">
        <f t="shared" si="6"/>
        <v>2.102245581</v>
      </c>
    </row>
    <row r="20">
      <c r="A20" s="26"/>
      <c r="B20" s="22" t="str">
        <f t="shared" ref="B20:BV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>
        <f t="shared" si="7"/>
        <v>0.03365870077</v>
      </c>
      <c r="K20" s="22">
        <f t="shared" si="7"/>
        <v>0.006599788807</v>
      </c>
      <c r="L20" s="22">
        <f t="shared" si="7"/>
        <v>0</v>
      </c>
      <c r="M20" s="22">
        <f t="shared" si="7"/>
        <v>0</v>
      </c>
      <c r="N20" s="22" t="str">
        <f t="shared" si="7"/>
        <v>#DIV/0!</v>
      </c>
      <c r="O20" s="22" t="str">
        <f t="shared" si="7"/>
        <v>#DIV/0!</v>
      </c>
      <c r="P20" s="22">
        <f t="shared" si="7"/>
        <v>0</v>
      </c>
      <c r="Q20" s="22">
        <f t="shared" si="7"/>
        <v>0.02026342452</v>
      </c>
      <c r="R20" s="22">
        <f t="shared" si="7"/>
        <v>0</v>
      </c>
      <c r="S20" s="22">
        <f t="shared" si="7"/>
        <v>0.02873104549</v>
      </c>
      <c r="T20" s="22">
        <f t="shared" si="7"/>
        <v>0.07520763848</v>
      </c>
      <c r="U20" s="22">
        <f t="shared" si="7"/>
        <v>0.008141996418</v>
      </c>
      <c r="V20" s="22">
        <f t="shared" si="7"/>
        <v>0</v>
      </c>
      <c r="W20" s="22">
        <f t="shared" si="7"/>
        <v>0</v>
      </c>
      <c r="X20" s="22" t="str">
        <f t="shared" si="7"/>
        <v>#DIV/0!</v>
      </c>
      <c r="Y20" s="22" t="str">
        <f t="shared" si="7"/>
        <v>#DIV/0!</v>
      </c>
      <c r="Z20" s="23" t="str">
        <f t="shared" si="7"/>
        <v>#DIV/0!</v>
      </c>
      <c r="AA20" s="22" t="str">
        <f t="shared" si="7"/>
        <v>#DIV/0!</v>
      </c>
      <c r="AB20" s="22">
        <f t="shared" si="7"/>
        <v>0</v>
      </c>
      <c r="AC20" s="22">
        <f t="shared" si="7"/>
        <v>0</v>
      </c>
      <c r="AD20" s="22">
        <f t="shared" si="7"/>
        <v>0.02281947262</v>
      </c>
      <c r="AE20" s="22" t="str">
        <f t="shared" si="7"/>
        <v>#DIV/0!</v>
      </c>
      <c r="AF20" s="22" t="str">
        <f t="shared" si="7"/>
        <v>#DIV/0!</v>
      </c>
      <c r="AG20" s="22">
        <f t="shared" si="7"/>
        <v>0</v>
      </c>
      <c r="AH20" s="22">
        <f t="shared" si="7"/>
        <v>0.01234466299</v>
      </c>
      <c r="AI20" s="22" t="str">
        <f t="shared" si="7"/>
        <v>#DIV/0!</v>
      </c>
      <c r="AJ20" s="22" t="str">
        <f t="shared" si="7"/>
        <v>#DIV/0!</v>
      </c>
      <c r="AK20" s="22">
        <f t="shared" si="7"/>
        <v>0</v>
      </c>
      <c r="AL20" s="22">
        <f t="shared" si="7"/>
        <v>0.02189221732</v>
      </c>
      <c r="AM20" s="22">
        <f t="shared" si="7"/>
        <v>0.06787714237</v>
      </c>
      <c r="AN20" s="22" t="str">
        <f t="shared" si="7"/>
        <v>#DIV/0!</v>
      </c>
      <c r="AO20" s="22" t="str">
        <f t="shared" si="7"/>
        <v>#DIV/0!</v>
      </c>
      <c r="AP20" s="22">
        <f t="shared" si="7"/>
        <v>0</v>
      </c>
      <c r="AQ20" s="22">
        <f t="shared" si="7"/>
        <v>0.05566652477</v>
      </c>
      <c r="AR20" s="22">
        <f t="shared" si="7"/>
        <v>0.06831449509</v>
      </c>
      <c r="AS20" s="22" t="str">
        <f t="shared" si="7"/>
        <v>#DIV/0!</v>
      </c>
      <c r="AT20" s="22" t="str">
        <f t="shared" si="7"/>
        <v>#DIV/0!</v>
      </c>
      <c r="AU20" s="22">
        <f t="shared" si="7"/>
        <v>0</v>
      </c>
      <c r="AV20" s="22">
        <f t="shared" si="7"/>
        <v>0.03232410301</v>
      </c>
      <c r="AW20" s="22">
        <f t="shared" si="7"/>
        <v>0.03491968473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>
        <f t="shared" si="7"/>
        <v>0</v>
      </c>
      <c r="BC20" s="22">
        <f t="shared" si="7"/>
        <v>0.0414090106</v>
      </c>
      <c r="BD20" s="22">
        <f t="shared" si="7"/>
        <v>0.09131864118</v>
      </c>
      <c r="BE20" s="22">
        <f t="shared" si="7"/>
        <v>0.05033219247</v>
      </c>
      <c r="BF20" s="22" t="str">
        <f t="shared" si="7"/>
        <v>#DIV/0!</v>
      </c>
      <c r="BG20" s="22" t="str">
        <f t="shared" si="7"/>
        <v>#DIV/0!</v>
      </c>
      <c r="BH20" s="22">
        <f t="shared" si="7"/>
        <v>0</v>
      </c>
      <c r="BI20" s="22">
        <f t="shared" si="7"/>
        <v>0.0553832521</v>
      </c>
      <c r="BJ20" s="22">
        <f t="shared" si="7"/>
        <v>0.007165120195</v>
      </c>
      <c r="BK20" s="22" t="str">
        <f t="shared" si="7"/>
        <v>#DIV/0!</v>
      </c>
      <c r="BL20" s="22" t="str">
        <f t="shared" si="7"/>
        <v>#DIV/0!</v>
      </c>
      <c r="BM20" s="22" t="str">
        <f t="shared" si="7"/>
        <v>#DIV/0!</v>
      </c>
      <c r="BN20" s="22" t="str">
        <f t="shared" si="7"/>
        <v>#DIV/0!</v>
      </c>
      <c r="BO20" s="22">
        <f t="shared" si="7"/>
        <v>0.007746533426</v>
      </c>
      <c r="BP20" s="22">
        <f t="shared" si="7"/>
        <v>0</v>
      </c>
      <c r="BQ20" s="22" t="str">
        <f t="shared" si="7"/>
        <v>#DIV/0!</v>
      </c>
      <c r="BR20" s="22" t="str">
        <f t="shared" si="7"/>
        <v>#DIV/0!</v>
      </c>
      <c r="BS20" s="22">
        <f t="shared" si="7"/>
        <v>0</v>
      </c>
      <c r="BT20" s="22" t="str">
        <f t="shared" si="7"/>
        <v>#DIV/0!</v>
      </c>
      <c r="BU20" s="22">
        <f t="shared" si="7"/>
        <v>0</v>
      </c>
      <c r="BV20" s="24">
        <f t="shared" si="7"/>
        <v>0.004777830865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6"/>
    </row>
    <row r="22">
      <c r="A22" s="21" t="s">
        <v>44</v>
      </c>
      <c r="B22" s="22" t="str">
        <f t="shared" ref="B22:BV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>
        <f t="shared" si="8"/>
        <v>0.06731740155</v>
      </c>
      <c r="K22" s="22">
        <f t="shared" si="8"/>
        <v>0.02969904963</v>
      </c>
      <c r="L22" s="22">
        <f t="shared" si="8"/>
        <v>0.006853305006</v>
      </c>
      <c r="M22" s="22">
        <f t="shared" si="8"/>
        <v>0.01579479404</v>
      </c>
      <c r="N22" s="22" t="str">
        <f t="shared" si="8"/>
        <v>#DIV/0!</v>
      </c>
      <c r="O22" s="22" t="str">
        <f t="shared" si="8"/>
        <v>#DIV/0!</v>
      </c>
      <c r="P22" s="22">
        <f t="shared" si="8"/>
        <v>0</v>
      </c>
      <c r="Q22" s="22">
        <f t="shared" si="8"/>
        <v>0.0168861871</v>
      </c>
      <c r="R22" s="22">
        <f t="shared" si="8"/>
        <v>0</v>
      </c>
      <c r="S22" s="22">
        <f t="shared" si="8"/>
        <v>0.0255387071</v>
      </c>
      <c r="T22" s="22">
        <f t="shared" si="8"/>
        <v>0.01961938395</v>
      </c>
      <c r="U22" s="22">
        <f t="shared" si="8"/>
        <v>0</v>
      </c>
      <c r="V22" s="22">
        <f t="shared" si="8"/>
        <v>0.004582951421</v>
      </c>
      <c r="W22" s="22">
        <f t="shared" si="8"/>
        <v>0</v>
      </c>
      <c r="X22" s="22" t="str">
        <f t="shared" si="8"/>
        <v>#DIV/0!</v>
      </c>
      <c r="Y22" s="22" t="str">
        <f t="shared" si="8"/>
        <v>#DIV/0!</v>
      </c>
      <c r="Z22" s="23" t="str">
        <f t="shared" si="8"/>
        <v>#DIV/0!</v>
      </c>
      <c r="AA22" s="22" t="str">
        <f t="shared" si="8"/>
        <v>#DIV/0!</v>
      </c>
      <c r="AB22" s="22">
        <f t="shared" si="8"/>
        <v>0.1414044166</v>
      </c>
      <c r="AC22" s="22">
        <f t="shared" si="8"/>
        <v>0</v>
      </c>
      <c r="AD22" s="22">
        <f t="shared" si="8"/>
        <v>0</v>
      </c>
      <c r="AE22" s="22" t="str">
        <f t="shared" si="8"/>
        <v>#DIV/0!</v>
      </c>
      <c r="AF22" s="22" t="str">
        <f t="shared" si="8"/>
        <v>#DIV/0!</v>
      </c>
      <c r="AG22" s="22">
        <f t="shared" si="8"/>
        <v>0.2699404652</v>
      </c>
      <c r="AH22" s="22">
        <f t="shared" si="8"/>
        <v>0</v>
      </c>
      <c r="AI22" s="22" t="str">
        <f t="shared" si="8"/>
        <v>#DIV/0!</v>
      </c>
      <c r="AJ22" s="22" t="str">
        <f t="shared" si="8"/>
        <v>#DIV/0!</v>
      </c>
      <c r="AK22" s="22">
        <f t="shared" si="8"/>
        <v>0.04374453193</v>
      </c>
      <c r="AL22" s="22">
        <f t="shared" si="8"/>
        <v>0</v>
      </c>
      <c r="AM22" s="22">
        <f t="shared" si="8"/>
        <v>0</v>
      </c>
      <c r="AN22" s="22" t="str">
        <f t="shared" si="8"/>
        <v>#DIV/0!</v>
      </c>
      <c r="AO22" s="22" t="str">
        <f t="shared" si="8"/>
        <v>#DIV/0!</v>
      </c>
      <c r="AP22" s="22">
        <f t="shared" si="8"/>
        <v>0.03026430829</v>
      </c>
      <c r="AQ22" s="22">
        <f t="shared" si="8"/>
        <v>0.003274501457</v>
      </c>
      <c r="AR22" s="22">
        <f t="shared" si="8"/>
        <v>0.03105204322</v>
      </c>
      <c r="AS22" s="22" t="str">
        <f t="shared" si="8"/>
        <v>#DIV/0!</v>
      </c>
      <c r="AT22" s="22" t="str">
        <f t="shared" si="8"/>
        <v>#DIV/0!</v>
      </c>
      <c r="AU22" s="22">
        <f t="shared" si="8"/>
        <v>0.003132439544</v>
      </c>
      <c r="AV22" s="22">
        <f t="shared" si="8"/>
        <v>0</v>
      </c>
      <c r="AW22" s="22">
        <f t="shared" si="8"/>
        <v>0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>
        <f t="shared" si="8"/>
        <v>0</v>
      </c>
      <c r="BC22" s="22">
        <f t="shared" si="8"/>
        <v>0</v>
      </c>
      <c r="BD22" s="22">
        <f t="shared" si="8"/>
        <v>0</v>
      </c>
      <c r="BE22" s="22">
        <f t="shared" si="8"/>
        <v>0</v>
      </c>
      <c r="BF22" s="22" t="str">
        <f t="shared" si="8"/>
        <v>#DIV/0!</v>
      </c>
      <c r="BG22" s="22" t="str">
        <f t="shared" si="8"/>
        <v>#DIV/0!</v>
      </c>
      <c r="BH22" s="22">
        <f t="shared" si="8"/>
        <v>0</v>
      </c>
      <c r="BI22" s="22">
        <f t="shared" si="8"/>
        <v>0</v>
      </c>
      <c r="BJ22" s="22">
        <f t="shared" si="8"/>
        <v>0</v>
      </c>
      <c r="BK22" s="22" t="str">
        <f t="shared" si="8"/>
        <v>#DIV/0!</v>
      </c>
      <c r="BL22" s="22" t="str">
        <f t="shared" si="8"/>
        <v>#DIV/0!</v>
      </c>
      <c r="BM22" s="22" t="str">
        <f t="shared" si="8"/>
        <v>#DIV/0!</v>
      </c>
      <c r="BN22" s="22" t="str">
        <f t="shared" si="8"/>
        <v>#DIV/0!</v>
      </c>
      <c r="BO22" s="22">
        <f t="shared" si="8"/>
        <v>0</v>
      </c>
      <c r="BP22" s="22">
        <f t="shared" si="8"/>
        <v>0</v>
      </c>
      <c r="BQ22" s="22" t="str">
        <f t="shared" si="8"/>
        <v>#DIV/0!</v>
      </c>
      <c r="BR22" s="22" t="str">
        <f t="shared" si="8"/>
        <v>#DIV/0!</v>
      </c>
      <c r="BS22" s="22">
        <f t="shared" si="8"/>
        <v>0.449177715</v>
      </c>
      <c r="BT22" s="22" t="str">
        <f t="shared" si="8"/>
        <v>#DIV/0!</v>
      </c>
      <c r="BU22" s="22">
        <f t="shared" si="8"/>
        <v>0.193347633</v>
      </c>
      <c r="BV22" s="24">
        <f t="shared" si="8"/>
        <v>0</v>
      </c>
    </row>
    <row r="23">
      <c r="A23" s="25"/>
      <c r="B23" s="22" t="str">
        <f t="shared" ref="B23:BV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>
        <f t="shared" si="9"/>
        <v>0.2019522046</v>
      </c>
      <c r="K23" s="22">
        <f t="shared" si="9"/>
        <v>0.2837909187</v>
      </c>
      <c r="L23" s="22">
        <f t="shared" si="9"/>
        <v>0.1404927526</v>
      </c>
      <c r="M23" s="22">
        <f t="shared" si="9"/>
        <v>0.1358352287</v>
      </c>
      <c r="N23" s="22" t="str">
        <f t="shared" si="9"/>
        <v>#DIV/0!</v>
      </c>
      <c r="O23" s="22" t="str">
        <f t="shared" si="9"/>
        <v>#DIV/0!</v>
      </c>
      <c r="P23" s="22">
        <f t="shared" si="9"/>
        <v>0.03725473963</v>
      </c>
      <c r="Q23" s="22">
        <f t="shared" si="9"/>
        <v>0.8105369807</v>
      </c>
      <c r="R23" s="22">
        <f t="shared" si="9"/>
        <v>0.009296560273</v>
      </c>
      <c r="S23" s="22">
        <f t="shared" si="9"/>
        <v>0.04150039904</v>
      </c>
      <c r="T23" s="22">
        <f t="shared" si="9"/>
        <v>0.05558825453</v>
      </c>
      <c r="U23" s="22">
        <f t="shared" si="9"/>
        <v>0.008141996418</v>
      </c>
      <c r="V23" s="22">
        <f t="shared" si="9"/>
        <v>0.02749770852</v>
      </c>
      <c r="W23" s="22">
        <f t="shared" si="9"/>
        <v>0.004403152657</v>
      </c>
      <c r="X23" s="22" t="str">
        <f t="shared" si="9"/>
        <v>#DIV/0!</v>
      </c>
      <c r="Y23" s="22" t="str">
        <f t="shared" si="9"/>
        <v>#DIV/0!</v>
      </c>
      <c r="Z23" s="23" t="str">
        <f t="shared" si="9"/>
        <v>#DIV/0!</v>
      </c>
      <c r="AA23" s="22" t="str">
        <f t="shared" si="9"/>
        <v>#DIV/0!</v>
      </c>
      <c r="AB23" s="22">
        <f t="shared" si="9"/>
        <v>0.5415488297</v>
      </c>
      <c r="AC23" s="22">
        <f t="shared" si="9"/>
        <v>0.005289745828</v>
      </c>
      <c r="AD23" s="22">
        <f t="shared" si="9"/>
        <v>0.02535496957</v>
      </c>
      <c r="AE23" s="22" t="str">
        <f t="shared" si="9"/>
        <v>#DIV/0!</v>
      </c>
      <c r="AF23" s="22" t="str">
        <f t="shared" si="9"/>
        <v>#DIV/0!</v>
      </c>
      <c r="AG23" s="22">
        <f t="shared" si="9"/>
        <v>0.6471175535</v>
      </c>
      <c r="AH23" s="22">
        <f t="shared" si="9"/>
        <v>0.04114887664</v>
      </c>
      <c r="AI23" s="22" t="str">
        <f t="shared" si="9"/>
        <v>#DIV/0!</v>
      </c>
      <c r="AJ23" s="22" t="str">
        <f t="shared" si="9"/>
        <v>#DIV/0!</v>
      </c>
      <c r="AK23" s="22">
        <f t="shared" si="9"/>
        <v>0.1874765654</v>
      </c>
      <c r="AL23" s="22">
        <f t="shared" si="9"/>
        <v>0</v>
      </c>
      <c r="AM23" s="22">
        <f t="shared" si="9"/>
        <v>0.006787714237</v>
      </c>
      <c r="AN23" s="22" t="str">
        <f t="shared" si="9"/>
        <v>#DIV/0!</v>
      </c>
      <c r="AO23" s="22" t="str">
        <f t="shared" si="9"/>
        <v>#DIV/0!</v>
      </c>
      <c r="AP23" s="22">
        <f t="shared" si="9"/>
        <v>0.1950366534</v>
      </c>
      <c r="AQ23" s="22">
        <f t="shared" si="9"/>
        <v>0.01309800583</v>
      </c>
      <c r="AR23" s="22">
        <f t="shared" si="9"/>
        <v>0.0558936778</v>
      </c>
      <c r="AS23" s="22" t="str">
        <f t="shared" si="9"/>
        <v>#DIV/0!</v>
      </c>
      <c r="AT23" s="22" t="str">
        <f t="shared" si="9"/>
        <v>#DIV/0!</v>
      </c>
      <c r="AU23" s="22">
        <f t="shared" si="9"/>
        <v>0.03445683498</v>
      </c>
      <c r="AV23" s="22">
        <f t="shared" si="9"/>
        <v>0.05387350501</v>
      </c>
      <c r="AW23" s="22">
        <f t="shared" si="9"/>
        <v>0.05487379028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>
        <f t="shared" si="9"/>
        <v>0</v>
      </c>
      <c r="BC23" s="22">
        <f t="shared" si="9"/>
        <v>0</v>
      </c>
      <c r="BD23" s="22">
        <f t="shared" si="9"/>
        <v>0</v>
      </c>
      <c r="BE23" s="22">
        <f t="shared" si="9"/>
        <v>0</v>
      </c>
      <c r="BF23" s="22" t="str">
        <f t="shared" si="9"/>
        <v>#DIV/0!</v>
      </c>
      <c r="BG23" s="22" t="str">
        <f t="shared" si="9"/>
        <v>#DIV/0!</v>
      </c>
      <c r="BH23" s="22">
        <f t="shared" si="9"/>
        <v>0.04115226337</v>
      </c>
      <c r="BI23" s="22">
        <f t="shared" si="9"/>
        <v>0</v>
      </c>
      <c r="BJ23" s="22">
        <f t="shared" si="9"/>
        <v>0</v>
      </c>
      <c r="BK23" s="22" t="str">
        <f t="shared" si="9"/>
        <v>#DIV/0!</v>
      </c>
      <c r="BL23" s="22" t="str">
        <f t="shared" si="9"/>
        <v>#DIV/0!</v>
      </c>
      <c r="BM23" s="22" t="str">
        <f t="shared" si="9"/>
        <v>#DIV/0!</v>
      </c>
      <c r="BN23" s="22" t="str">
        <f t="shared" si="9"/>
        <v>#DIV/0!</v>
      </c>
      <c r="BO23" s="22">
        <f t="shared" si="9"/>
        <v>0.06197226741</v>
      </c>
      <c r="BP23" s="22">
        <f t="shared" si="9"/>
        <v>0.2329462485</v>
      </c>
      <c r="BQ23" s="22" t="str">
        <f t="shared" si="9"/>
        <v>#DIV/0!</v>
      </c>
      <c r="BR23" s="22" t="str">
        <f t="shared" si="9"/>
        <v>#DIV/0!</v>
      </c>
      <c r="BS23" s="22">
        <f t="shared" si="9"/>
        <v>0.9997826559</v>
      </c>
      <c r="BT23" s="22" t="str">
        <f t="shared" si="9"/>
        <v>#DIV/0!</v>
      </c>
      <c r="BU23" s="22">
        <f t="shared" si="9"/>
        <v>0.5196217637</v>
      </c>
      <c r="BV23" s="24">
        <f t="shared" si="9"/>
        <v>0</v>
      </c>
    </row>
    <row r="24">
      <c r="A24" s="25"/>
      <c r="B24" s="22" t="str">
        <f t="shared" ref="B24:BV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>
        <f t="shared" si="10"/>
        <v>4.442948502</v>
      </c>
      <c r="K24" s="22">
        <f t="shared" si="10"/>
        <v>4.223864836</v>
      </c>
      <c r="L24" s="22">
        <f t="shared" si="10"/>
        <v>2.755028613</v>
      </c>
      <c r="M24" s="22">
        <f t="shared" si="10"/>
        <v>2.565074551</v>
      </c>
      <c r="N24" s="22" t="str">
        <f t="shared" si="10"/>
        <v>#DIV/0!</v>
      </c>
      <c r="O24" s="22" t="str">
        <f t="shared" si="10"/>
        <v>#DIV/0!</v>
      </c>
      <c r="P24" s="22">
        <f t="shared" si="10"/>
        <v>2.972100339</v>
      </c>
      <c r="Q24" s="22">
        <f t="shared" si="10"/>
        <v>10.44579534</v>
      </c>
      <c r="R24" s="22">
        <f t="shared" si="10"/>
        <v>1.831422374</v>
      </c>
      <c r="S24" s="22">
        <f t="shared" si="10"/>
        <v>6.030327215</v>
      </c>
      <c r="T24" s="22">
        <f t="shared" si="10"/>
        <v>6.006801386</v>
      </c>
      <c r="U24" s="22">
        <f t="shared" si="10"/>
        <v>0.6269337241</v>
      </c>
      <c r="V24" s="22">
        <f t="shared" si="10"/>
        <v>1.345096242</v>
      </c>
      <c r="W24" s="22">
        <f t="shared" si="10"/>
        <v>1.290123729</v>
      </c>
      <c r="X24" s="22" t="str">
        <f t="shared" si="10"/>
        <v>#DIV/0!</v>
      </c>
      <c r="Y24" s="22" t="str">
        <f t="shared" si="10"/>
        <v>#DIV/0!</v>
      </c>
      <c r="Z24" s="23" t="str">
        <f t="shared" si="10"/>
        <v>#DIV/0!</v>
      </c>
      <c r="AA24" s="22" t="str">
        <f t="shared" si="10"/>
        <v>#DIV/0!</v>
      </c>
      <c r="AB24" s="22">
        <f t="shared" si="10"/>
        <v>12.29014983</v>
      </c>
      <c r="AC24" s="22">
        <f t="shared" si="10"/>
        <v>0.2962257664</v>
      </c>
      <c r="AD24" s="22">
        <f t="shared" si="10"/>
        <v>0.3701825558</v>
      </c>
      <c r="AE24" s="22" t="str">
        <f t="shared" si="10"/>
        <v>#DIV/0!</v>
      </c>
      <c r="AF24" s="22" t="str">
        <f t="shared" si="10"/>
        <v>#DIV/0!</v>
      </c>
      <c r="AG24" s="22">
        <f t="shared" si="10"/>
        <v>16.83614984</v>
      </c>
      <c r="AH24" s="22">
        <f t="shared" si="10"/>
        <v>2.333141305</v>
      </c>
      <c r="AI24" s="22" t="str">
        <f t="shared" si="10"/>
        <v>#DIV/0!</v>
      </c>
      <c r="AJ24" s="22" t="str">
        <f t="shared" si="10"/>
        <v>#DIV/0!</v>
      </c>
      <c r="AK24" s="22">
        <f t="shared" si="10"/>
        <v>8.45831771</v>
      </c>
      <c r="AL24" s="22">
        <f t="shared" si="10"/>
        <v>0.05473054329</v>
      </c>
      <c r="AM24" s="22">
        <f t="shared" si="10"/>
        <v>0.07466485661</v>
      </c>
      <c r="AN24" s="22" t="str">
        <f t="shared" si="10"/>
        <v>#DIV/0!</v>
      </c>
      <c r="AO24" s="22" t="str">
        <f t="shared" si="10"/>
        <v>#DIV/0!</v>
      </c>
      <c r="AP24" s="22">
        <f t="shared" si="10"/>
        <v>0.6557266797</v>
      </c>
      <c r="AQ24" s="22">
        <f t="shared" si="10"/>
        <v>0.02619601166</v>
      </c>
      <c r="AR24" s="22">
        <f t="shared" si="10"/>
        <v>0.07763010806</v>
      </c>
      <c r="AS24" s="22" t="str">
        <f t="shared" si="10"/>
        <v>#DIV/0!</v>
      </c>
      <c r="AT24" s="22" t="str">
        <f t="shared" si="10"/>
        <v>#DIV/0!</v>
      </c>
      <c r="AU24" s="22">
        <f t="shared" si="10"/>
        <v>0.6954015787</v>
      </c>
      <c r="AV24" s="22">
        <f t="shared" si="10"/>
        <v>0.140071113</v>
      </c>
      <c r="AW24" s="22">
        <f t="shared" si="10"/>
        <v>0.0947820014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>
        <f t="shared" si="10"/>
        <v>0.2466051755</v>
      </c>
      <c r="BC24" s="22">
        <f t="shared" si="10"/>
        <v>0.005521201413</v>
      </c>
      <c r="BD24" s="22">
        <f t="shared" si="10"/>
        <v>0.07609886765</v>
      </c>
      <c r="BE24" s="22">
        <f t="shared" si="10"/>
        <v>0.03355479498</v>
      </c>
      <c r="BF24" s="22" t="str">
        <f t="shared" si="10"/>
        <v>#DIV/0!</v>
      </c>
      <c r="BG24" s="22" t="str">
        <f t="shared" si="10"/>
        <v>#DIV/0!</v>
      </c>
      <c r="BH24" s="22">
        <f t="shared" si="10"/>
        <v>0.4074074074</v>
      </c>
      <c r="BI24" s="22">
        <f t="shared" si="10"/>
        <v>0.05815241471</v>
      </c>
      <c r="BJ24" s="22">
        <f t="shared" si="10"/>
        <v>0.06090352166</v>
      </c>
      <c r="BK24" s="22" t="str">
        <f t="shared" si="10"/>
        <v>#DIV/0!</v>
      </c>
      <c r="BL24" s="22" t="str">
        <f t="shared" si="10"/>
        <v>#DIV/0!</v>
      </c>
      <c r="BM24" s="22" t="str">
        <f t="shared" si="10"/>
        <v>#DIV/0!</v>
      </c>
      <c r="BN24" s="22" t="str">
        <f t="shared" si="10"/>
        <v>#DIV/0!</v>
      </c>
      <c r="BO24" s="22">
        <f t="shared" si="10"/>
        <v>0.8753582772</v>
      </c>
      <c r="BP24" s="22">
        <f t="shared" si="10"/>
        <v>1.143870385</v>
      </c>
      <c r="BQ24" s="22" t="str">
        <f t="shared" si="10"/>
        <v>#DIV/0!</v>
      </c>
      <c r="BR24" s="22" t="str">
        <f t="shared" si="10"/>
        <v>#DIV/0!</v>
      </c>
      <c r="BS24" s="22">
        <f t="shared" si="10"/>
        <v>2.934144751</v>
      </c>
      <c r="BT24" s="22" t="str">
        <f t="shared" si="10"/>
        <v>#DIV/0!</v>
      </c>
      <c r="BU24" s="22">
        <f t="shared" si="10"/>
        <v>2.163076644</v>
      </c>
      <c r="BV24" s="24">
        <f t="shared" si="10"/>
        <v>0.06688963211</v>
      </c>
    </row>
    <row r="25">
      <c r="A25" s="25"/>
      <c r="B25" s="22" t="str">
        <f t="shared" ref="B25:BV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>
        <f t="shared" si="11"/>
        <v>67.08179064</v>
      </c>
      <c r="K25" s="22">
        <f t="shared" si="11"/>
        <v>65.8592925</v>
      </c>
      <c r="L25" s="22">
        <f t="shared" si="11"/>
        <v>82.21224686</v>
      </c>
      <c r="M25" s="22">
        <f t="shared" si="11"/>
        <v>81.96550417</v>
      </c>
      <c r="N25" s="22" t="str">
        <f t="shared" si="11"/>
        <v>#DIV/0!</v>
      </c>
      <c r="O25" s="22" t="str">
        <f t="shared" si="11"/>
        <v>#DIV/0!</v>
      </c>
      <c r="P25" s="22">
        <f t="shared" si="11"/>
        <v>75.27113172</v>
      </c>
      <c r="Q25" s="22">
        <f t="shared" si="11"/>
        <v>75.34954407</v>
      </c>
      <c r="R25" s="22">
        <f t="shared" si="11"/>
        <v>87.6510691</v>
      </c>
      <c r="S25" s="22">
        <f t="shared" si="11"/>
        <v>76.1245012</v>
      </c>
      <c r="T25" s="22">
        <f t="shared" si="11"/>
        <v>75.33189458</v>
      </c>
      <c r="U25" s="22">
        <f t="shared" si="11"/>
        <v>50.89561961</v>
      </c>
      <c r="V25" s="22">
        <f t="shared" si="11"/>
        <v>75.27268561</v>
      </c>
      <c r="W25" s="22">
        <f t="shared" si="11"/>
        <v>72.38342653</v>
      </c>
      <c r="X25" s="22" t="str">
        <f t="shared" si="11"/>
        <v>#DIV/0!</v>
      </c>
      <c r="Y25" s="22" t="str">
        <f t="shared" si="11"/>
        <v>#DIV/0!</v>
      </c>
      <c r="Z25" s="23" t="str">
        <f t="shared" si="11"/>
        <v>#DIV/0!</v>
      </c>
      <c r="AA25" s="22" t="str">
        <f t="shared" si="11"/>
        <v>#DIV/0!</v>
      </c>
      <c r="AB25" s="22">
        <f t="shared" si="11"/>
        <v>97.24110957</v>
      </c>
      <c r="AC25" s="22">
        <f t="shared" si="11"/>
        <v>70.46999392</v>
      </c>
      <c r="AD25" s="22">
        <f t="shared" si="11"/>
        <v>70.64655172</v>
      </c>
      <c r="AE25" s="22" t="str">
        <f t="shared" si="11"/>
        <v>#DIV/0!</v>
      </c>
      <c r="AF25" s="22" t="str">
        <f t="shared" si="11"/>
        <v>#DIV/0!</v>
      </c>
      <c r="AG25" s="22">
        <f t="shared" si="11"/>
        <v>94.68624043</v>
      </c>
      <c r="AH25" s="22">
        <f t="shared" si="11"/>
        <v>76.3188215</v>
      </c>
      <c r="AI25" s="22" t="str">
        <f t="shared" si="11"/>
        <v>#DIV/0!</v>
      </c>
      <c r="AJ25" s="22" t="str">
        <f t="shared" si="11"/>
        <v>#DIV/0!</v>
      </c>
      <c r="AK25" s="22">
        <f t="shared" si="11"/>
        <v>93.0696163</v>
      </c>
      <c r="AL25" s="22">
        <f t="shared" si="11"/>
        <v>16.52862407</v>
      </c>
      <c r="AM25" s="22">
        <f t="shared" si="11"/>
        <v>16.2090616</v>
      </c>
      <c r="AN25" s="22" t="str">
        <f t="shared" si="11"/>
        <v>#DIV/0!</v>
      </c>
      <c r="AO25" s="22" t="str">
        <f t="shared" si="11"/>
        <v>#DIV/0!</v>
      </c>
      <c r="AP25" s="22">
        <f t="shared" si="11"/>
        <v>7.11547515</v>
      </c>
      <c r="AQ25" s="22">
        <f t="shared" si="11"/>
        <v>4.78732113</v>
      </c>
      <c r="AR25" s="22">
        <f t="shared" si="11"/>
        <v>4.977642529</v>
      </c>
      <c r="AS25" s="22" t="str">
        <f t="shared" si="11"/>
        <v>#DIV/0!</v>
      </c>
      <c r="AT25" s="22" t="str">
        <f t="shared" si="11"/>
        <v>#DIV/0!</v>
      </c>
      <c r="AU25" s="22">
        <f t="shared" si="11"/>
        <v>32.24220023</v>
      </c>
      <c r="AV25" s="22">
        <f t="shared" si="11"/>
        <v>5.328089646</v>
      </c>
      <c r="AW25" s="22">
        <f t="shared" si="11"/>
        <v>5.183078918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>
        <f t="shared" si="11"/>
        <v>35.68729183</v>
      </c>
      <c r="BC25" s="22">
        <f t="shared" si="11"/>
        <v>5.606780035</v>
      </c>
      <c r="BD25" s="22">
        <f t="shared" si="11"/>
        <v>11.26872032</v>
      </c>
      <c r="BE25" s="22">
        <f t="shared" si="11"/>
        <v>9.345010402</v>
      </c>
      <c r="BF25" s="22" t="str">
        <f t="shared" si="11"/>
        <v>#DIV/0!</v>
      </c>
      <c r="BG25" s="22" t="str">
        <f t="shared" si="11"/>
        <v>#DIV/0!</v>
      </c>
      <c r="BH25" s="22">
        <f t="shared" si="11"/>
        <v>41.08230453</v>
      </c>
      <c r="BI25" s="22">
        <f t="shared" si="11"/>
        <v>35.09636686</v>
      </c>
      <c r="BJ25" s="22">
        <f t="shared" si="11"/>
        <v>7.684591409</v>
      </c>
      <c r="BK25" s="22" t="str">
        <f t="shared" si="11"/>
        <v>#DIV/0!</v>
      </c>
      <c r="BL25" s="22" t="str">
        <f t="shared" si="11"/>
        <v>#DIV/0!</v>
      </c>
      <c r="BM25" s="22" t="str">
        <f t="shared" si="11"/>
        <v>#DIV/0!</v>
      </c>
      <c r="BN25" s="22" t="str">
        <f t="shared" si="11"/>
        <v>#DIV/0!</v>
      </c>
      <c r="BO25" s="22">
        <f t="shared" si="11"/>
        <v>28.95654195</v>
      </c>
      <c r="BP25" s="22">
        <f t="shared" si="11"/>
        <v>49.63841179</v>
      </c>
      <c r="BQ25" s="22" t="str">
        <f t="shared" si="11"/>
        <v>#DIV/0!</v>
      </c>
      <c r="BR25" s="22" t="str">
        <f t="shared" si="11"/>
        <v>#DIV/0!</v>
      </c>
      <c r="BS25" s="22">
        <f t="shared" si="11"/>
        <v>30.29413896</v>
      </c>
      <c r="BT25" s="22" t="str">
        <f t="shared" si="11"/>
        <v>#DIV/0!</v>
      </c>
      <c r="BU25" s="22">
        <f t="shared" si="11"/>
        <v>31.21053745</v>
      </c>
      <c r="BV25" s="24">
        <f t="shared" si="11"/>
        <v>9.899665552</v>
      </c>
    </row>
    <row r="26">
      <c r="A26" s="25"/>
      <c r="B26" s="22" t="str">
        <f t="shared" ref="B26:BV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>
        <f t="shared" si="12"/>
        <v>99.19219118</v>
      </c>
      <c r="K26" s="22">
        <f t="shared" si="12"/>
        <v>99.08922914</v>
      </c>
      <c r="L26" s="22">
        <f t="shared" si="12"/>
        <v>99.77726759</v>
      </c>
      <c r="M26" s="22">
        <f t="shared" si="12"/>
        <v>99.64935557</v>
      </c>
      <c r="N26" s="22" t="str">
        <f t="shared" si="12"/>
        <v>#DIV/0!</v>
      </c>
      <c r="O26" s="22" t="str">
        <f t="shared" si="12"/>
        <v>#DIV/0!</v>
      </c>
      <c r="P26" s="22">
        <f t="shared" si="12"/>
        <v>99.66470734</v>
      </c>
      <c r="Q26" s="22">
        <f t="shared" si="12"/>
        <v>98.68963188</v>
      </c>
      <c r="R26" s="22">
        <f t="shared" si="12"/>
        <v>99.82956306</v>
      </c>
      <c r="S26" s="22">
        <f t="shared" si="12"/>
        <v>98.8858739</v>
      </c>
      <c r="T26" s="22">
        <f t="shared" si="12"/>
        <v>98.62664312</v>
      </c>
      <c r="U26" s="22">
        <f t="shared" si="12"/>
        <v>98.71763556</v>
      </c>
      <c r="V26" s="22">
        <f t="shared" si="12"/>
        <v>99.73648029</v>
      </c>
      <c r="W26" s="22">
        <f t="shared" si="12"/>
        <v>99.55528158</v>
      </c>
      <c r="X26" s="22" t="str">
        <f t="shared" si="12"/>
        <v>#DIV/0!</v>
      </c>
      <c r="Y26" s="22" t="str">
        <f t="shared" si="12"/>
        <v>#DIV/0!</v>
      </c>
      <c r="Z26" s="23" t="str">
        <f t="shared" si="12"/>
        <v>#DIV/0!</v>
      </c>
      <c r="AA26" s="22" t="str">
        <f t="shared" si="12"/>
        <v>#DIV/0!</v>
      </c>
      <c r="AB26" s="22">
        <f t="shared" si="12"/>
        <v>99.98194837</v>
      </c>
      <c r="AC26" s="22">
        <f t="shared" si="12"/>
        <v>99.4630908</v>
      </c>
      <c r="AD26" s="22">
        <f t="shared" si="12"/>
        <v>99.51064909</v>
      </c>
      <c r="AE26" s="22" t="str">
        <f t="shared" si="12"/>
        <v>#DIV/0!</v>
      </c>
      <c r="AF26" s="22" t="str">
        <f t="shared" si="12"/>
        <v>#DIV/0!</v>
      </c>
      <c r="AG26" s="22">
        <f t="shared" si="12"/>
        <v>100.0480716</v>
      </c>
      <c r="AH26" s="22">
        <f t="shared" si="12"/>
        <v>99.25109045</v>
      </c>
      <c r="AI26" s="22" t="str">
        <f t="shared" si="12"/>
        <v>#DIV/0!</v>
      </c>
      <c r="AJ26" s="22" t="str">
        <f t="shared" si="12"/>
        <v>#DIV/0!</v>
      </c>
      <c r="AK26" s="22">
        <f t="shared" si="12"/>
        <v>99.85626797</v>
      </c>
      <c r="AL26" s="22">
        <f t="shared" si="12"/>
        <v>93.96504543</v>
      </c>
      <c r="AM26" s="22">
        <f t="shared" si="12"/>
        <v>94.0166299</v>
      </c>
      <c r="AN26" s="22" t="str">
        <f t="shared" si="12"/>
        <v>#DIV/0!</v>
      </c>
      <c r="AO26" s="22" t="str">
        <f t="shared" si="12"/>
        <v>#DIV/0!</v>
      </c>
      <c r="AP26" s="22">
        <f t="shared" si="12"/>
        <v>95.40991324</v>
      </c>
      <c r="AQ26" s="22">
        <f t="shared" si="12"/>
        <v>95.36330594</v>
      </c>
      <c r="AR26" s="22">
        <f t="shared" si="12"/>
        <v>95.4726121</v>
      </c>
      <c r="AS26" s="22" t="str">
        <f t="shared" si="12"/>
        <v>#DIV/0!</v>
      </c>
      <c r="AT26" s="22" t="str">
        <f t="shared" si="12"/>
        <v>#DIV/0!</v>
      </c>
      <c r="AU26" s="22">
        <f t="shared" si="12"/>
        <v>96.88635509</v>
      </c>
      <c r="AV26" s="22">
        <f t="shared" si="12"/>
        <v>94.53722659</v>
      </c>
      <c r="AW26" s="22">
        <f t="shared" si="12"/>
        <v>94.15344707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>
        <f t="shared" si="12"/>
        <v>98.74455547</v>
      </c>
      <c r="BC26" s="22">
        <f t="shared" si="12"/>
        <v>80.59021643</v>
      </c>
      <c r="BD26" s="22">
        <f t="shared" si="12"/>
        <v>96.20723244</v>
      </c>
      <c r="BE26" s="22">
        <f t="shared" si="12"/>
        <v>95.59425542</v>
      </c>
      <c r="BF26" s="22" t="str">
        <f t="shared" si="12"/>
        <v>#DIV/0!</v>
      </c>
      <c r="BG26" s="22" t="str">
        <f t="shared" si="12"/>
        <v>#DIV/0!</v>
      </c>
      <c r="BH26" s="22">
        <f t="shared" si="12"/>
        <v>99.23045267</v>
      </c>
      <c r="BI26" s="22">
        <f t="shared" si="12"/>
        <v>98.13635357</v>
      </c>
      <c r="BJ26" s="22">
        <f t="shared" si="12"/>
        <v>95.66151972</v>
      </c>
      <c r="BK26" s="22" t="str">
        <f t="shared" si="12"/>
        <v>#DIV/0!</v>
      </c>
      <c r="BL26" s="22" t="str">
        <f t="shared" si="12"/>
        <v>#DIV/0!</v>
      </c>
      <c r="BM26" s="22" t="str">
        <f t="shared" si="12"/>
        <v>#DIV/0!</v>
      </c>
      <c r="BN26" s="22" t="str">
        <f t="shared" si="12"/>
        <v>#DIV/0!</v>
      </c>
      <c r="BO26" s="22">
        <f t="shared" si="12"/>
        <v>96.21969169</v>
      </c>
      <c r="BP26" s="22">
        <f t="shared" si="12"/>
        <v>97.44106808</v>
      </c>
      <c r="BQ26" s="22" t="str">
        <f t="shared" si="12"/>
        <v>#DIV/0!</v>
      </c>
      <c r="BR26" s="22" t="str">
        <f t="shared" si="12"/>
        <v>#DIV/0!</v>
      </c>
      <c r="BS26" s="22">
        <f t="shared" si="12"/>
        <v>97.57299138</v>
      </c>
      <c r="BT26" s="22" t="str">
        <f t="shared" si="12"/>
        <v>#DIV/0!</v>
      </c>
      <c r="BU26" s="22">
        <f t="shared" si="12"/>
        <v>96.72517447</v>
      </c>
      <c r="BV26" s="24">
        <f t="shared" si="12"/>
        <v>97.90731008</v>
      </c>
    </row>
    <row r="27">
      <c r="A27" s="25"/>
      <c r="B27" s="22" t="str">
        <f t="shared" ref="B27:BV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>
        <f t="shared" si="13"/>
        <v>100.1009761</v>
      </c>
      <c r="K27" s="22">
        <f t="shared" si="13"/>
        <v>99.93400211</v>
      </c>
      <c r="L27" s="22">
        <f t="shared" si="13"/>
        <v>99.9280403</v>
      </c>
      <c r="M27" s="22">
        <f t="shared" si="13"/>
        <v>99.8388931</v>
      </c>
      <c r="N27" s="22" t="str">
        <f t="shared" si="13"/>
        <v>#DIV/0!</v>
      </c>
      <c r="O27" s="22" t="str">
        <f t="shared" si="13"/>
        <v>#DIV/0!</v>
      </c>
      <c r="P27" s="22">
        <f t="shared" si="13"/>
        <v>99.91307227</v>
      </c>
      <c r="Q27" s="22">
        <f t="shared" si="13"/>
        <v>99.97635934</v>
      </c>
      <c r="R27" s="22">
        <f t="shared" si="13"/>
        <v>100.0433839</v>
      </c>
      <c r="S27" s="22">
        <f t="shared" si="13"/>
        <v>100.0670391</v>
      </c>
      <c r="T27" s="22">
        <f t="shared" si="13"/>
        <v>99.83977503</v>
      </c>
      <c r="U27" s="22">
        <f t="shared" si="13"/>
        <v>99.45855724</v>
      </c>
      <c r="V27" s="22">
        <f t="shared" si="13"/>
        <v>100.1191567</v>
      </c>
      <c r="W27" s="22">
        <f t="shared" si="13"/>
        <v>99.94716217</v>
      </c>
      <c r="X27" s="22" t="str">
        <f t="shared" si="13"/>
        <v>#DIV/0!</v>
      </c>
      <c r="Y27" s="22" t="str">
        <f t="shared" si="13"/>
        <v>#DIV/0!</v>
      </c>
      <c r="Z27" s="23" t="str">
        <f t="shared" si="13"/>
        <v>#DIV/0!</v>
      </c>
      <c r="AA27" s="22" t="str">
        <f t="shared" si="13"/>
        <v>#DIV/0!</v>
      </c>
      <c r="AB27" s="22">
        <f t="shared" si="13"/>
        <v>100.0030086</v>
      </c>
      <c r="AC27" s="22">
        <f t="shared" si="13"/>
        <v>99.89420508</v>
      </c>
      <c r="AD27" s="22">
        <f t="shared" si="13"/>
        <v>99.97464503</v>
      </c>
      <c r="AE27" s="22" t="str">
        <f t="shared" si="13"/>
        <v>#DIV/0!</v>
      </c>
      <c r="AF27" s="22" t="str">
        <f t="shared" si="13"/>
        <v>#DIV/0!</v>
      </c>
      <c r="AG27" s="22">
        <f t="shared" si="13"/>
        <v>100.059165</v>
      </c>
      <c r="AH27" s="22">
        <f t="shared" si="13"/>
        <v>100.0123447</v>
      </c>
      <c r="AI27" s="22" t="str">
        <f t="shared" si="13"/>
        <v>#DIV/0!</v>
      </c>
      <c r="AJ27" s="22" t="str">
        <f t="shared" si="13"/>
        <v>#DIV/0!</v>
      </c>
      <c r="AK27" s="22">
        <f t="shared" si="13"/>
        <v>99.92188476</v>
      </c>
      <c r="AL27" s="22">
        <f t="shared" si="13"/>
        <v>99.8686467</v>
      </c>
      <c r="AM27" s="22">
        <f t="shared" si="13"/>
        <v>100.1493297</v>
      </c>
      <c r="AN27" s="22" t="str">
        <f t="shared" si="13"/>
        <v>#DIV/0!</v>
      </c>
      <c r="AO27" s="22" t="str">
        <f t="shared" si="13"/>
        <v>#DIV/0!</v>
      </c>
      <c r="AP27" s="22">
        <f t="shared" si="13"/>
        <v>99.95292219</v>
      </c>
      <c r="AQ27" s="22">
        <f t="shared" si="13"/>
        <v>99.87556894</v>
      </c>
      <c r="AR27" s="22">
        <f t="shared" si="13"/>
        <v>99.91926469</v>
      </c>
      <c r="AS27" s="22" t="str">
        <f t="shared" si="13"/>
        <v>#DIV/0!</v>
      </c>
      <c r="AT27" s="22" t="str">
        <f t="shared" si="13"/>
        <v>#DIV/0!</v>
      </c>
      <c r="AU27" s="22">
        <f t="shared" si="13"/>
        <v>99.99060268</v>
      </c>
      <c r="AV27" s="22">
        <f t="shared" si="13"/>
        <v>100.2639802</v>
      </c>
      <c r="AW27" s="22">
        <f t="shared" si="13"/>
        <v>100.0199541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>
        <f t="shared" si="13"/>
        <v>99.91993338</v>
      </c>
      <c r="BC27" s="22">
        <f t="shared" si="13"/>
        <v>99.9917182</v>
      </c>
      <c r="BD27" s="22">
        <f t="shared" si="13"/>
        <v>99.84171436</v>
      </c>
      <c r="BE27" s="22">
        <f t="shared" si="13"/>
        <v>99.90604657</v>
      </c>
      <c r="BF27" s="22" t="str">
        <f t="shared" si="13"/>
        <v>#DIV/0!</v>
      </c>
      <c r="BG27" s="22" t="str">
        <f t="shared" si="13"/>
        <v>#DIV/0!</v>
      </c>
      <c r="BH27" s="22">
        <f t="shared" si="13"/>
        <v>100.0534979</v>
      </c>
      <c r="BI27" s="22">
        <f t="shared" si="13"/>
        <v>100.8418254</v>
      </c>
      <c r="BJ27" s="22">
        <f t="shared" si="13"/>
        <v>100.1719629</v>
      </c>
      <c r="BK27" s="22" t="str">
        <f t="shared" si="13"/>
        <v>#DIV/0!</v>
      </c>
      <c r="BL27" s="22" t="str">
        <f t="shared" si="13"/>
        <v>#DIV/0!</v>
      </c>
      <c r="BM27" s="22" t="str">
        <f t="shared" si="13"/>
        <v>#DIV/0!</v>
      </c>
      <c r="BN27" s="22" t="str">
        <f t="shared" si="13"/>
        <v>#DIV/0!</v>
      </c>
      <c r="BO27" s="22">
        <f t="shared" si="13"/>
        <v>99.941901</v>
      </c>
      <c r="BP27" s="22">
        <f t="shared" si="13"/>
        <v>99.8922189</v>
      </c>
      <c r="BQ27" s="22" t="str">
        <f t="shared" si="13"/>
        <v>#DIV/0!</v>
      </c>
      <c r="BR27" s="22" t="str">
        <f t="shared" si="13"/>
        <v>#DIV/0!</v>
      </c>
      <c r="BS27" s="22">
        <f t="shared" si="13"/>
        <v>99.97464319</v>
      </c>
      <c r="BT27" s="22" t="str">
        <f t="shared" si="13"/>
        <v>#DIV/0!</v>
      </c>
      <c r="BU27" s="22">
        <f t="shared" si="13"/>
        <v>100.0030211</v>
      </c>
      <c r="BV27" s="24">
        <f t="shared" si="13"/>
        <v>100.0095557</v>
      </c>
    </row>
    <row r="28">
      <c r="A28" s="26"/>
      <c r="B28" s="22" t="str">
        <f t="shared" ref="B28:BV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>
        <f t="shared" si="14"/>
        <v>100.1346348</v>
      </c>
      <c r="K28" s="22">
        <f t="shared" si="14"/>
        <v>99.9406019</v>
      </c>
      <c r="L28" s="22">
        <f t="shared" si="14"/>
        <v>99.9280403</v>
      </c>
      <c r="M28" s="22">
        <f t="shared" si="14"/>
        <v>99.8388931</v>
      </c>
      <c r="N28" s="22" t="str">
        <f t="shared" si="14"/>
        <v>#DIV/0!</v>
      </c>
      <c r="O28" s="22" t="str">
        <f t="shared" si="14"/>
        <v>#DIV/0!</v>
      </c>
      <c r="P28" s="22">
        <f t="shared" si="14"/>
        <v>99.91307227</v>
      </c>
      <c r="Q28" s="22">
        <f t="shared" si="14"/>
        <v>99.99662276</v>
      </c>
      <c r="R28" s="22">
        <f t="shared" si="14"/>
        <v>100.0433839</v>
      </c>
      <c r="S28" s="22">
        <f t="shared" si="14"/>
        <v>100.0957702</v>
      </c>
      <c r="T28" s="22">
        <f t="shared" si="14"/>
        <v>99.91498267</v>
      </c>
      <c r="U28" s="22">
        <f t="shared" si="14"/>
        <v>99.46669923</v>
      </c>
      <c r="V28" s="22">
        <f t="shared" si="14"/>
        <v>100.1191567</v>
      </c>
      <c r="W28" s="22">
        <f t="shared" si="14"/>
        <v>99.94716217</v>
      </c>
      <c r="X28" s="22" t="str">
        <f t="shared" si="14"/>
        <v>#DIV/0!</v>
      </c>
      <c r="Y28" s="22" t="str">
        <f t="shared" si="14"/>
        <v>#DIV/0!</v>
      </c>
      <c r="Z28" s="23" t="str">
        <f t="shared" si="14"/>
        <v>#DIV/0!</v>
      </c>
      <c r="AA28" s="22" t="str">
        <f t="shared" si="14"/>
        <v>#DIV/0!</v>
      </c>
      <c r="AB28" s="22">
        <f t="shared" si="14"/>
        <v>100.0030086</v>
      </c>
      <c r="AC28" s="22">
        <f t="shared" si="14"/>
        <v>99.89420508</v>
      </c>
      <c r="AD28" s="22">
        <f t="shared" si="14"/>
        <v>99.9974645</v>
      </c>
      <c r="AE28" s="22" t="str">
        <f t="shared" si="14"/>
        <v>#DIV/0!</v>
      </c>
      <c r="AF28" s="22" t="str">
        <f t="shared" si="14"/>
        <v>#DIV/0!</v>
      </c>
      <c r="AG28" s="22">
        <f t="shared" si="14"/>
        <v>100.059165</v>
      </c>
      <c r="AH28" s="22">
        <f t="shared" si="14"/>
        <v>100.0246893</v>
      </c>
      <c r="AI28" s="22" t="str">
        <f t="shared" si="14"/>
        <v>#DIV/0!</v>
      </c>
      <c r="AJ28" s="22" t="str">
        <f t="shared" si="14"/>
        <v>#DIV/0!</v>
      </c>
      <c r="AK28" s="22">
        <f t="shared" si="14"/>
        <v>99.92188476</v>
      </c>
      <c r="AL28" s="22">
        <f t="shared" si="14"/>
        <v>99.89053891</v>
      </c>
      <c r="AM28" s="22">
        <f t="shared" si="14"/>
        <v>100.2172069</v>
      </c>
      <c r="AN28" s="22" t="str">
        <f t="shared" si="14"/>
        <v>#DIV/0!</v>
      </c>
      <c r="AO28" s="22" t="str">
        <f t="shared" si="14"/>
        <v>#DIV/0!</v>
      </c>
      <c r="AP28" s="22">
        <f t="shared" si="14"/>
        <v>99.95292219</v>
      </c>
      <c r="AQ28" s="22">
        <f t="shared" si="14"/>
        <v>99.93123547</v>
      </c>
      <c r="AR28" s="22">
        <f t="shared" si="14"/>
        <v>99.98757918</v>
      </c>
      <c r="AS28" s="22" t="str">
        <f t="shared" si="14"/>
        <v>#DIV/0!</v>
      </c>
      <c r="AT28" s="22" t="str">
        <f t="shared" si="14"/>
        <v>#DIV/0!</v>
      </c>
      <c r="AU28" s="22">
        <f t="shared" si="14"/>
        <v>99.99060268</v>
      </c>
      <c r="AV28" s="22">
        <f t="shared" si="14"/>
        <v>100.2963043</v>
      </c>
      <c r="AW28" s="22">
        <f t="shared" si="14"/>
        <v>100.0548738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>
        <f t="shared" si="14"/>
        <v>99.91993338</v>
      </c>
      <c r="BC28" s="22">
        <f t="shared" si="14"/>
        <v>100.0331272</v>
      </c>
      <c r="BD28" s="22">
        <f t="shared" si="14"/>
        <v>99.933033</v>
      </c>
      <c r="BE28" s="22">
        <f t="shared" si="14"/>
        <v>99.95637877</v>
      </c>
      <c r="BF28" s="22" t="str">
        <f t="shared" si="14"/>
        <v>#DIV/0!</v>
      </c>
      <c r="BG28" s="22" t="str">
        <f t="shared" si="14"/>
        <v>#DIV/0!</v>
      </c>
      <c r="BH28" s="22">
        <f t="shared" si="14"/>
        <v>100.0534979</v>
      </c>
      <c r="BI28" s="22">
        <f t="shared" si="14"/>
        <v>100.8972087</v>
      </c>
      <c r="BJ28" s="22">
        <f t="shared" si="14"/>
        <v>100.179128</v>
      </c>
      <c r="BK28" s="22" t="str">
        <f t="shared" si="14"/>
        <v>#DIV/0!</v>
      </c>
      <c r="BL28" s="22" t="str">
        <f t="shared" si="14"/>
        <v>#DIV/0!</v>
      </c>
      <c r="BM28" s="22" t="str">
        <f t="shared" si="14"/>
        <v>#DIV/0!</v>
      </c>
      <c r="BN28" s="22" t="str">
        <f t="shared" si="14"/>
        <v>#DIV/0!</v>
      </c>
      <c r="BO28" s="22">
        <f t="shared" si="14"/>
        <v>99.94964753</v>
      </c>
      <c r="BP28" s="22">
        <f t="shared" si="14"/>
        <v>99.8922189</v>
      </c>
      <c r="BQ28" s="22" t="str">
        <f t="shared" si="14"/>
        <v>#DIV/0!</v>
      </c>
      <c r="BR28" s="22" t="str">
        <f t="shared" si="14"/>
        <v>#DIV/0!</v>
      </c>
      <c r="BS28" s="22">
        <f t="shared" si="14"/>
        <v>99.97464319</v>
      </c>
      <c r="BT28" s="22" t="str">
        <f t="shared" si="14"/>
        <v>#DIV/0!</v>
      </c>
      <c r="BU28" s="22">
        <f t="shared" si="14"/>
        <v>100.0030211</v>
      </c>
      <c r="BV28" s="24">
        <f t="shared" si="14"/>
        <v>100.0143335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6"/>
    </row>
    <row r="30">
      <c r="A30" s="9" t="s">
        <v>45</v>
      </c>
      <c r="B30" s="12">
        <f t="shared" ref="B30:BV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297.5</v>
      </c>
      <c r="K30" s="12">
        <f t="shared" si="15"/>
        <v>302.86</v>
      </c>
      <c r="L30" s="12">
        <f t="shared" si="15"/>
        <v>291.62</v>
      </c>
      <c r="M30" s="12">
        <f t="shared" si="15"/>
        <v>316.05</v>
      </c>
      <c r="N30" s="12">
        <f t="shared" si="15"/>
        <v>0</v>
      </c>
      <c r="O30" s="12">
        <f t="shared" si="15"/>
        <v>0</v>
      </c>
      <c r="P30" s="12">
        <f t="shared" si="15"/>
        <v>241.37</v>
      </c>
      <c r="Q30" s="12">
        <f t="shared" si="15"/>
        <v>296.09</v>
      </c>
      <c r="R30" s="12">
        <f t="shared" si="15"/>
        <v>322.84</v>
      </c>
      <c r="S30" s="12">
        <f t="shared" si="15"/>
        <v>313.55</v>
      </c>
      <c r="T30" s="12">
        <f t="shared" si="15"/>
        <v>305.56</v>
      </c>
      <c r="U30" s="12">
        <f t="shared" si="15"/>
        <v>244.33</v>
      </c>
      <c r="V30" s="12">
        <f t="shared" si="15"/>
        <v>436.92</v>
      </c>
      <c r="W30" s="12">
        <f t="shared" si="15"/>
        <v>226.99</v>
      </c>
      <c r="X30" s="12">
        <f t="shared" si="15"/>
        <v>0</v>
      </c>
      <c r="Y30" s="12">
        <f t="shared" si="15"/>
        <v>0</v>
      </c>
      <c r="Z30" s="8">
        <f t="shared" si="15"/>
        <v>0</v>
      </c>
      <c r="AA30" s="12">
        <f t="shared" si="15"/>
        <v>0</v>
      </c>
      <c r="AB30" s="12">
        <f t="shared" si="15"/>
        <v>332.39</v>
      </c>
      <c r="AC30" s="12">
        <f t="shared" si="15"/>
        <v>377.69</v>
      </c>
      <c r="AD30" s="12">
        <f t="shared" si="15"/>
        <v>394.39</v>
      </c>
      <c r="AE30" s="12">
        <f t="shared" si="15"/>
        <v>0</v>
      </c>
      <c r="AF30" s="12">
        <f t="shared" si="15"/>
        <v>0</v>
      </c>
      <c r="AG30" s="12">
        <f t="shared" si="15"/>
        <v>270.59</v>
      </c>
      <c r="AH30" s="12">
        <f t="shared" si="15"/>
        <v>243.08</v>
      </c>
      <c r="AI30" s="12">
        <f t="shared" si="15"/>
        <v>0</v>
      </c>
      <c r="AJ30" s="12">
        <f t="shared" si="15"/>
        <v>0</v>
      </c>
      <c r="AK30" s="12">
        <f t="shared" si="15"/>
        <v>319.79</v>
      </c>
      <c r="AL30" s="12">
        <f t="shared" si="15"/>
        <v>273.77</v>
      </c>
      <c r="AM30" s="12">
        <f t="shared" si="15"/>
        <v>295.29</v>
      </c>
      <c r="AN30" s="12">
        <f t="shared" si="15"/>
        <v>0</v>
      </c>
      <c r="AO30" s="12">
        <f t="shared" si="15"/>
        <v>0</v>
      </c>
      <c r="AP30" s="12">
        <f t="shared" si="15"/>
        <v>297.24</v>
      </c>
      <c r="AQ30" s="12">
        <f t="shared" si="15"/>
        <v>305.18</v>
      </c>
      <c r="AR30" s="12">
        <f t="shared" si="15"/>
        <v>322</v>
      </c>
      <c r="AS30" s="12">
        <f t="shared" si="15"/>
        <v>0</v>
      </c>
      <c r="AT30" s="12">
        <f t="shared" si="15"/>
        <v>0</v>
      </c>
      <c r="AU30" s="12">
        <f t="shared" si="15"/>
        <v>319.21</v>
      </c>
      <c r="AV30" s="12">
        <f t="shared" si="15"/>
        <v>186.17</v>
      </c>
      <c r="AW30" s="12">
        <f t="shared" si="15"/>
        <v>200.57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311.99</v>
      </c>
      <c r="BC30" s="12">
        <f t="shared" si="15"/>
        <v>362.36</v>
      </c>
      <c r="BD30" s="12">
        <f t="shared" si="15"/>
        <v>328.3</v>
      </c>
      <c r="BE30" s="12">
        <f t="shared" si="15"/>
        <v>297.89</v>
      </c>
      <c r="BF30" s="12">
        <f t="shared" si="15"/>
        <v>0</v>
      </c>
      <c r="BG30" s="12">
        <f t="shared" si="15"/>
        <v>0</v>
      </c>
      <c r="BH30" s="12">
        <f t="shared" si="15"/>
        <v>243.13</v>
      </c>
      <c r="BI30" s="12">
        <f t="shared" si="15"/>
        <v>364.36</v>
      </c>
      <c r="BJ30" s="12">
        <f t="shared" si="15"/>
        <v>279.63</v>
      </c>
      <c r="BK30" s="12">
        <f t="shared" si="15"/>
        <v>0</v>
      </c>
      <c r="BL30" s="12">
        <f t="shared" si="15"/>
        <v>0</v>
      </c>
      <c r="BM30" s="12">
        <f t="shared" si="15"/>
        <v>0</v>
      </c>
      <c r="BN30" s="12">
        <f t="shared" si="15"/>
        <v>0</v>
      </c>
      <c r="BO30" s="12">
        <f t="shared" si="15"/>
        <v>258.05</v>
      </c>
      <c r="BP30" s="12">
        <f t="shared" si="15"/>
        <v>287.31</v>
      </c>
      <c r="BQ30" s="12">
        <f t="shared" si="15"/>
        <v>0</v>
      </c>
      <c r="BR30" s="12">
        <f t="shared" si="15"/>
        <v>0</v>
      </c>
      <c r="BS30" s="12">
        <f t="shared" si="15"/>
        <v>275.99</v>
      </c>
      <c r="BT30" s="12">
        <f t="shared" si="15"/>
        <v>0</v>
      </c>
      <c r="BU30" s="12">
        <f t="shared" si="15"/>
        <v>331.02</v>
      </c>
      <c r="BV30" s="13">
        <f t="shared" si="15"/>
        <v>209.33</v>
      </c>
    </row>
    <row r="31">
      <c r="A31" s="26" t="s">
        <v>46</v>
      </c>
      <c r="B31" s="28">
        <f t="shared" ref="B31:BV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-0.4</v>
      </c>
      <c r="K31" s="28">
        <f t="shared" si="16"/>
        <v>0.18</v>
      </c>
      <c r="L31" s="28">
        <f t="shared" si="16"/>
        <v>0.21</v>
      </c>
      <c r="M31" s="28">
        <f t="shared" si="16"/>
        <v>0.51</v>
      </c>
      <c r="N31" s="28">
        <f t="shared" si="16"/>
        <v>0</v>
      </c>
      <c r="O31" s="28">
        <f t="shared" si="16"/>
        <v>0</v>
      </c>
      <c r="P31" s="28">
        <f t="shared" si="16"/>
        <v>0.21</v>
      </c>
      <c r="Q31" s="28">
        <f t="shared" si="16"/>
        <v>0.01</v>
      </c>
      <c r="R31" s="28">
        <f t="shared" si="16"/>
        <v>-0.14</v>
      </c>
      <c r="S31" s="28">
        <f t="shared" si="16"/>
        <v>-0.3</v>
      </c>
      <c r="T31" s="28">
        <f t="shared" si="16"/>
        <v>0.26</v>
      </c>
      <c r="U31" s="28">
        <f t="shared" si="16"/>
        <v>1.31</v>
      </c>
      <c r="V31" s="28">
        <f t="shared" si="16"/>
        <v>-0.52</v>
      </c>
      <c r="W31" s="28">
        <f t="shared" si="16"/>
        <v>0.12</v>
      </c>
      <c r="X31" s="28">
        <f t="shared" si="16"/>
        <v>0</v>
      </c>
      <c r="Y31" s="28">
        <f t="shared" si="16"/>
        <v>0</v>
      </c>
      <c r="Z31" s="29">
        <f t="shared" si="16"/>
        <v>0</v>
      </c>
      <c r="AA31" s="28">
        <f t="shared" si="16"/>
        <v>0</v>
      </c>
      <c r="AB31" s="28">
        <f t="shared" si="16"/>
        <v>-0.01</v>
      </c>
      <c r="AC31" s="28">
        <f t="shared" si="16"/>
        <v>0.4</v>
      </c>
      <c r="AD31" s="28">
        <f t="shared" si="16"/>
        <v>0.01</v>
      </c>
      <c r="AE31" s="28">
        <f t="shared" si="16"/>
        <v>0</v>
      </c>
      <c r="AF31" s="28">
        <f t="shared" si="16"/>
        <v>0</v>
      </c>
      <c r="AG31" s="28">
        <f t="shared" si="16"/>
        <v>-0.16</v>
      </c>
      <c r="AH31" s="28">
        <f t="shared" si="16"/>
        <v>-0.06</v>
      </c>
      <c r="AI31" s="28">
        <f t="shared" si="16"/>
        <v>0</v>
      </c>
      <c r="AJ31" s="28">
        <f t="shared" si="16"/>
        <v>0</v>
      </c>
      <c r="AK31" s="28">
        <f t="shared" si="16"/>
        <v>0.25</v>
      </c>
      <c r="AL31" s="28">
        <f t="shared" si="16"/>
        <v>0.3</v>
      </c>
      <c r="AM31" s="28">
        <f t="shared" si="16"/>
        <v>-0.64</v>
      </c>
      <c r="AN31" s="28">
        <f t="shared" si="16"/>
        <v>0</v>
      </c>
      <c r="AO31" s="28">
        <f t="shared" si="16"/>
        <v>0</v>
      </c>
      <c r="AP31" s="28">
        <f t="shared" si="16"/>
        <v>0.14</v>
      </c>
      <c r="AQ31" s="28">
        <f t="shared" si="16"/>
        <v>0.21</v>
      </c>
      <c r="AR31" s="28">
        <f t="shared" si="16"/>
        <v>0.04</v>
      </c>
      <c r="AS31" s="28">
        <f t="shared" si="16"/>
        <v>0</v>
      </c>
      <c r="AT31" s="28">
        <f t="shared" si="16"/>
        <v>0</v>
      </c>
      <c r="AU31" s="28">
        <f t="shared" si="16"/>
        <v>0.03</v>
      </c>
      <c r="AV31" s="28">
        <f t="shared" si="16"/>
        <v>-0.55</v>
      </c>
      <c r="AW31" s="28">
        <f t="shared" si="16"/>
        <v>-0.11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0.25</v>
      </c>
      <c r="BC31" s="28">
        <f t="shared" si="16"/>
        <v>-0.12</v>
      </c>
      <c r="BD31" s="28">
        <f t="shared" si="16"/>
        <v>0.22</v>
      </c>
      <c r="BE31" s="28">
        <f t="shared" si="16"/>
        <v>0.13</v>
      </c>
      <c r="BF31" s="28">
        <f t="shared" si="16"/>
        <v>0</v>
      </c>
      <c r="BG31" s="28">
        <f t="shared" si="16"/>
        <v>0</v>
      </c>
      <c r="BH31" s="28">
        <f t="shared" si="16"/>
        <v>-0.13</v>
      </c>
      <c r="BI31" s="28">
        <f t="shared" si="16"/>
        <v>-3.24</v>
      </c>
      <c r="BJ31" s="28">
        <f t="shared" si="16"/>
        <v>-0.5</v>
      </c>
      <c r="BK31" s="28">
        <f t="shared" si="16"/>
        <v>0</v>
      </c>
      <c r="BL31" s="28">
        <f t="shared" si="16"/>
        <v>0</v>
      </c>
      <c r="BM31" s="28">
        <f t="shared" si="16"/>
        <v>0</v>
      </c>
      <c r="BN31" s="28">
        <f t="shared" si="16"/>
        <v>0</v>
      </c>
      <c r="BO31" s="28">
        <f t="shared" si="16"/>
        <v>0.13</v>
      </c>
      <c r="BP31" s="28">
        <f t="shared" si="16"/>
        <v>0.31</v>
      </c>
      <c r="BQ31" s="28">
        <f t="shared" si="16"/>
        <v>0</v>
      </c>
      <c r="BR31" s="28">
        <f t="shared" si="16"/>
        <v>0</v>
      </c>
      <c r="BS31" s="28">
        <f t="shared" si="16"/>
        <v>0.07</v>
      </c>
      <c r="BT31" s="28">
        <f t="shared" si="16"/>
        <v>0</v>
      </c>
      <c r="BU31" s="28">
        <f t="shared" si="16"/>
        <v>-0.01</v>
      </c>
      <c r="BV31" s="30">
        <f t="shared" si="16"/>
        <v>-0.03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73" width="8.71"/>
  </cols>
  <sheetData>
    <row r="1">
      <c r="B1" s="4" t="s">
        <v>159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6" t="s">
        <v>160</v>
      </c>
      <c r="AH1" s="3"/>
      <c r="AI1" s="3"/>
      <c r="AJ1" s="46" t="s">
        <v>160</v>
      </c>
      <c r="AK1" s="3"/>
      <c r="AL1" s="3"/>
      <c r="AM1" s="3"/>
      <c r="AN1" s="3"/>
      <c r="AO1" s="7"/>
      <c r="AP1" s="2" t="s">
        <v>161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7"/>
      <c r="BB1" s="2" t="s">
        <v>162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7"/>
    </row>
    <row r="2">
      <c r="B2" s="9" t="s">
        <v>12</v>
      </c>
      <c r="C2" s="9" t="s">
        <v>12</v>
      </c>
      <c r="D2" s="9" t="s">
        <v>13</v>
      </c>
      <c r="E2" s="9" t="s">
        <v>13</v>
      </c>
      <c r="F2" s="9" t="s">
        <v>14</v>
      </c>
      <c r="G2" s="9" t="s">
        <v>14</v>
      </c>
      <c r="H2" s="9" t="s">
        <v>15</v>
      </c>
      <c r="I2" s="9" t="s">
        <v>15</v>
      </c>
      <c r="J2" s="9" t="s">
        <v>16</v>
      </c>
      <c r="K2" s="9" t="s">
        <v>16</v>
      </c>
      <c r="L2" s="9" t="s">
        <v>17</v>
      </c>
      <c r="M2" s="9" t="s">
        <v>17</v>
      </c>
      <c r="N2" s="9" t="s">
        <v>18</v>
      </c>
      <c r="O2" s="9" t="s">
        <v>18</v>
      </c>
      <c r="P2" s="9" t="s">
        <v>19</v>
      </c>
      <c r="Q2" s="9" t="s">
        <v>19</v>
      </c>
      <c r="R2" s="9" t="s">
        <v>20</v>
      </c>
      <c r="S2" s="9" t="s">
        <v>20</v>
      </c>
      <c r="T2" s="9" t="s">
        <v>21</v>
      </c>
      <c r="U2" s="9" t="s">
        <v>21</v>
      </c>
      <c r="V2" s="9" t="s">
        <v>22</v>
      </c>
      <c r="W2" s="9" t="s">
        <v>22</v>
      </c>
      <c r="X2" s="9" t="s">
        <v>23</v>
      </c>
      <c r="Y2" s="9" t="s">
        <v>23</v>
      </c>
      <c r="Z2" s="9" t="s">
        <v>24</v>
      </c>
      <c r="AA2" s="9" t="s">
        <v>24</v>
      </c>
      <c r="AB2" s="9" t="s">
        <v>25</v>
      </c>
      <c r="AC2" s="9" t="s">
        <v>25</v>
      </c>
      <c r="AD2" s="9" t="s">
        <v>26</v>
      </c>
      <c r="AE2" s="9" t="s">
        <v>26</v>
      </c>
      <c r="AF2" s="9" t="s">
        <v>27</v>
      </c>
      <c r="AG2" s="9" t="s">
        <v>27</v>
      </c>
      <c r="AH2" s="9" t="s">
        <v>28</v>
      </c>
      <c r="AI2" s="9" t="s">
        <v>28</v>
      </c>
      <c r="AJ2" s="9" t="s">
        <v>29</v>
      </c>
      <c r="AK2" s="9" t="s">
        <v>29</v>
      </c>
      <c r="AL2" s="9" t="s">
        <v>30</v>
      </c>
      <c r="AM2" s="9" t="s">
        <v>30</v>
      </c>
      <c r="AN2" s="9" t="s">
        <v>31</v>
      </c>
      <c r="AO2" s="9" t="s">
        <v>31</v>
      </c>
      <c r="AP2" s="9" t="s">
        <v>14</v>
      </c>
      <c r="AQ2" s="9" t="s">
        <v>14</v>
      </c>
      <c r="AR2" s="9" t="s">
        <v>17</v>
      </c>
      <c r="AS2" s="9" t="s">
        <v>17</v>
      </c>
      <c r="AT2" s="9" t="s">
        <v>18</v>
      </c>
      <c r="AU2" s="9" t="s">
        <v>18</v>
      </c>
      <c r="AV2" s="9" t="s">
        <v>19</v>
      </c>
      <c r="AW2" s="9" t="s">
        <v>19</v>
      </c>
      <c r="AX2" s="9" t="s">
        <v>20</v>
      </c>
      <c r="AY2" s="9" t="s">
        <v>20</v>
      </c>
      <c r="AZ2" s="9" t="s">
        <v>21</v>
      </c>
      <c r="BA2" s="9" t="s">
        <v>21</v>
      </c>
      <c r="BB2" s="9" t="s">
        <v>2</v>
      </c>
      <c r="BC2" s="9" t="s">
        <v>2</v>
      </c>
      <c r="BD2" s="9" t="s">
        <v>3</v>
      </c>
      <c r="BE2" s="9" t="s">
        <v>3</v>
      </c>
      <c r="BF2" s="9" t="s">
        <v>4</v>
      </c>
      <c r="BG2" s="9" t="s">
        <v>4</v>
      </c>
      <c r="BH2" s="9" t="s">
        <v>5</v>
      </c>
      <c r="BI2" s="9" t="s">
        <v>5</v>
      </c>
      <c r="BJ2" s="9" t="s">
        <v>6</v>
      </c>
      <c r="BK2" s="9" t="s">
        <v>6</v>
      </c>
      <c r="BL2" s="9" t="s">
        <v>7</v>
      </c>
      <c r="BM2" s="9" t="s">
        <v>7</v>
      </c>
      <c r="BN2" s="9" t="s">
        <v>8</v>
      </c>
      <c r="BO2" s="9" t="s">
        <v>8</v>
      </c>
      <c r="BP2" s="9" t="s">
        <v>9</v>
      </c>
      <c r="BQ2" s="9" t="s">
        <v>9</v>
      </c>
      <c r="BR2" s="9" t="s">
        <v>10</v>
      </c>
      <c r="BS2" s="9" t="s">
        <v>10</v>
      </c>
      <c r="BT2" s="9" t="s">
        <v>11</v>
      </c>
      <c r="BU2" s="9" t="s">
        <v>11</v>
      </c>
    </row>
    <row r="3"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9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9" t="s">
        <v>36</v>
      </c>
      <c r="BB3" s="9" t="s">
        <v>35</v>
      </c>
      <c r="BC3" s="9" t="s">
        <v>36</v>
      </c>
      <c r="BD3" s="9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  <c r="BL3" s="9" t="s">
        <v>35</v>
      </c>
      <c r="BM3" s="9" t="s">
        <v>36</v>
      </c>
      <c r="BN3" s="9" t="s">
        <v>35</v>
      </c>
      <c r="BO3" s="9" t="s">
        <v>36</v>
      </c>
      <c r="BP3" s="9" t="s">
        <v>35</v>
      </c>
      <c r="BQ3" s="9" t="s">
        <v>36</v>
      </c>
      <c r="BR3" s="9" t="s">
        <v>35</v>
      </c>
      <c r="BS3" s="9" t="s">
        <v>36</v>
      </c>
      <c r="BT3" s="9" t="s">
        <v>35</v>
      </c>
      <c r="BU3" s="9" t="s">
        <v>36</v>
      </c>
    </row>
    <row r="4">
      <c r="A4" s="9" t="s">
        <v>40</v>
      </c>
      <c r="B4" s="41">
        <v>314.03</v>
      </c>
      <c r="C4" s="41">
        <v>320.36</v>
      </c>
      <c r="D4" s="41">
        <v>273.5</v>
      </c>
      <c r="E4" s="41">
        <v>241.63</v>
      </c>
      <c r="F4" s="41">
        <v>281.43</v>
      </c>
      <c r="G4" s="41">
        <v>331.08</v>
      </c>
      <c r="H4" s="41">
        <v>312.34</v>
      </c>
      <c r="I4" s="41">
        <v>351.68</v>
      </c>
      <c r="J4" s="41">
        <v>327.82</v>
      </c>
      <c r="K4" s="41">
        <v>266.7</v>
      </c>
      <c r="L4" s="41">
        <v>303.67</v>
      </c>
      <c r="M4" s="41">
        <v>311.22</v>
      </c>
      <c r="N4" s="41">
        <v>323.17</v>
      </c>
      <c r="O4" s="41">
        <v>281.6</v>
      </c>
      <c r="P4" s="41">
        <v>340.68</v>
      </c>
      <c r="Q4" s="41">
        <v>278.08</v>
      </c>
      <c r="R4" s="41">
        <v>376.86</v>
      </c>
      <c r="S4" s="41">
        <v>271.72</v>
      </c>
      <c r="T4" s="41">
        <v>338.29</v>
      </c>
      <c r="U4" s="41">
        <v>305.48</v>
      </c>
      <c r="V4" s="41">
        <v>320.9</v>
      </c>
      <c r="W4" s="41">
        <v>351.16</v>
      </c>
      <c r="X4" s="41">
        <v>331.25</v>
      </c>
      <c r="Y4" s="41">
        <v>373.45</v>
      </c>
      <c r="Z4" s="41">
        <v>312.81</v>
      </c>
      <c r="AA4" s="41">
        <v>344.45</v>
      </c>
      <c r="AB4" s="41">
        <v>312.12</v>
      </c>
      <c r="AC4" s="41">
        <v>354.32</v>
      </c>
      <c r="AD4" s="41">
        <v>275.21</v>
      </c>
      <c r="AE4" s="41">
        <v>362.17</v>
      </c>
      <c r="AF4" s="41">
        <v>293.38</v>
      </c>
      <c r="AG4" s="12"/>
      <c r="AH4" s="41">
        <v>297.15</v>
      </c>
      <c r="AI4" s="41">
        <v>356.42</v>
      </c>
      <c r="AJ4" s="12"/>
      <c r="AK4" s="41">
        <v>306.95</v>
      </c>
      <c r="AL4" s="41">
        <v>298.55</v>
      </c>
      <c r="AM4" s="41">
        <v>292.26</v>
      </c>
      <c r="AN4" s="41">
        <v>293.57</v>
      </c>
      <c r="AO4" s="41">
        <v>289.31</v>
      </c>
      <c r="AP4" s="41">
        <v>323.23</v>
      </c>
      <c r="AQ4" s="41">
        <v>322.32</v>
      </c>
      <c r="AR4" s="41">
        <v>274.08</v>
      </c>
      <c r="AS4" s="41">
        <v>300.18</v>
      </c>
      <c r="AT4" s="41">
        <v>302.92</v>
      </c>
      <c r="AU4" s="41">
        <v>272.84</v>
      </c>
      <c r="AV4" s="41">
        <v>290.34</v>
      </c>
      <c r="AW4" s="41">
        <v>312.53</v>
      </c>
      <c r="AX4" s="41">
        <v>333.07</v>
      </c>
      <c r="AY4" s="41">
        <v>284.32</v>
      </c>
      <c r="AZ4" s="41">
        <v>228.52</v>
      </c>
      <c r="BA4" s="41">
        <v>303.7</v>
      </c>
      <c r="BB4" s="41">
        <v>349.83</v>
      </c>
      <c r="BC4" s="41">
        <v>341.75</v>
      </c>
      <c r="BD4" s="41">
        <v>343.21</v>
      </c>
      <c r="BE4" s="41">
        <v>360.52</v>
      </c>
      <c r="BF4" s="41">
        <v>326.85</v>
      </c>
      <c r="BG4" s="41">
        <v>307.44</v>
      </c>
      <c r="BH4" s="41">
        <v>313.84</v>
      </c>
      <c r="BI4" s="41">
        <v>285.9</v>
      </c>
      <c r="BJ4" s="41">
        <v>274.25</v>
      </c>
      <c r="BK4" s="41">
        <v>295.59</v>
      </c>
      <c r="BL4" s="41">
        <v>266.82</v>
      </c>
      <c r="BM4" s="41">
        <v>329.77</v>
      </c>
      <c r="BN4" s="41">
        <v>358.71</v>
      </c>
      <c r="BO4" s="41">
        <v>306.39</v>
      </c>
      <c r="BP4" s="41">
        <v>283.48</v>
      </c>
      <c r="BQ4" s="41">
        <v>265.18</v>
      </c>
      <c r="BR4" s="41">
        <v>382.85</v>
      </c>
      <c r="BS4" s="41">
        <v>392.79</v>
      </c>
      <c r="BT4" s="41">
        <v>318.88</v>
      </c>
      <c r="BU4" s="41">
        <v>303.45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</row>
    <row r="6">
      <c r="A6" s="17">
        <v>2.0</v>
      </c>
      <c r="B6" s="41">
        <v>0.51</v>
      </c>
      <c r="C6" s="41">
        <v>8.81</v>
      </c>
      <c r="D6" s="41">
        <v>1.1</v>
      </c>
      <c r="E6" s="41">
        <v>17.51</v>
      </c>
      <c r="F6" s="41">
        <v>0.18</v>
      </c>
      <c r="G6" s="41">
        <v>2.08</v>
      </c>
      <c r="H6" s="41">
        <v>0.62</v>
      </c>
      <c r="I6" s="41">
        <v>0.02</v>
      </c>
      <c r="J6" s="41">
        <v>4.24</v>
      </c>
      <c r="K6" s="41">
        <v>0.2</v>
      </c>
      <c r="L6" s="41">
        <v>2.06</v>
      </c>
      <c r="M6" s="41">
        <v>0.0</v>
      </c>
      <c r="N6" s="41">
        <v>1.57</v>
      </c>
      <c r="O6" s="41">
        <v>0.0</v>
      </c>
      <c r="P6" s="41">
        <v>0.25</v>
      </c>
      <c r="Q6" s="41">
        <v>0.0</v>
      </c>
      <c r="R6" s="41">
        <v>0.11000000000000001</v>
      </c>
      <c r="S6" s="41">
        <v>0.0</v>
      </c>
      <c r="T6" s="41">
        <v>0.03</v>
      </c>
      <c r="U6" s="41">
        <v>0.0</v>
      </c>
      <c r="V6" s="41">
        <v>0.28</v>
      </c>
      <c r="W6" s="41">
        <v>0.0</v>
      </c>
      <c r="X6" s="41">
        <v>0.0</v>
      </c>
      <c r="Y6" s="41">
        <v>0.0</v>
      </c>
      <c r="Z6" s="41">
        <v>0.0</v>
      </c>
      <c r="AA6" s="41">
        <v>0.0</v>
      </c>
      <c r="AB6" s="41">
        <v>0.3</v>
      </c>
      <c r="AC6" s="41">
        <v>0.0</v>
      </c>
      <c r="AD6" s="41">
        <v>0.38</v>
      </c>
      <c r="AE6" s="41">
        <v>0.13</v>
      </c>
      <c r="AF6" s="41">
        <v>0.17</v>
      </c>
      <c r="AG6" s="12"/>
      <c r="AH6" s="41">
        <v>0.26</v>
      </c>
      <c r="AI6" s="41">
        <v>0.0</v>
      </c>
      <c r="AJ6" s="12"/>
      <c r="AK6" s="41">
        <v>0.07</v>
      </c>
      <c r="AL6" s="41">
        <v>0.4600000000000001</v>
      </c>
      <c r="AM6" s="41">
        <v>0.0</v>
      </c>
      <c r="AN6" s="41">
        <v>0.01</v>
      </c>
      <c r="AO6" s="41">
        <v>0.0</v>
      </c>
      <c r="AP6" s="41">
        <v>0.0</v>
      </c>
      <c r="AQ6" s="41">
        <v>0.14</v>
      </c>
      <c r="AR6" s="41">
        <v>0.36</v>
      </c>
      <c r="AS6" s="41">
        <v>0.0</v>
      </c>
      <c r="AT6" s="41">
        <v>0.35</v>
      </c>
      <c r="AU6" s="41">
        <v>0.01</v>
      </c>
      <c r="AV6" s="41">
        <v>0.06</v>
      </c>
      <c r="AW6" s="41">
        <v>0.0</v>
      </c>
      <c r="AX6" s="41">
        <v>2.95</v>
      </c>
      <c r="AY6" s="41">
        <v>0.0</v>
      </c>
      <c r="AZ6" s="41">
        <v>0.32</v>
      </c>
      <c r="BA6" s="41">
        <v>0.0</v>
      </c>
      <c r="BB6" s="41">
        <v>2.39</v>
      </c>
      <c r="BC6" s="41">
        <v>0.26</v>
      </c>
      <c r="BD6" s="41">
        <v>0.0</v>
      </c>
      <c r="BE6" s="41">
        <v>0.22000000000000003</v>
      </c>
      <c r="BF6" s="41">
        <v>2.99</v>
      </c>
      <c r="BG6" s="41">
        <v>0.61</v>
      </c>
      <c r="BH6" s="41">
        <v>1.81</v>
      </c>
      <c r="BI6" s="41">
        <v>0.22000000000000003</v>
      </c>
      <c r="BJ6" s="41">
        <v>0.0</v>
      </c>
      <c r="BK6" s="41">
        <v>0.86</v>
      </c>
      <c r="BL6" s="41">
        <v>0.13</v>
      </c>
      <c r="BM6" s="41">
        <v>0.9399999999999998</v>
      </c>
      <c r="BN6" s="41">
        <v>4.2</v>
      </c>
      <c r="BO6" s="41">
        <v>0.0</v>
      </c>
      <c r="BP6" s="41">
        <v>2.75</v>
      </c>
      <c r="BQ6" s="41">
        <v>2.24</v>
      </c>
      <c r="BR6" s="41">
        <v>29.17</v>
      </c>
      <c r="BS6" s="41">
        <v>39.18</v>
      </c>
      <c r="BT6" s="41">
        <v>31.82</v>
      </c>
      <c r="BU6" s="41">
        <v>28.98</v>
      </c>
    </row>
    <row r="7">
      <c r="A7" s="18">
        <v>1.0</v>
      </c>
      <c r="B7" s="41">
        <v>2.59</v>
      </c>
      <c r="C7" s="41">
        <v>8.15</v>
      </c>
      <c r="D7" s="41">
        <v>0.76</v>
      </c>
      <c r="E7" s="41">
        <v>13.45</v>
      </c>
      <c r="F7" s="41">
        <v>1.17</v>
      </c>
      <c r="G7" s="41">
        <v>3.61</v>
      </c>
      <c r="H7" s="41">
        <v>0.59</v>
      </c>
      <c r="I7" s="41">
        <v>0.24</v>
      </c>
      <c r="J7" s="41">
        <v>4.89</v>
      </c>
      <c r="K7" s="41">
        <v>1.66</v>
      </c>
      <c r="L7" s="41">
        <v>10.3</v>
      </c>
      <c r="M7" s="41">
        <v>0.0</v>
      </c>
      <c r="N7" s="41">
        <v>3.1</v>
      </c>
      <c r="O7" s="41">
        <v>0.01</v>
      </c>
      <c r="P7" s="41">
        <v>1.34</v>
      </c>
      <c r="Q7" s="41">
        <v>0.0</v>
      </c>
      <c r="R7" s="41">
        <v>0.4600000000000001</v>
      </c>
      <c r="S7" s="41">
        <v>0.0</v>
      </c>
      <c r="T7" s="41">
        <v>0.1</v>
      </c>
      <c r="U7" s="41">
        <v>0.0</v>
      </c>
      <c r="V7" s="41">
        <v>0.96</v>
      </c>
      <c r="W7" s="41">
        <v>0.0</v>
      </c>
      <c r="X7" s="41">
        <v>0.0</v>
      </c>
      <c r="Y7" s="41">
        <v>0.0</v>
      </c>
      <c r="Z7" s="41">
        <v>0.01</v>
      </c>
      <c r="AA7" s="41">
        <v>0.0</v>
      </c>
      <c r="AB7" s="41">
        <v>0.1</v>
      </c>
      <c r="AC7" s="41">
        <v>0.0</v>
      </c>
      <c r="AD7" s="41">
        <v>0.18</v>
      </c>
      <c r="AE7" s="41">
        <v>0.63</v>
      </c>
      <c r="AF7" s="41">
        <v>0.65</v>
      </c>
      <c r="AG7" s="12"/>
      <c r="AH7" s="41">
        <v>0.8699999999999999</v>
      </c>
      <c r="AI7" s="41">
        <v>0.0</v>
      </c>
      <c r="AJ7" s="12"/>
      <c r="AK7" s="41">
        <v>0.09</v>
      </c>
      <c r="AL7" s="41">
        <v>0.8100000000000002</v>
      </c>
      <c r="AM7" s="41">
        <v>0.0</v>
      </c>
      <c r="AN7" s="41">
        <v>0.11000000000000001</v>
      </c>
      <c r="AO7" s="41">
        <v>0.0</v>
      </c>
      <c r="AP7" s="41">
        <v>1.04</v>
      </c>
      <c r="AQ7" s="41">
        <v>1.95</v>
      </c>
      <c r="AR7" s="41">
        <v>4.64</v>
      </c>
      <c r="AS7" s="41">
        <v>0.0</v>
      </c>
      <c r="AT7" s="41">
        <v>0.15</v>
      </c>
      <c r="AU7" s="41">
        <v>0.0</v>
      </c>
      <c r="AV7" s="41">
        <v>0.06</v>
      </c>
      <c r="AW7" s="41">
        <v>0.0</v>
      </c>
      <c r="AX7" s="41">
        <v>3.58</v>
      </c>
      <c r="AY7" s="41">
        <v>0.0</v>
      </c>
      <c r="AZ7" s="41">
        <v>0.77</v>
      </c>
      <c r="BA7" s="41">
        <v>0.0</v>
      </c>
      <c r="BB7" s="41">
        <v>0.29</v>
      </c>
      <c r="BC7" s="41">
        <v>0.68</v>
      </c>
      <c r="BD7" s="41">
        <v>0.0</v>
      </c>
      <c r="BE7" s="41">
        <v>1.66</v>
      </c>
      <c r="BF7" s="41">
        <v>0.06</v>
      </c>
      <c r="BG7" s="41">
        <v>0.44000000000000006</v>
      </c>
      <c r="BH7" s="41">
        <v>2.89</v>
      </c>
      <c r="BI7" s="41">
        <v>1.19</v>
      </c>
      <c r="BJ7" s="41">
        <v>0.04</v>
      </c>
      <c r="BK7" s="41">
        <v>1.68</v>
      </c>
      <c r="BL7" s="41">
        <v>0.31</v>
      </c>
      <c r="BM7" s="41">
        <v>4.29</v>
      </c>
      <c r="BN7" s="41">
        <v>0.01</v>
      </c>
      <c r="BO7" s="41">
        <v>0.08</v>
      </c>
      <c r="BP7" s="41">
        <v>3.07</v>
      </c>
      <c r="BQ7" s="41">
        <v>0.08</v>
      </c>
      <c r="BR7" s="41">
        <v>13.7</v>
      </c>
      <c r="BS7" s="41">
        <v>3.98</v>
      </c>
      <c r="BT7" s="41">
        <v>2.53</v>
      </c>
      <c r="BU7" s="41">
        <v>22.11</v>
      </c>
    </row>
    <row r="8">
      <c r="A8" s="18">
        <v>0.5</v>
      </c>
      <c r="B8" s="41">
        <v>66.07</v>
      </c>
      <c r="C8" s="41">
        <v>34.83</v>
      </c>
      <c r="D8" s="41">
        <v>29.79</v>
      </c>
      <c r="E8" s="41">
        <v>30.12</v>
      </c>
      <c r="F8" s="41">
        <v>21.39</v>
      </c>
      <c r="G8" s="41">
        <v>20.31</v>
      </c>
      <c r="H8" s="41">
        <v>16.75</v>
      </c>
      <c r="I8" s="41">
        <v>7.15</v>
      </c>
      <c r="J8" s="41">
        <v>26.68</v>
      </c>
      <c r="K8" s="41">
        <v>19.95</v>
      </c>
      <c r="L8" s="41">
        <v>108.8</v>
      </c>
      <c r="M8" s="41">
        <v>0.02</v>
      </c>
      <c r="N8" s="41">
        <v>10.35</v>
      </c>
      <c r="O8" s="41">
        <v>0.12</v>
      </c>
      <c r="P8" s="41">
        <v>5.55</v>
      </c>
      <c r="Q8" s="41">
        <v>0.03</v>
      </c>
      <c r="R8" s="41">
        <v>5.47</v>
      </c>
      <c r="S8" s="41">
        <v>0.04</v>
      </c>
      <c r="T8" s="41">
        <v>3.25</v>
      </c>
      <c r="U8" s="41">
        <v>0.01</v>
      </c>
      <c r="V8" s="41">
        <v>10.6</v>
      </c>
      <c r="W8" s="41">
        <v>0.07</v>
      </c>
      <c r="X8" s="41">
        <v>3.7</v>
      </c>
      <c r="Y8" s="41">
        <v>0.0</v>
      </c>
      <c r="Z8" s="41">
        <v>2.4</v>
      </c>
      <c r="AA8" s="41">
        <v>0.0</v>
      </c>
      <c r="AB8" s="41">
        <v>2.44</v>
      </c>
      <c r="AC8" s="41">
        <v>0.0</v>
      </c>
      <c r="AD8" s="41">
        <v>5.85</v>
      </c>
      <c r="AE8" s="41">
        <v>6.33</v>
      </c>
      <c r="AF8" s="41">
        <v>5.74</v>
      </c>
      <c r="AG8" s="12"/>
      <c r="AH8" s="41">
        <v>10.48</v>
      </c>
      <c r="AI8" s="41">
        <v>0.5</v>
      </c>
      <c r="AJ8" s="12"/>
      <c r="AK8" s="41">
        <v>5.58</v>
      </c>
      <c r="AL8" s="41">
        <v>12.38</v>
      </c>
      <c r="AM8" s="41">
        <v>0.2</v>
      </c>
      <c r="AN8" s="41">
        <v>3.75</v>
      </c>
      <c r="AO8" s="41">
        <v>0.17</v>
      </c>
      <c r="AP8" s="41">
        <v>88.88</v>
      </c>
      <c r="AQ8" s="41">
        <v>46.44</v>
      </c>
      <c r="AR8" s="41">
        <v>36.06</v>
      </c>
      <c r="AS8" s="41">
        <v>0.38</v>
      </c>
      <c r="AT8" s="41">
        <v>4.53</v>
      </c>
      <c r="AU8" s="41">
        <v>2.47</v>
      </c>
      <c r="AV8" s="41">
        <v>4.45</v>
      </c>
      <c r="AW8" s="41">
        <v>0.0</v>
      </c>
      <c r="AX8" s="41">
        <v>82.09</v>
      </c>
      <c r="AY8" s="41">
        <v>0.0</v>
      </c>
      <c r="AZ8" s="41">
        <v>11.95</v>
      </c>
      <c r="BA8" s="41">
        <v>0.04</v>
      </c>
      <c r="BB8" s="41">
        <v>3.05</v>
      </c>
      <c r="BC8" s="41">
        <v>4.61</v>
      </c>
      <c r="BD8" s="41">
        <v>6.72</v>
      </c>
      <c r="BE8" s="41">
        <v>33.01</v>
      </c>
      <c r="BF8" s="41">
        <v>4.88</v>
      </c>
      <c r="BG8" s="41">
        <v>3.08</v>
      </c>
      <c r="BH8" s="41">
        <v>24.77</v>
      </c>
      <c r="BI8" s="41">
        <v>14.89</v>
      </c>
      <c r="BJ8" s="41">
        <v>8.29</v>
      </c>
      <c r="BK8" s="41">
        <v>20.25</v>
      </c>
      <c r="BL8" s="41">
        <v>3.76</v>
      </c>
      <c r="BM8" s="41">
        <v>45.32</v>
      </c>
      <c r="BN8" s="41">
        <v>8.98</v>
      </c>
      <c r="BO8" s="41">
        <v>2.18</v>
      </c>
      <c r="BP8" s="41">
        <v>20.65</v>
      </c>
      <c r="BQ8" s="41">
        <v>7.45</v>
      </c>
      <c r="BR8" s="41">
        <v>133.81</v>
      </c>
      <c r="BS8" s="41">
        <v>62.22</v>
      </c>
      <c r="BT8" s="41">
        <v>20.32</v>
      </c>
      <c r="BU8" s="41">
        <v>100.62</v>
      </c>
    </row>
    <row r="9">
      <c r="A9" s="18">
        <v>0.25</v>
      </c>
      <c r="B9" s="41">
        <v>222.32</v>
      </c>
      <c r="C9" s="41">
        <v>247.92</v>
      </c>
      <c r="D9" s="41">
        <v>214.96</v>
      </c>
      <c r="E9" s="41">
        <v>154.27</v>
      </c>
      <c r="F9" s="41">
        <v>206.68</v>
      </c>
      <c r="G9" s="41">
        <v>144.82</v>
      </c>
      <c r="H9" s="41">
        <v>248.44</v>
      </c>
      <c r="I9" s="41">
        <v>209.97</v>
      </c>
      <c r="J9" s="41">
        <v>189.07</v>
      </c>
      <c r="K9" s="41">
        <v>86.39</v>
      </c>
      <c r="L9" s="41">
        <v>164.24</v>
      </c>
      <c r="M9" s="41">
        <v>20.46</v>
      </c>
      <c r="N9" s="41">
        <v>86.63</v>
      </c>
      <c r="O9" s="41">
        <v>24.31</v>
      </c>
      <c r="P9" s="41">
        <v>71.58</v>
      </c>
      <c r="Q9" s="41">
        <v>18.58</v>
      </c>
      <c r="R9" s="41">
        <v>79.36</v>
      </c>
      <c r="S9" s="41">
        <v>14.12</v>
      </c>
      <c r="T9" s="41">
        <v>48.33</v>
      </c>
      <c r="U9" s="41">
        <v>11.31</v>
      </c>
      <c r="V9" s="41">
        <v>118.8</v>
      </c>
      <c r="W9" s="41">
        <v>16.93</v>
      </c>
      <c r="X9" s="41">
        <v>53.62</v>
      </c>
      <c r="Y9" s="41">
        <v>20.53</v>
      </c>
      <c r="Z9" s="41">
        <v>45.98</v>
      </c>
      <c r="AA9" s="41">
        <v>6.95</v>
      </c>
      <c r="AB9" s="41">
        <v>11.69</v>
      </c>
      <c r="AC9" s="41">
        <v>1.05</v>
      </c>
      <c r="AD9" s="41">
        <v>72.26</v>
      </c>
      <c r="AE9" s="41">
        <v>86.68</v>
      </c>
      <c r="AF9" s="41">
        <v>48.42</v>
      </c>
      <c r="AG9" s="12"/>
      <c r="AH9" s="41">
        <v>82.94</v>
      </c>
      <c r="AI9" s="41">
        <v>50.55</v>
      </c>
      <c r="AJ9" s="12"/>
      <c r="AK9" s="41">
        <v>94.54</v>
      </c>
      <c r="AL9" s="41">
        <v>42.7</v>
      </c>
      <c r="AM9" s="41">
        <v>58.96</v>
      </c>
      <c r="AN9" s="41">
        <v>44.73</v>
      </c>
      <c r="AO9" s="41">
        <v>57.98</v>
      </c>
      <c r="AP9" s="41">
        <v>210.37</v>
      </c>
      <c r="AQ9" s="41">
        <v>203.16</v>
      </c>
      <c r="AR9" s="41">
        <v>148.77</v>
      </c>
      <c r="AS9" s="41">
        <v>33.2</v>
      </c>
      <c r="AT9" s="41">
        <v>90.87</v>
      </c>
      <c r="AU9" s="41">
        <v>38.09</v>
      </c>
      <c r="AV9" s="41">
        <v>78.9</v>
      </c>
      <c r="AW9" s="41">
        <v>7.37</v>
      </c>
      <c r="AX9" s="41">
        <v>82.39</v>
      </c>
      <c r="AY9" s="41">
        <v>6.63</v>
      </c>
      <c r="AZ9" s="41">
        <v>92.51</v>
      </c>
      <c r="BA9" s="41">
        <v>15.54</v>
      </c>
      <c r="BB9" s="41">
        <v>268.48</v>
      </c>
      <c r="BC9" s="41">
        <v>202.13</v>
      </c>
      <c r="BD9" s="41">
        <v>287.24</v>
      </c>
      <c r="BE9" s="41">
        <v>266.32</v>
      </c>
      <c r="BF9" s="41">
        <v>259.6</v>
      </c>
      <c r="BG9" s="41">
        <v>214.35</v>
      </c>
      <c r="BH9" s="41">
        <v>250.36</v>
      </c>
      <c r="BI9" s="41">
        <v>211.84</v>
      </c>
      <c r="BJ9" s="41">
        <v>216.41</v>
      </c>
      <c r="BK9" s="41">
        <v>222.54</v>
      </c>
      <c r="BL9" s="41">
        <v>171.62</v>
      </c>
      <c r="BM9" s="41">
        <v>195.15</v>
      </c>
      <c r="BN9" s="41">
        <v>277.35</v>
      </c>
      <c r="BO9" s="41">
        <v>198.24</v>
      </c>
      <c r="BP9" s="41">
        <v>202.68</v>
      </c>
      <c r="BQ9" s="41">
        <v>159.22</v>
      </c>
      <c r="BR9" s="41">
        <v>171.22</v>
      </c>
      <c r="BS9" s="41">
        <v>203.66</v>
      </c>
      <c r="BT9" s="41">
        <v>152.24</v>
      </c>
      <c r="BU9" s="41">
        <v>109.08</v>
      </c>
    </row>
    <row r="10">
      <c r="A10" s="19">
        <v>0.125</v>
      </c>
      <c r="B10" s="41">
        <v>22.38</v>
      </c>
      <c r="C10" s="41">
        <v>20.02</v>
      </c>
      <c r="D10" s="41">
        <v>26.63</v>
      </c>
      <c r="E10" s="41">
        <v>25.43</v>
      </c>
      <c r="F10" s="41">
        <v>50.04</v>
      </c>
      <c r="G10" s="41">
        <v>150.08</v>
      </c>
      <c r="H10" s="41">
        <v>45.35</v>
      </c>
      <c r="I10" s="41">
        <v>124.17</v>
      </c>
      <c r="J10" s="41">
        <v>98.71</v>
      </c>
      <c r="K10" s="41">
        <v>149.39</v>
      </c>
      <c r="L10" s="41">
        <v>17.11</v>
      </c>
      <c r="M10" s="41">
        <v>274.38</v>
      </c>
      <c r="N10" s="41">
        <v>202.44</v>
      </c>
      <c r="O10" s="41">
        <v>233.51</v>
      </c>
      <c r="P10" s="41">
        <v>228.2</v>
      </c>
      <c r="Q10" s="41">
        <v>240.38</v>
      </c>
      <c r="R10" s="41">
        <v>269.32</v>
      </c>
      <c r="S10" s="41">
        <v>234.3</v>
      </c>
      <c r="T10" s="41">
        <v>269.61</v>
      </c>
      <c r="U10" s="41">
        <v>271.27</v>
      </c>
      <c r="V10" s="41">
        <v>179.19</v>
      </c>
      <c r="W10" s="41">
        <v>317.11</v>
      </c>
      <c r="X10" s="41">
        <v>260.55</v>
      </c>
      <c r="Y10" s="41">
        <v>330.24</v>
      </c>
      <c r="Z10" s="41">
        <v>249.36</v>
      </c>
      <c r="AA10" s="41">
        <v>306.5</v>
      </c>
      <c r="AB10" s="41">
        <v>275.81</v>
      </c>
      <c r="AC10" s="41">
        <v>330.91</v>
      </c>
      <c r="AD10" s="41">
        <v>192.64</v>
      </c>
      <c r="AE10" s="41">
        <v>261.85</v>
      </c>
      <c r="AF10" s="41">
        <v>228.94</v>
      </c>
      <c r="AG10" s="12"/>
      <c r="AH10" s="41">
        <v>194.52</v>
      </c>
      <c r="AI10" s="41">
        <v>263.81</v>
      </c>
      <c r="AJ10" s="12"/>
      <c r="AK10" s="41">
        <v>192.29</v>
      </c>
      <c r="AL10" s="41">
        <v>227.81</v>
      </c>
      <c r="AM10" s="41">
        <v>220.48</v>
      </c>
      <c r="AN10" s="41">
        <v>232.62</v>
      </c>
      <c r="AO10" s="41">
        <v>214.78</v>
      </c>
      <c r="AP10" s="41">
        <v>21.38</v>
      </c>
      <c r="AQ10" s="41">
        <v>65.3</v>
      </c>
      <c r="AR10" s="41">
        <v>78.70999999999998</v>
      </c>
      <c r="AS10" s="41">
        <v>250.52</v>
      </c>
      <c r="AT10" s="41">
        <v>194.44</v>
      </c>
      <c r="AU10" s="41">
        <v>213.61</v>
      </c>
      <c r="AV10" s="41">
        <v>194.29</v>
      </c>
      <c r="AW10" s="41">
        <v>277.01</v>
      </c>
      <c r="AX10" s="41">
        <v>146.69</v>
      </c>
      <c r="AY10" s="41">
        <v>253.6</v>
      </c>
      <c r="AZ10" s="41">
        <v>118.03</v>
      </c>
      <c r="BA10" s="41">
        <v>266.13</v>
      </c>
      <c r="BB10" s="41">
        <v>73.95</v>
      </c>
      <c r="BC10" s="41">
        <v>129.57</v>
      </c>
      <c r="BD10" s="41">
        <v>48.06</v>
      </c>
      <c r="BE10" s="41">
        <v>57.55</v>
      </c>
      <c r="BF10" s="41">
        <v>57.76</v>
      </c>
      <c r="BG10" s="41">
        <v>86.02</v>
      </c>
      <c r="BH10" s="41">
        <v>32.62</v>
      </c>
      <c r="BI10" s="41">
        <v>57.07</v>
      </c>
      <c r="BJ10" s="41">
        <v>48.47</v>
      </c>
      <c r="BK10" s="41">
        <v>49.1</v>
      </c>
      <c r="BL10" s="41">
        <v>89.23</v>
      </c>
      <c r="BM10" s="41">
        <v>80.25</v>
      </c>
      <c r="BN10" s="41">
        <v>66.13</v>
      </c>
      <c r="BO10" s="41">
        <v>100.44</v>
      </c>
      <c r="BP10" s="41">
        <v>51.23</v>
      </c>
      <c r="BQ10" s="41">
        <v>93.22</v>
      </c>
      <c r="BR10" s="41">
        <v>32.73</v>
      </c>
      <c r="BS10" s="41">
        <v>80.08</v>
      </c>
      <c r="BT10" s="41">
        <v>109.5</v>
      </c>
      <c r="BU10" s="41">
        <v>42.1</v>
      </c>
    </row>
    <row r="11">
      <c r="A11" s="19">
        <v>0.0625</v>
      </c>
      <c r="B11" s="41">
        <v>0.12</v>
      </c>
      <c r="C11" s="41">
        <v>0.49000000000000005</v>
      </c>
      <c r="D11" s="41">
        <v>0.14</v>
      </c>
      <c r="E11" s="41">
        <v>0.76</v>
      </c>
      <c r="F11" s="41">
        <v>1.95</v>
      </c>
      <c r="G11" s="41">
        <v>10.04</v>
      </c>
      <c r="H11" s="41">
        <v>0.51</v>
      </c>
      <c r="I11" s="41">
        <v>9.79</v>
      </c>
      <c r="J11" s="41">
        <v>4.19</v>
      </c>
      <c r="K11" s="41">
        <v>8.8</v>
      </c>
      <c r="L11" s="41">
        <v>1.08</v>
      </c>
      <c r="M11" s="41">
        <v>16.25</v>
      </c>
      <c r="N11" s="41">
        <v>18.98</v>
      </c>
      <c r="O11" s="41">
        <v>23.42</v>
      </c>
      <c r="P11" s="41">
        <v>33.52</v>
      </c>
      <c r="Q11" s="41">
        <v>18.84</v>
      </c>
      <c r="R11" s="41">
        <v>22.01</v>
      </c>
      <c r="S11" s="41">
        <v>23.17</v>
      </c>
      <c r="T11" s="41">
        <v>16.88</v>
      </c>
      <c r="U11" s="41">
        <v>22.78</v>
      </c>
      <c r="V11" s="41">
        <v>11.02</v>
      </c>
      <c r="W11" s="41">
        <v>17.01</v>
      </c>
      <c r="X11" s="41">
        <v>13.32</v>
      </c>
      <c r="Y11" s="41">
        <v>22.6</v>
      </c>
      <c r="Z11" s="41">
        <v>14.97</v>
      </c>
      <c r="AA11" s="41">
        <v>30.78</v>
      </c>
      <c r="AB11" s="41">
        <v>21.7</v>
      </c>
      <c r="AC11" s="41">
        <v>22.21</v>
      </c>
      <c r="AD11" s="41">
        <v>3.43</v>
      </c>
      <c r="AE11" s="41">
        <v>6.48</v>
      </c>
      <c r="AF11" s="41">
        <v>9.38</v>
      </c>
      <c r="AG11" s="12"/>
      <c r="AH11" s="41">
        <v>8.0</v>
      </c>
      <c r="AI11" s="41">
        <v>41.36</v>
      </c>
      <c r="AJ11" s="12"/>
      <c r="AK11" s="41">
        <v>14.3</v>
      </c>
      <c r="AL11" s="41">
        <v>14.35</v>
      </c>
      <c r="AM11" s="41">
        <v>12.53</v>
      </c>
      <c r="AN11" s="41">
        <v>12.27</v>
      </c>
      <c r="AO11" s="41">
        <v>16.34</v>
      </c>
      <c r="AP11" s="41">
        <v>1.49</v>
      </c>
      <c r="AQ11" s="41">
        <v>5.19</v>
      </c>
      <c r="AR11" s="41">
        <v>5.5</v>
      </c>
      <c r="AS11" s="41">
        <v>16.0</v>
      </c>
      <c r="AT11" s="41">
        <v>12.52</v>
      </c>
      <c r="AU11" s="41">
        <v>18.51</v>
      </c>
      <c r="AV11" s="41">
        <v>12.48</v>
      </c>
      <c r="AW11" s="41">
        <v>28.0</v>
      </c>
      <c r="AX11" s="41">
        <v>15.23</v>
      </c>
      <c r="AY11" s="41">
        <v>24.01</v>
      </c>
      <c r="AZ11" s="41">
        <v>4.93</v>
      </c>
      <c r="BA11" s="41">
        <v>21.91</v>
      </c>
      <c r="BB11" s="41">
        <v>1.62</v>
      </c>
      <c r="BC11" s="41">
        <v>4.39</v>
      </c>
      <c r="BD11" s="41">
        <v>1.07</v>
      </c>
      <c r="BE11" s="41">
        <v>1.52</v>
      </c>
      <c r="BF11" s="41">
        <v>1.42</v>
      </c>
      <c r="BG11" s="41">
        <v>2.72</v>
      </c>
      <c r="BH11" s="41">
        <v>1.34</v>
      </c>
      <c r="BI11" s="41">
        <v>0.67</v>
      </c>
      <c r="BJ11" s="41">
        <v>0.9200000000000002</v>
      </c>
      <c r="BK11" s="41">
        <v>1.02</v>
      </c>
      <c r="BL11" s="41">
        <v>1.69</v>
      </c>
      <c r="BM11" s="41">
        <v>3.6</v>
      </c>
      <c r="BN11" s="41">
        <v>1.98</v>
      </c>
      <c r="BO11" s="41">
        <v>5.24</v>
      </c>
      <c r="BP11" s="41">
        <v>2.91</v>
      </c>
      <c r="BQ11" s="41">
        <v>2.84</v>
      </c>
      <c r="BR11" s="41">
        <v>2.14</v>
      </c>
      <c r="BS11" s="41">
        <v>3.4</v>
      </c>
      <c r="BT11" s="41">
        <v>2.44</v>
      </c>
      <c r="BU11" s="41">
        <v>0.45</v>
      </c>
    </row>
    <row r="12">
      <c r="A12" s="20" t="s">
        <v>42</v>
      </c>
      <c r="B12" s="41">
        <v>0.03</v>
      </c>
      <c r="C12" s="41">
        <v>0.12</v>
      </c>
      <c r="D12" s="41">
        <v>0.0</v>
      </c>
      <c r="E12" s="41">
        <v>0.09</v>
      </c>
      <c r="F12" s="41">
        <v>0.02</v>
      </c>
      <c r="G12" s="41">
        <v>0.13</v>
      </c>
      <c r="H12" s="41">
        <v>0.02</v>
      </c>
      <c r="I12" s="41">
        <v>0.25</v>
      </c>
      <c r="J12" s="41">
        <v>0.04</v>
      </c>
      <c r="K12" s="41">
        <v>0.25</v>
      </c>
      <c r="L12" s="41">
        <v>0.04</v>
      </c>
      <c r="M12" s="41">
        <v>0.07</v>
      </c>
      <c r="N12" s="41">
        <v>0.07</v>
      </c>
      <c r="O12" s="41">
        <v>0.09</v>
      </c>
      <c r="P12" s="41">
        <v>0.18</v>
      </c>
      <c r="Q12" s="41">
        <v>0.07</v>
      </c>
      <c r="R12" s="41">
        <v>0.1</v>
      </c>
      <c r="S12" s="41">
        <v>0.09</v>
      </c>
      <c r="T12" s="41">
        <v>0.05</v>
      </c>
      <c r="U12" s="41">
        <v>0.03</v>
      </c>
      <c r="V12" s="41">
        <v>0.04</v>
      </c>
      <c r="W12" s="41">
        <v>0.02</v>
      </c>
      <c r="X12" s="41">
        <v>0.04</v>
      </c>
      <c r="Y12" s="41">
        <v>0.06</v>
      </c>
      <c r="Z12" s="41">
        <v>0.05</v>
      </c>
      <c r="AA12" s="41">
        <v>0.09</v>
      </c>
      <c r="AB12" s="41">
        <v>0.05</v>
      </c>
      <c r="AC12" s="41">
        <v>0.03</v>
      </c>
      <c r="AD12" s="41">
        <v>0.4699999999999999</v>
      </c>
      <c r="AE12" s="41">
        <v>0.04</v>
      </c>
      <c r="AF12" s="41">
        <v>0.04</v>
      </c>
      <c r="AG12" s="12"/>
      <c r="AH12" s="41">
        <v>0.06</v>
      </c>
      <c r="AI12" s="41">
        <v>0.13</v>
      </c>
      <c r="AJ12" s="12"/>
      <c r="AK12" s="41">
        <v>0.02</v>
      </c>
      <c r="AL12" s="41">
        <v>0.03</v>
      </c>
      <c r="AM12" s="41">
        <v>0.02</v>
      </c>
      <c r="AN12" s="41">
        <v>0.03</v>
      </c>
      <c r="AO12" s="41">
        <v>0.04</v>
      </c>
      <c r="AP12" s="41">
        <v>0.01</v>
      </c>
      <c r="AQ12" s="41">
        <v>0.13</v>
      </c>
      <c r="AR12" s="41">
        <v>0.02</v>
      </c>
      <c r="AS12" s="41">
        <v>0.04</v>
      </c>
      <c r="AT12" s="41">
        <v>0.05</v>
      </c>
      <c r="AU12" s="41">
        <v>0.06</v>
      </c>
      <c r="AV12" s="41">
        <v>0.05</v>
      </c>
      <c r="AW12" s="41">
        <v>0.12</v>
      </c>
      <c r="AX12" s="41">
        <v>0.1</v>
      </c>
      <c r="AY12" s="41">
        <v>0.06</v>
      </c>
      <c r="AZ12" s="41">
        <v>0.01</v>
      </c>
      <c r="BA12" s="41">
        <v>0.05</v>
      </c>
      <c r="BB12" s="41">
        <v>0.03</v>
      </c>
      <c r="BC12" s="41">
        <v>0.09</v>
      </c>
      <c r="BD12" s="41">
        <v>0.05</v>
      </c>
      <c r="BE12" s="41">
        <v>0.09</v>
      </c>
      <c r="BF12" s="41">
        <v>0.1</v>
      </c>
      <c r="BG12" s="41">
        <v>0.14</v>
      </c>
      <c r="BH12" s="41">
        <v>0.05</v>
      </c>
      <c r="BI12" s="41">
        <v>0.02</v>
      </c>
      <c r="BJ12" s="41">
        <v>0.1</v>
      </c>
      <c r="BK12" s="41">
        <v>0.11000000000000001</v>
      </c>
      <c r="BL12" s="41">
        <v>0.01</v>
      </c>
      <c r="BM12" s="41">
        <v>0.09</v>
      </c>
      <c r="BN12" s="41">
        <v>0.05</v>
      </c>
      <c r="BO12" s="41">
        <v>0.06</v>
      </c>
      <c r="BP12" s="41">
        <v>0.16</v>
      </c>
      <c r="BQ12" s="41">
        <v>0.12</v>
      </c>
      <c r="BR12" s="41">
        <v>0.06</v>
      </c>
      <c r="BS12" s="41">
        <v>0.26</v>
      </c>
      <c r="BT12" s="41">
        <v>0.03</v>
      </c>
      <c r="BU12" s="41">
        <v>0.1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</row>
    <row r="14">
      <c r="A14" s="21" t="s">
        <v>43</v>
      </c>
      <c r="B14" s="22">
        <f t="shared" ref="B14:AF14" si="1">(B6/B$4)*100</f>
        <v>0.1624048658</v>
      </c>
      <c r="C14" s="22">
        <f t="shared" si="1"/>
        <v>2.750031215</v>
      </c>
      <c r="D14" s="22">
        <f t="shared" si="1"/>
        <v>0.4021937843</v>
      </c>
      <c r="E14" s="22">
        <f t="shared" si="1"/>
        <v>7.246616728</v>
      </c>
      <c r="F14" s="22">
        <f t="shared" si="1"/>
        <v>0.0639590662</v>
      </c>
      <c r="G14" s="22">
        <f t="shared" si="1"/>
        <v>0.6282469494</v>
      </c>
      <c r="H14" s="22">
        <f t="shared" si="1"/>
        <v>0.1985016328</v>
      </c>
      <c r="I14" s="22">
        <f t="shared" si="1"/>
        <v>0.005686988171</v>
      </c>
      <c r="J14" s="22">
        <f t="shared" si="1"/>
        <v>1.293392716</v>
      </c>
      <c r="K14" s="22">
        <f t="shared" si="1"/>
        <v>0.07499062617</v>
      </c>
      <c r="L14" s="22">
        <f t="shared" si="1"/>
        <v>0.6783679652</v>
      </c>
      <c r="M14" s="22">
        <f t="shared" si="1"/>
        <v>0</v>
      </c>
      <c r="N14" s="22">
        <f t="shared" si="1"/>
        <v>0.4858124207</v>
      </c>
      <c r="O14" s="22">
        <f t="shared" si="1"/>
        <v>0</v>
      </c>
      <c r="P14" s="22">
        <f t="shared" si="1"/>
        <v>0.07338264647</v>
      </c>
      <c r="Q14" s="22">
        <f t="shared" si="1"/>
        <v>0</v>
      </c>
      <c r="R14" s="22">
        <f t="shared" si="1"/>
        <v>0.02918855809</v>
      </c>
      <c r="S14" s="22">
        <f t="shared" si="1"/>
        <v>0</v>
      </c>
      <c r="T14" s="22">
        <f t="shared" si="1"/>
        <v>0.008868130894</v>
      </c>
      <c r="U14" s="22">
        <f t="shared" si="1"/>
        <v>0</v>
      </c>
      <c r="V14" s="22">
        <f t="shared" si="1"/>
        <v>0.08725459645</v>
      </c>
      <c r="W14" s="22">
        <f t="shared" si="1"/>
        <v>0</v>
      </c>
      <c r="X14" s="22">
        <f t="shared" si="1"/>
        <v>0</v>
      </c>
      <c r="Y14" s="22">
        <f t="shared" si="1"/>
        <v>0</v>
      </c>
      <c r="Z14" s="22">
        <f t="shared" si="1"/>
        <v>0</v>
      </c>
      <c r="AA14" s="22">
        <f t="shared" si="1"/>
        <v>0</v>
      </c>
      <c r="AB14" s="22">
        <f t="shared" si="1"/>
        <v>0.09611687812</v>
      </c>
      <c r="AC14" s="22">
        <f t="shared" si="1"/>
        <v>0</v>
      </c>
      <c r="AD14" s="22">
        <f t="shared" si="1"/>
        <v>0.138076378</v>
      </c>
      <c r="AE14" s="22">
        <f t="shared" si="1"/>
        <v>0.03589474556</v>
      </c>
      <c r="AF14" s="22">
        <f t="shared" si="1"/>
        <v>0.05794532688</v>
      </c>
      <c r="AG14" s="22"/>
      <c r="AH14" s="22">
        <f t="shared" ref="AH14:AI14" si="2">(AH6/AH$4)*100</f>
        <v>0.08749789669</v>
      </c>
      <c r="AI14" s="22">
        <f t="shared" si="2"/>
        <v>0</v>
      </c>
      <c r="AJ14" s="22"/>
      <c r="AK14" s="22">
        <f t="shared" ref="AK14:BU14" si="3">(AK6/AK$4)*100</f>
        <v>0.0228050171</v>
      </c>
      <c r="AL14" s="22">
        <f t="shared" si="3"/>
        <v>0.1540780439</v>
      </c>
      <c r="AM14" s="22">
        <f t="shared" si="3"/>
        <v>0</v>
      </c>
      <c r="AN14" s="22">
        <f t="shared" si="3"/>
        <v>0.00340634261</v>
      </c>
      <c r="AO14" s="22">
        <f t="shared" si="3"/>
        <v>0</v>
      </c>
      <c r="AP14" s="22">
        <f t="shared" si="3"/>
        <v>0</v>
      </c>
      <c r="AQ14" s="22">
        <f t="shared" si="3"/>
        <v>0.04343509556</v>
      </c>
      <c r="AR14" s="22">
        <f t="shared" si="3"/>
        <v>0.1313485114</v>
      </c>
      <c r="AS14" s="22">
        <f t="shared" si="3"/>
        <v>0</v>
      </c>
      <c r="AT14" s="22">
        <f t="shared" si="3"/>
        <v>0.1155420573</v>
      </c>
      <c r="AU14" s="22">
        <f t="shared" si="3"/>
        <v>0.003665151737</v>
      </c>
      <c r="AV14" s="22">
        <f t="shared" si="3"/>
        <v>0.02066542674</v>
      </c>
      <c r="AW14" s="22">
        <f t="shared" si="3"/>
        <v>0</v>
      </c>
      <c r="AX14" s="22">
        <f t="shared" si="3"/>
        <v>0.8856997028</v>
      </c>
      <c r="AY14" s="22">
        <f t="shared" si="3"/>
        <v>0</v>
      </c>
      <c r="AZ14" s="22">
        <f t="shared" si="3"/>
        <v>0.1400315071</v>
      </c>
      <c r="BA14" s="22">
        <f t="shared" si="3"/>
        <v>0</v>
      </c>
      <c r="BB14" s="22">
        <f t="shared" si="3"/>
        <v>0.6831889775</v>
      </c>
      <c r="BC14" s="22">
        <f t="shared" si="3"/>
        <v>0.07607900512</v>
      </c>
      <c r="BD14" s="22">
        <f t="shared" si="3"/>
        <v>0</v>
      </c>
      <c r="BE14" s="22">
        <f t="shared" si="3"/>
        <v>0.06102296683</v>
      </c>
      <c r="BF14" s="22">
        <f t="shared" si="3"/>
        <v>0.9147927184</v>
      </c>
      <c r="BG14" s="22">
        <f t="shared" si="3"/>
        <v>0.1984126984</v>
      </c>
      <c r="BH14" s="22">
        <f t="shared" si="3"/>
        <v>0.5767269946</v>
      </c>
      <c r="BI14" s="22">
        <f t="shared" si="3"/>
        <v>0.07694998251</v>
      </c>
      <c r="BJ14" s="22">
        <f t="shared" si="3"/>
        <v>0</v>
      </c>
      <c r="BK14" s="22">
        <f t="shared" si="3"/>
        <v>0.2909435367</v>
      </c>
      <c r="BL14" s="22">
        <f t="shared" si="3"/>
        <v>0.04872198486</v>
      </c>
      <c r="BM14" s="22">
        <f t="shared" si="3"/>
        <v>0.2850471541</v>
      </c>
      <c r="BN14" s="22">
        <f t="shared" si="3"/>
        <v>1.170862256</v>
      </c>
      <c r="BO14" s="22">
        <f t="shared" si="3"/>
        <v>0</v>
      </c>
      <c r="BP14" s="22">
        <f t="shared" si="3"/>
        <v>0.9700860731</v>
      </c>
      <c r="BQ14" s="22">
        <f t="shared" si="3"/>
        <v>0.8447092541</v>
      </c>
      <c r="BR14" s="22">
        <f t="shared" si="3"/>
        <v>7.619171999</v>
      </c>
      <c r="BS14" s="22">
        <f t="shared" si="3"/>
        <v>9.974795692</v>
      </c>
      <c r="BT14" s="22">
        <f t="shared" si="3"/>
        <v>9.978675364</v>
      </c>
      <c r="BU14" s="22">
        <f t="shared" si="3"/>
        <v>9.55017301</v>
      </c>
    </row>
    <row r="15">
      <c r="A15" s="25"/>
      <c r="B15" s="22">
        <f t="shared" ref="B15:AF15" si="4">(B7/B$4)*100</f>
        <v>0.8247619654</v>
      </c>
      <c r="C15" s="22">
        <f t="shared" si="4"/>
        <v>2.544012985</v>
      </c>
      <c r="D15" s="22">
        <f t="shared" si="4"/>
        <v>0.2778793419</v>
      </c>
      <c r="E15" s="22">
        <f t="shared" si="4"/>
        <v>5.566361793</v>
      </c>
      <c r="F15" s="22">
        <f t="shared" si="4"/>
        <v>0.4157339303</v>
      </c>
      <c r="G15" s="22">
        <f t="shared" si="4"/>
        <v>1.090370907</v>
      </c>
      <c r="H15" s="22">
        <f t="shared" si="4"/>
        <v>0.1888967151</v>
      </c>
      <c r="I15" s="22">
        <f t="shared" si="4"/>
        <v>0.06824385805</v>
      </c>
      <c r="J15" s="22">
        <f t="shared" si="4"/>
        <v>1.491672259</v>
      </c>
      <c r="K15" s="22">
        <f t="shared" si="4"/>
        <v>0.6224221972</v>
      </c>
      <c r="L15" s="22">
        <f t="shared" si="4"/>
        <v>3.391839826</v>
      </c>
      <c r="M15" s="22">
        <f t="shared" si="4"/>
        <v>0</v>
      </c>
      <c r="N15" s="22">
        <f t="shared" si="4"/>
        <v>0.9592474549</v>
      </c>
      <c r="O15" s="22">
        <f t="shared" si="4"/>
        <v>0.003551136364</v>
      </c>
      <c r="P15" s="22">
        <f t="shared" si="4"/>
        <v>0.3933309851</v>
      </c>
      <c r="Q15" s="22">
        <f t="shared" si="4"/>
        <v>0</v>
      </c>
      <c r="R15" s="22">
        <f t="shared" si="4"/>
        <v>0.1220612429</v>
      </c>
      <c r="S15" s="22">
        <f t="shared" si="4"/>
        <v>0</v>
      </c>
      <c r="T15" s="22">
        <f t="shared" si="4"/>
        <v>0.02956043631</v>
      </c>
      <c r="U15" s="22">
        <f t="shared" si="4"/>
        <v>0</v>
      </c>
      <c r="V15" s="22">
        <f t="shared" si="4"/>
        <v>0.2991586164</v>
      </c>
      <c r="W15" s="22">
        <f t="shared" si="4"/>
        <v>0</v>
      </c>
      <c r="X15" s="22">
        <f t="shared" si="4"/>
        <v>0</v>
      </c>
      <c r="Y15" s="22">
        <f t="shared" si="4"/>
        <v>0</v>
      </c>
      <c r="Z15" s="22">
        <f t="shared" si="4"/>
        <v>0.003196828746</v>
      </c>
      <c r="AA15" s="22">
        <f t="shared" si="4"/>
        <v>0</v>
      </c>
      <c r="AB15" s="22">
        <f t="shared" si="4"/>
        <v>0.03203895937</v>
      </c>
      <c r="AC15" s="22">
        <f t="shared" si="4"/>
        <v>0</v>
      </c>
      <c r="AD15" s="22">
        <f t="shared" si="4"/>
        <v>0.06540460012</v>
      </c>
      <c r="AE15" s="22">
        <f t="shared" si="4"/>
        <v>0.1739514593</v>
      </c>
      <c r="AF15" s="22">
        <f t="shared" si="4"/>
        <v>0.2215556616</v>
      </c>
      <c r="AG15" s="22"/>
      <c r="AH15" s="22">
        <f t="shared" ref="AH15:AI15" si="5">(AH7/AH$4)*100</f>
        <v>0.2927814235</v>
      </c>
      <c r="AI15" s="22">
        <f t="shared" si="5"/>
        <v>0</v>
      </c>
      <c r="AJ15" s="22"/>
      <c r="AK15" s="22">
        <f t="shared" ref="AK15:BU15" si="6">(AK7/AK$4)*100</f>
        <v>0.02932073628</v>
      </c>
      <c r="AL15" s="22">
        <f t="shared" si="6"/>
        <v>0.2713113381</v>
      </c>
      <c r="AM15" s="22">
        <f t="shared" si="6"/>
        <v>0</v>
      </c>
      <c r="AN15" s="22">
        <f t="shared" si="6"/>
        <v>0.03746976871</v>
      </c>
      <c r="AO15" s="22">
        <f t="shared" si="6"/>
        <v>0</v>
      </c>
      <c r="AP15" s="22">
        <f t="shared" si="6"/>
        <v>0.3217523126</v>
      </c>
      <c r="AQ15" s="22">
        <f t="shared" si="6"/>
        <v>0.604988831</v>
      </c>
      <c r="AR15" s="22">
        <f t="shared" si="6"/>
        <v>1.692936369</v>
      </c>
      <c r="AS15" s="22">
        <f t="shared" si="6"/>
        <v>0</v>
      </c>
      <c r="AT15" s="22">
        <f t="shared" si="6"/>
        <v>0.04951802456</v>
      </c>
      <c r="AU15" s="22">
        <f t="shared" si="6"/>
        <v>0</v>
      </c>
      <c r="AV15" s="22">
        <f t="shared" si="6"/>
        <v>0.02066542674</v>
      </c>
      <c r="AW15" s="22">
        <f t="shared" si="6"/>
        <v>0</v>
      </c>
      <c r="AX15" s="22">
        <f t="shared" si="6"/>
        <v>1.074849131</v>
      </c>
      <c r="AY15" s="22">
        <f t="shared" si="6"/>
        <v>0</v>
      </c>
      <c r="AZ15" s="22">
        <f t="shared" si="6"/>
        <v>0.3369508139</v>
      </c>
      <c r="BA15" s="22">
        <f t="shared" si="6"/>
        <v>0</v>
      </c>
      <c r="BB15" s="22">
        <f t="shared" si="6"/>
        <v>0.08289740731</v>
      </c>
      <c r="BC15" s="22">
        <f t="shared" si="6"/>
        <v>0.1989758595</v>
      </c>
      <c r="BD15" s="22">
        <f t="shared" si="6"/>
        <v>0</v>
      </c>
      <c r="BE15" s="22">
        <f t="shared" si="6"/>
        <v>0.4604460224</v>
      </c>
      <c r="BF15" s="22">
        <f t="shared" si="6"/>
        <v>0.01835704452</v>
      </c>
      <c r="BG15" s="22">
        <f t="shared" si="6"/>
        <v>0.1431173562</v>
      </c>
      <c r="BH15" s="22">
        <f t="shared" si="6"/>
        <v>0.9208513892</v>
      </c>
      <c r="BI15" s="22">
        <f t="shared" si="6"/>
        <v>0.4162294509</v>
      </c>
      <c r="BJ15" s="22">
        <f t="shared" si="6"/>
        <v>0.01458523245</v>
      </c>
      <c r="BK15" s="22">
        <f t="shared" si="6"/>
        <v>0.5683548158</v>
      </c>
      <c r="BL15" s="22">
        <f t="shared" si="6"/>
        <v>0.1161831947</v>
      </c>
      <c r="BM15" s="22">
        <f t="shared" si="6"/>
        <v>1.300906693</v>
      </c>
      <c r="BN15" s="22">
        <f t="shared" si="6"/>
        <v>0.002787767277</v>
      </c>
      <c r="BO15" s="22">
        <f t="shared" si="6"/>
        <v>0.02611051275</v>
      </c>
      <c r="BP15" s="22">
        <f t="shared" si="6"/>
        <v>1.082968816</v>
      </c>
      <c r="BQ15" s="22">
        <f t="shared" si="6"/>
        <v>0.03016818765</v>
      </c>
      <c r="BR15" s="22">
        <f t="shared" si="6"/>
        <v>3.578424971</v>
      </c>
      <c r="BS15" s="22">
        <f t="shared" si="6"/>
        <v>1.013264085</v>
      </c>
      <c r="BT15" s="22">
        <f t="shared" si="6"/>
        <v>0.7934019067</v>
      </c>
      <c r="BU15" s="22">
        <f t="shared" si="6"/>
        <v>7.286208601</v>
      </c>
    </row>
    <row r="16">
      <c r="A16" s="25"/>
      <c r="B16" s="22">
        <f t="shared" ref="B16:AF16" si="7">(B8/B$4)*100</f>
        <v>21.03939114</v>
      </c>
      <c r="C16" s="22">
        <f t="shared" si="7"/>
        <v>10.87214384</v>
      </c>
      <c r="D16" s="22">
        <f t="shared" si="7"/>
        <v>10.89213894</v>
      </c>
      <c r="E16" s="22">
        <f t="shared" si="7"/>
        <v>12.46533957</v>
      </c>
      <c r="F16" s="22">
        <f t="shared" si="7"/>
        <v>7.600469033</v>
      </c>
      <c r="G16" s="22">
        <f t="shared" si="7"/>
        <v>6.134469011</v>
      </c>
      <c r="H16" s="22">
        <f t="shared" si="7"/>
        <v>5.362745726</v>
      </c>
      <c r="I16" s="22">
        <f t="shared" si="7"/>
        <v>2.033098271</v>
      </c>
      <c r="J16" s="22">
        <f t="shared" si="7"/>
        <v>8.138612653</v>
      </c>
      <c r="K16" s="22">
        <f t="shared" si="7"/>
        <v>7.480314961</v>
      </c>
      <c r="L16" s="22">
        <f t="shared" si="7"/>
        <v>35.82836632</v>
      </c>
      <c r="M16" s="22">
        <f t="shared" si="7"/>
        <v>0.006426322216</v>
      </c>
      <c r="N16" s="22">
        <f t="shared" si="7"/>
        <v>3.202648761</v>
      </c>
      <c r="O16" s="22">
        <f t="shared" si="7"/>
        <v>0.04261363636</v>
      </c>
      <c r="P16" s="22">
        <f t="shared" si="7"/>
        <v>1.629094752</v>
      </c>
      <c r="Q16" s="22">
        <f t="shared" si="7"/>
        <v>0.01078826237</v>
      </c>
      <c r="R16" s="22">
        <f t="shared" si="7"/>
        <v>1.451467388</v>
      </c>
      <c r="S16" s="22">
        <f t="shared" si="7"/>
        <v>0.01472103636</v>
      </c>
      <c r="T16" s="22">
        <f t="shared" si="7"/>
        <v>0.9607141801</v>
      </c>
      <c r="U16" s="22">
        <f t="shared" si="7"/>
        <v>0.003273536729</v>
      </c>
      <c r="V16" s="22">
        <f t="shared" si="7"/>
        <v>3.303209723</v>
      </c>
      <c r="W16" s="22">
        <f t="shared" si="7"/>
        <v>0.01993393325</v>
      </c>
      <c r="X16" s="22">
        <f t="shared" si="7"/>
        <v>1.116981132</v>
      </c>
      <c r="Y16" s="22">
        <f t="shared" si="7"/>
        <v>0</v>
      </c>
      <c r="Z16" s="22">
        <f t="shared" si="7"/>
        <v>0.767238899</v>
      </c>
      <c r="AA16" s="22">
        <f t="shared" si="7"/>
        <v>0</v>
      </c>
      <c r="AB16" s="22">
        <f t="shared" si="7"/>
        <v>0.7817506087</v>
      </c>
      <c r="AC16" s="22">
        <f t="shared" si="7"/>
        <v>0</v>
      </c>
      <c r="AD16" s="22">
        <f t="shared" si="7"/>
        <v>2.125649504</v>
      </c>
      <c r="AE16" s="22">
        <f t="shared" si="7"/>
        <v>1.747797995</v>
      </c>
      <c r="AF16" s="22">
        <f t="shared" si="7"/>
        <v>1.956506919</v>
      </c>
      <c r="AG16" s="22"/>
      <c r="AH16" s="22">
        <f t="shared" ref="AH16:AI16" si="8">(AH8/AH$4)*100</f>
        <v>3.526838297</v>
      </c>
      <c r="AI16" s="22">
        <f t="shared" si="8"/>
        <v>0.1402839347</v>
      </c>
      <c r="AJ16" s="22"/>
      <c r="AK16" s="22">
        <f t="shared" ref="AK16:BU16" si="9">(AK8/AK$4)*100</f>
        <v>1.817885649</v>
      </c>
      <c r="AL16" s="22">
        <f t="shared" si="9"/>
        <v>4.146709094</v>
      </c>
      <c r="AM16" s="22">
        <f t="shared" si="9"/>
        <v>0.06843221789</v>
      </c>
      <c r="AN16" s="22">
        <f t="shared" si="9"/>
        <v>1.277378479</v>
      </c>
      <c r="AO16" s="22">
        <f t="shared" si="9"/>
        <v>0.05876049912</v>
      </c>
      <c r="AP16" s="22">
        <f t="shared" si="9"/>
        <v>27.49744764</v>
      </c>
      <c r="AQ16" s="22">
        <f t="shared" si="9"/>
        <v>14.4080417</v>
      </c>
      <c r="AR16" s="22">
        <f t="shared" si="9"/>
        <v>13.15674256</v>
      </c>
      <c r="AS16" s="22">
        <f t="shared" si="9"/>
        <v>0.1265907122</v>
      </c>
      <c r="AT16" s="22">
        <f t="shared" si="9"/>
        <v>1.495444342</v>
      </c>
      <c r="AU16" s="22">
        <f t="shared" si="9"/>
        <v>0.9052924791</v>
      </c>
      <c r="AV16" s="22">
        <f t="shared" si="9"/>
        <v>1.532685817</v>
      </c>
      <c r="AW16" s="22">
        <f t="shared" si="9"/>
        <v>0</v>
      </c>
      <c r="AX16" s="22">
        <f t="shared" si="9"/>
        <v>24.64647071</v>
      </c>
      <c r="AY16" s="22">
        <f t="shared" si="9"/>
        <v>0</v>
      </c>
      <c r="AZ16" s="22">
        <f t="shared" si="9"/>
        <v>5.229301593</v>
      </c>
      <c r="BA16" s="22">
        <f t="shared" si="9"/>
        <v>0.01317089233</v>
      </c>
      <c r="BB16" s="22">
        <f t="shared" si="9"/>
        <v>0.8718520424</v>
      </c>
      <c r="BC16" s="22">
        <f t="shared" si="9"/>
        <v>1.348939283</v>
      </c>
      <c r="BD16" s="22">
        <f t="shared" si="9"/>
        <v>1.957984907</v>
      </c>
      <c r="BE16" s="22">
        <f t="shared" si="9"/>
        <v>9.156218795</v>
      </c>
      <c r="BF16" s="22">
        <f t="shared" si="9"/>
        <v>1.493039621</v>
      </c>
      <c r="BG16" s="22">
        <f t="shared" si="9"/>
        <v>1.001821494</v>
      </c>
      <c r="BH16" s="22">
        <f t="shared" si="9"/>
        <v>7.892556717</v>
      </c>
      <c r="BI16" s="22">
        <f t="shared" si="9"/>
        <v>5.208114725</v>
      </c>
      <c r="BJ16" s="22">
        <f t="shared" si="9"/>
        <v>3.022789426</v>
      </c>
      <c r="BK16" s="22">
        <f t="shared" si="9"/>
        <v>6.850705369</v>
      </c>
      <c r="BL16" s="22">
        <f t="shared" si="9"/>
        <v>1.409189716</v>
      </c>
      <c r="BM16" s="22">
        <f t="shared" si="9"/>
        <v>13.74291173</v>
      </c>
      <c r="BN16" s="22">
        <f t="shared" si="9"/>
        <v>2.503415015</v>
      </c>
      <c r="BO16" s="22">
        <f t="shared" si="9"/>
        <v>0.7115114723</v>
      </c>
      <c r="BP16" s="22">
        <f t="shared" si="9"/>
        <v>7.284464512</v>
      </c>
      <c r="BQ16" s="22">
        <f t="shared" si="9"/>
        <v>2.809412475</v>
      </c>
      <c r="BR16" s="22">
        <f t="shared" si="9"/>
        <v>34.95102521</v>
      </c>
      <c r="BS16" s="22">
        <f t="shared" si="9"/>
        <v>15.84052547</v>
      </c>
      <c r="BT16" s="22">
        <f t="shared" si="9"/>
        <v>6.372303061</v>
      </c>
      <c r="BU16" s="22">
        <f t="shared" si="9"/>
        <v>33.15867523</v>
      </c>
    </row>
    <row r="17">
      <c r="A17" s="25"/>
      <c r="B17" s="22">
        <f t="shared" ref="B17:AF17" si="10">(B9/B$4)*100</f>
        <v>70.79578384</v>
      </c>
      <c r="C17" s="22">
        <f t="shared" si="10"/>
        <v>77.38793857</v>
      </c>
      <c r="D17" s="22">
        <f t="shared" si="10"/>
        <v>78.59597806</v>
      </c>
      <c r="E17" s="22">
        <f t="shared" si="10"/>
        <v>63.84554898</v>
      </c>
      <c r="F17" s="22">
        <f t="shared" si="10"/>
        <v>73.43922112</v>
      </c>
      <c r="G17" s="22">
        <f t="shared" si="10"/>
        <v>43.74169385</v>
      </c>
      <c r="H17" s="22">
        <f t="shared" si="10"/>
        <v>79.54152526</v>
      </c>
      <c r="I17" s="22">
        <f t="shared" si="10"/>
        <v>59.70484531</v>
      </c>
      <c r="J17" s="22">
        <f t="shared" si="10"/>
        <v>57.67494357</v>
      </c>
      <c r="K17" s="22">
        <f t="shared" si="10"/>
        <v>32.39220097</v>
      </c>
      <c r="L17" s="22">
        <f t="shared" si="10"/>
        <v>54.08502651</v>
      </c>
      <c r="M17" s="22">
        <f t="shared" si="10"/>
        <v>6.574127627</v>
      </c>
      <c r="N17" s="22">
        <f t="shared" si="10"/>
        <v>26.80632484</v>
      </c>
      <c r="O17" s="22">
        <f t="shared" si="10"/>
        <v>8.6328125</v>
      </c>
      <c r="P17" s="22">
        <f t="shared" si="10"/>
        <v>21.01091934</v>
      </c>
      <c r="Q17" s="22">
        <f t="shared" si="10"/>
        <v>6.681530495</v>
      </c>
      <c r="R17" s="22">
        <f t="shared" si="10"/>
        <v>21.05821791</v>
      </c>
      <c r="S17" s="22">
        <f t="shared" si="10"/>
        <v>5.196525835</v>
      </c>
      <c r="T17" s="22">
        <f t="shared" si="10"/>
        <v>14.28655887</v>
      </c>
      <c r="U17" s="22">
        <f t="shared" si="10"/>
        <v>3.702370041</v>
      </c>
      <c r="V17" s="22">
        <f t="shared" si="10"/>
        <v>37.02087878</v>
      </c>
      <c r="W17" s="22">
        <f t="shared" si="10"/>
        <v>4.821164142</v>
      </c>
      <c r="X17" s="22">
        <f t="shared" si="10"/>
        <v>16.18716981</v>
      </c>
      <c r="Y17" s="22">
        <f t="shared" si="10"/>
        <v>5.497389209</v>
      </c>
      <c r="Z17" s="22">
        <f t="shared" si="10"/>
        <v>14.69901857</v>
      </c>
      <c r="AA17" s="22">
        <f t="shared" si="10"/>
        <v>2.017709392</v>
      </c>
      <c r="AB17" s="22">
        <f t="shared" si="10"/>
        <v>3.745354351</v>
      </c>
      <c r="AC17" s="22">
        <f t="shared" si="10"/>
        <v>0.2963422895</v>
      </c>
      <c r="AD17" s="22">
        <f t="shared" si="10"/>
        <v>26.25631336</v>
      </c>
      <c r="AE17" s="22">
        <f t="shared" si="10"/>
        <v>23.93351189</v>
      </c>
      <c r="AF17" s="22">
        <f t="shared" si="10"/>
        <v>16.50419251</v>
      </c>
      <c r="AG17" s="22"/>
      <c r="AH17" s="22">
        <f t="shared" ref="AH17:AI17" si="11">(AH9/AH$4)*100</f>
        <v>27.91182904</v>
      </c>
      <c r="AI17" s="22">
        <f t="shared" si="11"/>
        <v>14.1827058</v>
      </c>
      <c r="AJ17" s="22"/>
      <c r="AK17" s="22">
        <f t="shared" ref="AK17:BU17" si="12">(AK9/AK$4)*100</f>
        <v>30.79980453</v>
      </c>
      <c r="AL17" s="22">
        <f t="shared" si="12"/>
        <v>14.3024619</v>
      </c>
      <c r="AM17" s="22">
        <f t="shared" si="12"/>
        <v>20.17381783</v>
      </c>
      <c r="AN17" s="22">
        <f t="shared" si="12"/>
        <v>15.23657049</v>
      </c>
      <c r="AO17" s="22">
        <f t="shared" si="12"/>
        <v>20.0407867</v>
      </c>
      <c r="AP17" s="22">
        <f t="shared" si="12"/>
        <v>65.08368654</v>
      </c>
      <c r="AQ17" s="22">
        <f t="shared" si="12"/>
        <v>63.03052867</v>
      </c>
      <c r="AR17" s="22">
        <f t="shared" si="12"/>
        <v>54.27977233</v>
      </c>
      <c r="AS17" s="22">
        <f t="shared" si="12"/>
        <v>11.06003065</v>
      </c>
      <c r="AT17" s="22">
        <f t="shared" si="12"/>
        <v>29.99801928</v>
      </c>
      <c r="AU17" s="22">
        <f t="shared" si="12"/>
        <v>13.96056297</v>
      </c>
      <c r="AV17" s="22">
        <f t="shared" si="12"/>
        <v>27.17503616</v>
      </c>
      <c r="AW17" s="22">
        <f t="shared" si="12"/>
        <v>2.358173615</v>
      </c>
      <c r="AX17" s="22">
        <f t="shared" si="12"/>
        <v>24.73654187</v>
      </c>
      <c r="AY17" s="22">
        <f t="shared" si="12"/>
        <v>2.331879572</v>
      </c>
      <c r="AZ17" s="22">
        <f t="shared" si="12"/>
        <v>40.4822335</v>
      </c>
      <c r="BA17" s="22">
        <f t="shared" si="12"/>
        <v>5.116891669</v>
      </c>
      <c r="BB17" s="22">
        <f t="shared" si="12"/>
        <v>76.74584798</v>
      </c>
      <c r="BC17" s="22">
        <f t="shared" si="12"/>
        <v>59.14557425</v>
      </c>
      <c r="BD17" s="22">
        <f t="shared" si="12"/>
        <v>83.69220011</v>
      </c>
      <c r="BE17" s="22">
        <f t="shared" si="12"/>
        <v>73.87107511</v>
      </c>
      <c r="BF17" s="22">
        <f t="shared" si="12"/>
        <v>79.42481261</v>
      </c>
      <c r="BG17" s="22">
        <f t="shared" si="12"/>
        <v>69.72092116</v>
      </c>
      <c r="BH17" s="22">
        <f t="shared" si="12"/>
        <v>79.77313281</v>
      </c>
      <c r="BI17" s="22">
        <f t="shared" si="12"/>
        <v>74.09583771</v>
      </c>
      <c r="BJ17" s="22">
        <f t="shared" si="12"/>
        <v>78.90975387</v>
      </c>
      <c r="BK17" s="22">
        <f t="shared" si="12"/>
        <v>75.28671471</v>
      </c>
      <c r="BL17" s="22">
        <f t="shared" si="12"/>
        <v>64.3205157</v>
      </c>
      <c r="BM17" s="22">
        <f t="shared" si="12"/>
        <v>59.17760864</v>
      </c>
      <c r="BN17" s="22">
        <f t="shared" si="12"/>
        <v>77.31872543</v>
      </c>
      <c r="BO17" s="22">
        <f t="shared" si="12"/>
        <v>64.70185058</v>
      </c>
      <c r="BP17" s="22">
        <f t="shared" si="12"/>
        <v>71.49710738</v>
      </c>
      <c r="BQ17" s="22">
        <f t="shared" si="12"/>
        <v>60.04223546</v>
      </c>
      <c r="BR17" s="22">
        <f t="shared" si="12"/>
        <v>44.72247617</v>
      </c>
      <c r="BS17" s="22">
        <f t="shared" si="12"/>
        <v>51.84958884</v>
      </c>
      <c r="BT17" s="22">
        <f t="shared" si="12"/>
        <v>47.74209734</v>
      </c>
      <c r="BU17" s="22">
        <f t="shared" si="12"/>
        <v>35.94661394</v>
      </c>
    </row>
    <row r="18">
      <c r="A18" s="25"/>
      <c r="B18" s="22">
        <f t="shared" ref="B18:AF18" si="13">(B10/B$4)*100</f>
        <v>7.126707639</v>
      </c>
      <c r="C18" s="22">
        <f t="shared" si="13"/>
        <v>6.249219628</v>
      </c>
      <c r="D18" s="22">
        <f t="shared" si="13"/>
        <v>9.736745887</v>
      </c>
      <c r="E18" s="22">
        <f t="shared" si="13"/>
        <v>10.52435542</v>
      </c>
      <c r="F18" s="22">
        <f t="shared" si="13"/>
        <v>17.7806204</v>
      </c>
      <c r="G18" s="22">
        <f t="shared" si="13"/>
        <v>45.33043373</v>
      </c>
      <c r="H18" s="22">
        <f t="shared" si="13"/>
        <v>14.51943395</v>
      </c>
      <c r="I18" s="22">
        <f t="shared" si="13"/>
        <v>35.30766606</v>
      </c>
      <c r="J18" s="22">
        <f t="shared" si="13"/>
        <v>30.11103654</v>
      </c>
      <c r="K18" s="22">
        <f t="shared" si="13"/>
        <v>56.01424822</v>
      </c>
      <c r="L18" s="22">
        <f t="shared" si="13"/>
        <v>5.634405769</v>
      </c>
      <c r="M18" s="22">
        <f t="shared" si="13"/>
        <v>88.16271448</v>
      </c>
      <c r="N18" s="22">
        <f t="shared" si="13"/>
        <v>62.64195315</v>
      </c>
      <c r="O18" s="22">
        <f t="shared" si="13"/>
        <v>82.92258523</v>
      </c>
      <c r="P18" s="22">
        <f t="shared" si="13"/>
        <v>66.9836797</v>
      </c>
      <c r="Q18" s="22">
        <f t="shared" si="13"/>
        <v>86.44275029</v>
      </c>
      <c r="R18" s="22">
        <f t="shared" si="13"/>
        <v>71.46420421</v>
      </c>
      <c r="S18" s="22">
        <f t="shared" si="13"/>
        <v>86.22847048</v>
      </c>
      <c r="T18" s="22">
        <f t="shared" si="13"/>
        <v>79.69789234</v>
      </c>
      <c r="U18" s="22">
        <f t="shared" si="13"/>
        <v>88.80123085</v>
      </c>
      <c r="V18" s="22">
        <f t="shared" si="13"/>
        <v>55.83982549</v>
      </c>
      <c r="W18" s="22">
        <f t="shared" si="13"/>
        <v>90.30356533</v>
      </c>
      <c r="X18" s="22">
        <f t="shared" si="13"/>
        <v>78.65660377</v>
      </c>
      <c r="Y18" s="22">
        <f t="shared" si="13"/>
        <v>88.42950864</v>
      </c>
      <c r="Z18" s="22">
        <f t="shared" si="13"/>
        <v>79.71612161</v>
      </c>
      <c r="AA18" s="22">
        <f t="shared" si="13"/>
        <v>88.98243577</v>
      </c>
      <c r="AB18" s="22">
        <f t="shared" si="13"/>
        <v>88.36665385</v>
      </c>
      <c r="AC18" s="22">
        <f t="shared" si="13"/>
        <v>93.3929781</v>
      </c>
      <c r="AD18" s="22">
        <f t="shared" si="13"/>
        <v>69.99745649</v>
      </c>
      <c r="AE18" s="22">
        <f t="shared" si="13"/>
        <v>72.30030096</v>
      </c>
      <c r="AF18" s="22">
        <f t="shared" si="13"/>
        <v>78.03531256</v>
      </c>
      <c r="AG18" s="22"/>
      <c r="AH18" s="22">
        <f t="shared" ref="AH18:AI18" si="14">(AH10/AH$4)*100</f>
        <v>65.46188794</v>
      </c>
      <c r="AI18" s="22">
        <f t="shared" si="14"/>
        <v>74.01660962</v>
      </c>
      <c r="AJ18" s="22"/>
      <c r="AK18" s="22">
        <f t="shared" ref="AK18:BU18" si="15">(AK10/AK$4)*100</f>
        <v>62.64538198</v>
      </c>
      <c r="AL18" s="22">
        <f t="shared" si="15"/>
        <v>76.30547647</v>
      </c>
      <c r="AM18" s="22">
        <f t="shared" si="15"/>
        <v>75.439677</v>
      </c>
      <c r="AN18" s="22">
        <f t="shared" si="15"/>
        <v>79.23834179</v>
      </c>
      <c r="AO18" s="22">
        <f t="shared" si="15"/>
        <v>74.23870589</v>
      </c>
      <c r="AP18" s="22">
        <f t="shared" si="15"/>
        <v>6.614485042</v>
      </c>
      <c r="AQ18" s="22">
        <f t="shared" si="15"/>
        <v>20.25936957</v>
      </c>
      <c r="AR18" s="22">
        <f t="shared" si="15"/>
        <v>28.71789259</v>
      </c>
      <c r="AS18" s="22">
        <f t="shared" si="15"/>
        <v>83.45659271</v>
      </c>
      <c r="AT18" s="22">
        <f t="shared" si="15"/>
        <v>64.18856464</v>
      </c>
      <c r="AU18" s="22">
        <f t="shared" si="15"/>
        <v>78.29130626</v>
      </c>
      <c r="AV18" s="22">
        <f t="shared" si="15"/>
        <v>66.91809603</v>
      </c>
      <c r="AW18" s="22">
        <f t="shared" si="15"/>
        <v>88.63469107</v>
      </c>
      <c r="AX18" s="22">
        <f t="shared" si="15"/>
        <v>44.04179302</v>
      </c>
      <c r="AY18" s="22">
        <f t="shared" si="15"/>
        <v>89.19527293</v>
      </c>
      <c r="AZ18" s="22">
        <f t="shared" si="15"/>
        <v>51.64974619</v>
      </c>
      <c r="BA18" s="22">
        <f t="shared" si="15"/>
        <v>87.62923938</v>
      </c>
      <c r="BB18" s="22">
        <f t="shared" si="15"/>
        <v>21.13883886</v>
      </c>
      <c r="BC18" s="22">
        <f t="shared" si="15"/>
        <v>37.91367959</v>
      </c>
      <c r="BD18" s="22">
        <f t="shared" si="15"/>
        <v>14.00308849</v>
      </c>
      <c r="BE18" s="22">
        <f t="shared" si="15"/>
        <v>15.96305337</v>
      </c>
      <c r="BF18" s="22">
        <f t="shared" si="15"/>
        <v>17.67171485</v>
      </c>
      <c r="BG18" s="22">
        <f t="shared" si="15"/>
        <v>27.97944314</v>
      </c>
      <c r="BH18" s="22">
        <f t="shared" si="15"/>
        <v>10.39383125</v>
      </c>
      <c r="BI18" s="22">
        <f t="shared" si="15"/>
        <v>19.96152501</v>
      </c>
      <c r="BJ18" s="22">
        <f t="shared" si="15"/>
        <v>17.67365542</v>
      </c>
      <c r="BK18" s="22">
        <f t="shared" si="15"/>
        <v>16.6108461</v>
      </c>
      <c r="BL18" s="22">
        <f t="shared" si="15"/>
        <v>33.44202084</v>
      </c>
      <c r="BM18" s="22">
        <f t="shared" si="15"/>
        <v>24.33514268</v>
      </c>
      <c r="BN18" s="22">
        <f t="shared" si="15"/>
        <v>18.435505</v>
      </c>
      <c r="BO18" s="22">
        <f t="shared" si="15"/>
        <v>32.78174875</v>
      </c>
      <c r="BP18" s="22">
        <f t="shared" si="15"/>
        <v>18.07182165</v>
      </c>
      <c r="BQ18" s="22">
        <f t="shared" si="15"/>
        <v>35.15348065</v>
      </c>
      <c r="BR18" s="22">
        <f t="shared" si="15"/>
        <v>8.549040094</v>
      </c>
      <c r="BS18" s="22">
        <f t="shared" si="15"/>
        <v>20.38748441</v>
      </c>
      <c r="BT18" s="22">
        <f t="shared" si="15"/>
        <v>34.33893628</v>
      </c>
      <c r="BU18" s="22">
        <f t="shared" si="15"/>
        <v>13.87378481</v>
      </c>
    </row>
    <row r="19">
      <c r="A19" s="25"/>
      <c r="B19" s="22">
        <f t="shared" ref="B19:AF19" si="16">(B11/B$4)*100</f>
        <v>0.03821290959</v>
      </c>
      <c r="C19" s="22">
        <f t="shared" si="16"/>
        <v>0.152952928</v>
      </c>
      <c r="D19" s="22">
        <f t="shared" si="16"/>
        <v>0.05118829982</v>
      </c>
      <c r="E19" s="22">
        <f t="shared" si="16"/>
        <v>0.3145304805</v>
      </c>
      <c r="F19" s="22">
        <f t="shared" si="16"/>
        <v>0.6928898838</v>
      </c>
      <c r="G19" s="22">
        <f t="shared" si="16"/>
        <v>3.032499698</v>
      </c>
      <c r="H19" s="22">
        <f t="shared" si="16"/>
        <v>0.1632836012</v>
      </c>
      <c r="I19" s="22">
        <f t="shared" si="16"/>
        <v>2.78378071</v>
      </c>
      <c r="J19" s="22">
        <f t="shared" si="16"/>
        <v>1.278140443</v>
      </c>
      <c r="K19" s="22">
        <f t="shared" si="16"/>
        <v>3.299587552</v>
      </c>
      <c r="L19" s="22">
        <f t="shared" si="16"/>
        <v>0.3556492245</v>
      </c>
      <c r="M19" s="22">
        <f t="shared" si="16"/>
        <v>5.2213868</v>
      </c>
      <c r="N19" s="22">
        <f t="shared" si="16"/>
        <v>5.873069901</v>
      </c>
      <c r="O19" s="22">
        <f t="shared" si="16"/>
        <v>8.316761364</v>
      </c>
      <c r="P19" s="22">
        <f t="shared" si="16"/>
        <v>9.839145239</v>
      </c>
      <c r="Q19" s="22">
        <f t="shared" si="16"/>
        <v>6.775028769</v>
      </c>
      <c r="R19" s="22">
        <f t="shared" si="16"/>
        <v>5.840365122</v>
      </c>
      <c r="S19" s="22">
        <f t="shared" si="16"/>
        <v>8.527160312</v>
      </c>
      <c r="T19" s="22">
        <f t="shared" si="16"/>
        <v>4.989801649</v>
      </c>
      <c r="U19" s="22">
        <f t="shared" si="16"/>
        <v>7.457116669</v>
      </c>
      <c r="V19" s="22">
        <f t="shared" si="16"/>
        <v>3.434091617</v>
      </c>
      <c r="W19" s="22">
        <f t="shared" si="16"/>
        <v>4.84394578</v>
      </c>
      <c r="X19" s="22">
        <f t="shared" si="16"/>
        <v>4.021132075</v>
      </c>
      <c r="Y19" s="22">
        <f t="shared" si="16"/>
        <v>6.051680278</v>
      </c>
      <c r="Z19" s="22">
        <f t="shared" si="16"/>
        <v>4.785652633</v>
      </c>
      <c r="AA19" s="22">
        <f t="shared" si="16"/>
        <v>8.935984903</v>
      </c>
      <c r="AB19" s="22">
        <f t="shared" si="16"/>
        <v>6.952454184</v>
      </c>
      <c r="AC19" s="22">
        <f t="shared" si="16"/>
        <v>6.268344999</v>
      </c>
      <c r="AD19" s="22">
        <f t="shared" si="16"/>
        <v>1.246320991</v>
      </c>
      <c r="AE19" s="22">
        <f t="shared" si="16"/>
        <v>1.78921501</v>
      </c>
      <c r="AF19" s="22">
        <f t="shared" si="16"/>
        <v>3.197218624</v>
      </c>
      <c r="AG19" s="22"/>
      <c r="AH19" s="22">
        <f t="shared" ref="AH19:AI19" si="17">(AH11/AH$4)*100</f>
        <v>2.692242975</v>
      </c>
      <c r="AI19" s="22">
        <f t="shared" si="17"/>
        <v>11.60428708</v>
      </c>
      <c r="AJ19" s="22"/>
      <c r="AK19" s="22">
        <f t="shared" ref="AK19:BU19" si="18">(AK11/AK$4)*100</f>
        <v>4.658739208</v>
      </c>
      <c r="AL19" s="22">
        <f t="shared" si="18"/>
        <v>4.806565064</v>
      </c>
      <c r="AM19" s="22">
        <f t="shared" si="18"/>
        <v>4.287278451</v>
      </c>
      <c r="AN19" s="22">
        <f t="shared" si="18"/>
        <v>4.179582382</v>
      </c>
      <c r="AO19" s="22">
        <f t="shared" si="18"/>
        <v>5.647920915</v>
      </c>
      <c r="AP19" s="22">
        <f t="shared" si="18"/>
        <v>0.4609720632</v>
      </c>
      <c r="AQ19" s="22">
        <f t="shared" si="18"/>
        <v>1.610201042</v>
      </c>
      <c r="AR19" s="22">
        <f t="shared" si="18"/>
        <v>2.006713368</v>
      </c>
      <c r="AS19" s="22">
        <f t="shared" si="18"/>
        <v>5.330135252</v>
      </c>
      <c r="AT19" s="22">
        <f t="shared" si="18"/>
        <v>4.13310445</v>
      </c>
      <c r="AU19" s="22">
        <f t="shared" si="18"/>
        <v>6.784195866</v>
      </c>
      <c r="AV19" s="22">
        <f t="shared" si="18"/>
        <v>4.298408762</v>
      </c>
      <c r="AW19" s="22">
        <f t="shared" si="18"/>
        <v>8.959139923</v>
      </c>
      <c r="AX19" s="22">
        <f t="shared" si="18"/>
        <v>4.572612364</v>
      </c>
      <c r="AY19" s="22">
        <f t="shared" si="18"/>
        <v>8.444710186</v>
      </c>
      <c r="AZ19" s="22">
        <f t="shared" si="18"/>
        <v>2.157360406</v>
      </c>
      <c r="BA19" s="22">
        <f t="shared" si="18"/>
        <v>7.214356273</v>
      </c>
      <c r="BB19" s="22">
        <f t="shared" si="18"/>
        <v>0.4630820684</v>
      </c>
      <c r="BC19" s="22">
        <f t="shared" si="18"/>
        <v>1.28456474</v>
      </c>
      <c r="BD19" s="22">
        <f t="shared" si="18"/>
        <v>0.3117624778</v>
      </c>
      <c r="BE19" s="22">
        <f t="shared" si="18"/>
        <v>0.4216132253</v>
      </c>
      <c r="BF19" s="22">
        <f t="shared" si="18"/>
        <v>0.4344500535</v>
      </c>
      <c r="BG19" s="22">
        <f t="shared" si="18"/>
        <v>0.8847254749</v>
      </c>
      <c r="BH19" s="22">
        <f t="shared" si="18"/>
        <v>0.4269691563</v>
      </c>
      <c r="BI19" s="22">
        <f t="shared" si="18"/>
        <v>0.234347674</v>
      </c>
      <c r="BJ19" s="22">
        <f t="shared" si="18"/>
        <v>0.3354603464</v>
      </c>
      <c r="BK19" s="22">
        <f t="shared" si="18"/>
        <v>0.3450725667</v>
      </c>
      <c r="BL19" s="22">
        <f t="shared" si="18"/>
        <v>0.6333858032</v>
      </c>
      <c r="BM19" s="22">
        <f t="shared" si="18"/>
        <v>1.091669952</v>
      </c>
      <c r="BN19" s="22">
        <f t="shared" si="18"/>
        <v>0.5519779209</v>
      </c>
      <c r="BO19" s="22">
        <f t="shared" si="18"/>
        <v>1.710238585</v>
      </c>
      <c r="BP19" s="22">
        <f t="shared" si="18"/>
        <v>1.026527445</v>
      </c>
      <c r="BQ19" s="22">
        <f t="shared" si="18"/>
        <v>1.070970661</v>
      </c>
      <c r="BR19" s="22">
        <f t="shared" si="18"/>
        <v>0.5589656523</v>
      </c>
      <c r="BS19" s="22">
        <f t="shared" si="18"/>
        <v>0.8656024848</v>
      </c>
      <c r="BT19" s="22">
        <f t="shared" si="18"/>
        <v>0.7651781234</v>
      </c>
      <c r="BU19" s="22">
        <f t="shared" si="18"/>
        <v>0.148294612</v>
      </c>
    </row>
    <row r="20">
      <c r="A20" s="26"/>
      <c r="B20" s="22">
        <f t="shared" ref="B20:AF20" si="19">(B12/B$4)*100</f>
        <v>0.009553227399</v>
      </c>
      <c r="C20" s="22">
        <f t="shared" si="19"/>
        <v>0.03745785991</v>
      </c>
      <c r="D20" s="22">
        <f t="shared" si="19"/>
        <v>0</v>
      </c>
      <c r="E20" s="22">
        <f t="shared" si="19"/>
        <v>0.03724703058</v>
      </c>
      <c r="F20" s="22">
        <f t="shared" si="19"/>
        <v>0.007106562911</v>
      </c>
      <c r="G20" s="22">
        <f t="shared" si="19"/>
        <v>0.03926543434</v>
      </c>
      <c r="H20" s="22">
        <f t="shared" si="19"/>
        <v>0.006403278479</v>
      </c>
      <c r="I20" s="22">
        <f t="shared" si="19"/>
        <v>0.07108735214</v>
      </c>
      <c r="J20" s="22">
        <f t="shared" si="19"/>
        <v>0.01220181807</v>
      </c>
      <c r="K20" s="22">
        <f t="shared" si="19"/>
        <v>0.09373828271</v>
      </c>
      <c r="L20" s="22">
        <f t="shared" si="19"/>
        <v>0.0131721935</v>
      </c>
      <c r="M20" s="22">
        <f t="shared" si="19"/>
        <v>0.02249212776</v>
      </c>
      <c r="N20" s="22">
        <f t="shared" si="19"/>
        <v>0.0216604264</v>
      </c>
      <c r="O20" s="22">
        <f t="shared" si="19"/>
        <v>0.03196022727</v>
      </c>
      <c r="P20" s="22">
        <f t="shared" si="19"/>
        <v>0.05283550546</v>
      </c>
      <c r="Q20" s="22">
        <f t="shared" si="19"/>
        <v>0.0251726122</v>
      </c>
      <c r="R20" s="22">
        <f t="shared" si="19"/>
        <v>0.0265350528</v>
      </c>
      <c r="S20" s="22">
        <f t="shared" si="19"/>
        <v>0.03312233181</v>
      </c>
      <c r="T20" s="22">
        <f t="shared" si="19"/>
        <v>0.01478021816</v>
      </c>
      <c r="U20" s="22">
        <f t="shared" si="19"/>
        <v>0.009820610187</v>
      </c>
      <c r="V20" s="22">
        <f t="shared" si="19"/>
        <v>0.01246494235</v>
      </c>
      <c r="W20" s="22">
        <f t="shared" si="19"/>
        <v>0.0056954095</v>
      </c>
      <c r="X20" s="22">
        <f t="shared" si="19"/>
        <v>0.0120754717</v>
      </c>
      <c r="Y20" s="22">
        <f t="shared" si="19"/>
        <v>0.01606640782</v>
      </c>
      <c r="Z20" s="22">
        <f t="shared" si="19"/>
        <v>0.01598414373</v>
      </c>
      <c r="AA20" s="22">
        <f t="shared" si="19"/>
        <v>0.02612861083</v>
      </c>
      <c r="AB20" s="22">
        <f t="shared" si="19"/>
        <v>0.01601947969</v>
      </c>
      <c r="AC20" s="22">
        <f t="shared" si="19"/>
        <v>0.008466922556</v>
      </c>
      <c r="AD20" s="22">
        <f t="shared" si="19"/>
        <v>0.1707786781</v>
      </c>
      <c r="AE20" s="22">
        <f t="shared" si="19"/>
        <v>0.0110445371</v>
      </c>
      <c r="AF20" s="22">
        <f t="shared" si="19"/>
        <v>0.01363419456</v>
      </c>
      <c r="AG20" s="22"/>
      <c r="AH20" s="22">
        <f t="shared" ref="AH20:AI20" si="20">(AH12/AH$4)*100</f>
        <v>0.02019182231</v>
      </c>
      <c r="AI20" s="22">
        <f t="shared" si="20"/>
        <v>0.03647382302</v>
      </c>
      <c r="AJ20" s="22"/>
      <c r="AK20" s="22">
        <f t="shared" ref="AK20:BU20" si="21">(AK12/AK$4)*100</f>
        <v>0.006515719173</v>
      </c>
      <c r="AL20" s="22">
        <f t="shared" si="21"/>
        <v>0.01004856808</v>
      </c>
      <c r="AM20" s="22">
        <f t="shared" si="21"/>
        <v>0.006843221789</v>
      </c>
      <c r="AN20" s="22">
        <f t="shared" si="21"/>
        <v>0.01021902783</v>
      </c>
      <c r="AO20" s="22">
        <f t="shared" si="21"/>
        <v>0.01382599979</v>
      </c>
      <c r="AP20" s="22">
        <f t="shared" si="21"/>
        <v>0.003093772236</v>
      </c>
      <c r="AQ20" s="22">
        <f t="shared" si="21"/>
        <v>0.04033258873</v>
      </c>
      <c r="AR20" s="22">
        <f t="shared" si="21"/>
        <v>0.007297139521</v>
      </c>
      <c r="AS20" s="22">
        <f t="shared" si="21"/>
        <v>0.01332533813</v>
      </c>
      <c r="AT20" s="22">
        <f t="shared" si="21"/>
        <v>0.01650600819</v>
      </c>
      <c r="AU20" s="22">
        <f t="shared" si="21"/>
        <v>0.02199091042</v>
      </c>
      <c r="AV20" s="22">
        <f t="shared" si="21"/>
        <v>0.01722118895</v>
      </c>
      <c r="AW20" s="22">
        <f t="shared" si="21"/>
        <v>0.03839631395</v>
      </c>
      <c r="AX20" s="22">
        <f t="shared" si="21"/>
        <v>0.03002371874</v>
      </c>
      <c r="AY20" s="22">
        <f t="shared" si="21"/>
        <v>0.02110298255</v>
      </c>
      <c r="AZ20" s="22">
        <f t="shared" si="21"/>
        <v>0.004375984597</v>
      </c>
      <c r="BA20" s="22">
        <f t="shared" si="21"/>
        <v>0.01646361541</v>
      </c>
      <c r="BB20" s="22">
        <f t="shared" si="21"/>
        <v>0.00857559386</v>
      </c>
      <c r="BC20" s="22">
        <f t="shared" si="21"/>
        <v>0.02633504023</v>
      </c>
      <c r="BD20" s="22">
        <f t="shared" si="21"/>
        <v>0.01456834008</v>
      </c>
      <c r="BE20" s="22">
        <f t="shared" si="21"/>
        <v>0.02496394097</v>
      </c>
      <c r="BF20" s="22">
        <f t="shared" si="21"/>
        <v>0.03059507419</v>
      </c>
      <c r="BG20" s="22">
        <f t="shared" si="21"/>
        <v>0.04553734062</v>
      </c>
      <c r="BH20" s="22">
        <f t="shared" si="21"/>
        <v>0.01593168493</v>
      </c>
      <c r="BI20" s="22">
        <f t="shared" si="21"/>
        <v>0.006995452956</v>
      </c>
      <c r="BJ20" s="22">
        <f t="shared" si="21"/>
        <v>0.03646308113</v>
      </c>
      <c r="BK20" s="22">
        <f t="shared" si="21"/>
        <v>0.03721370818</v>
      </c>
      <c r="BL20" s="22">
        <f t="shared" si="21"/>
        <v>0.003747844989</v>
      </c>
      <c r="BM20" s="22">
        <f t="shared" si="21"/>
        <v>0.02729174879</v>
      </c>
      <c r="BN20" s="22">
        <f t="shared" si="21"/>
        <v>0.01393883639</v>
      </c>
      <c r="BO20" s="22">
        <f t="shared" si="21"/>
        <v>0.01958288456</v>
      </c>
      <c r="BP20" s="22">
        <f t="shared" si="21"/>
        <v>0.05644137153</v>
      </c>
      <c r="BQ20" s="22">
        <f t="shared" si="21"/>
        <v>0.04525228147</v>
      </c>
      <c r="BR20" s="22">
        <f t="shared" si="21"/>
        <v>0.01567193418</v>
      </c>
      <c r="BS20" s="22">
        <f t="shared" si="21"/>
        <v>0.06619313119</v>
      </c>
      <c r="BT20" s="22">
        <f t="shared" si="21"/>
        <v>0.009407927747</v>
      </c>
      <c r="BU20" s="22">
        <f t="shared" si="21"/>
        <v>0.03295435821</v>
      </c>
    </row>
    <row r="21">
      <c r="A21" s="4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</row>
    <row r="22">
      <c r="A22" s="21" t="s">
        <v>44</v>
      </c>
      <c r="B22" s="22">
        <f t="shared" ref="B22:AF22" si="22">B14</f>
        <v>0.1624048658</v>
      </c>
      <c r="C22" s="22">
        <f t="shared" si="22"/>
        <v>2.750031215</v>
      </c>
      <c r="D22" s="22">
        <f t="shared" si="22"/>
        <v>0.4021937843</v>
      </c>
      <c r="E22" s="22">
        <f t="shared" si="22"/>
        <v>7.246616728</v>
      </c>
      <c r="F22" s="22">
        <f t="shared" si="22"/>
        <v>0.0639590662</v>
      </c>
      <c r="G22" s="22">
        <f t="shared" si="22"/>
        <v>0.6282469494</v>
      </c>
      <c r="H22" s="22">
        <f t="shared" si="22"/>
        <v>0.1985016328</v>
      </c>
      <c r="I22" s="22">
        <f t="shared" si="22"/>
        <v>0.005686988171</v>
      </c>
      <c r="J22" s="22">
        <f t="shared" si="22"/>
        <v>1.293392716</v>
      </c>
      <c r="K22" s="22">
        <f t="shared" si="22"/>
        <v>0.07499062617</v>
      </c>
      <c r="L22" s="22">
        <f t="shared" si="22"/>
        <v>0.6783679652</v>
      </c>
      <c r="M22" s="22">
        <f t="shared" si="22"/>
        <v>0</v>
      </c>
      <c r="N22" s="22">
        <f t="shared" si="22"/>
        <v>0.4858124207</v>
      </c>
      <c r="O22" s="22">
        <f t="shared" si="22"/>
        <v>0</v>
      </c>
      <c r="P22" s="22">
        <f t="shared" si="22"/>
        <v>0.07338264647</v>
      </c>
      <c r="Q22" s="22">
        <f t="shared" si="22"/>
        <v>0</v>
      </c>
      <c r="R22" s="22">
        <f t="shared" si="22"/>
        <v>0.02918855809</v>
      </c>
      <c r="S22" s="22">
        <f t="shared" si="22"/>
        <v>0</v>
      </c>
      <c r="T22" s="22">
        <f t="shared" si="22"/>
        <v>0.008868130894</v>
      </c>
      <c r="U22" s="22">
        <f t="shared" si="22"/>
        <v>0</v>
      </c>
      <c r="V22" s="22">
        <f t="shared" si="22"/>
        <v>0.08725459645</v>
      </c>
      <c r="W22" s="22">
        <f t="shared" si="22"/>
        <v>0</v>
      </c>
      <c r="X22" s="22">
        <f t="shared" si="22"/>
        <v>0</v>
      </c>
      <c r="Y22" s="22">
        <f t="shared" si="22"/>
        <v>0</v>
      </c>
      <c r="Z22" s="22">
        <f t="shared" si="22"/>
        <v>0</v>
      </c>
      <c r="AA22" s="22">
        <f t="shared" si="22"/>
        <v>0</v>
      </c>
      <c r="AB22" s="22">
        <f t="shared" si="22"/>
        <v>0.09611687812</v>
      </c>
      <c r="AC22" s="22">
        <f t="shared" si="22"/>
        <v>0</v>
      </c>
      <c r="AD22" s="22">
        <f t="shared" si="22"/>
        <v>0.138076378</v>
      </c>
      <c r="AE22" s="22">
        <f t="shared" si="22"/>
        <v>0.03589474556</v>
      </c>
      <c r="AF22" s="22">
        <f t="shared" si="22"/>
        <v>0.05794532688</v>
      </c>
      <c r="AG22" s="22"/>
      <c r="AH22" s="22">
        <f t="shared" ref="AH22:AI22" si="23">AH14</f>
        <v>0.08749789669</v>
      </c>
      <c r="AI22" s="22">
        <f t="shared" si="23"/>
        <v>0</v>
      </c>
      <c r="AJ22" s="22"/>
      <c r="AK22" s="22">
        <f t="shared" ref="AK22:BU22" si="24">AK14</f>
        <v>0.0228050171</v>
      </c>
      <c r="AL22" s="22">
        <f t="shared" si="24"/>
        <v>0.1540780439</v>
      </c>
      <c r="AM22" s="22">
        <f t="shared" si="24"/>
        <v>0</v>
      </c>
      <c r="AN22" s="22">
        <f t="shared" si="24"/>
        <v>0.00340634261</v>
      </c>
      <c r="AO22" s="22">
        <f t="shared" si="24"/>
        <v>0</v>
      </c>
      <c r="AP22" s="22">
        <f t="shared" si="24"/>
        <v>0</v>
      </c>
      <c r="AQ22" s="22">
        <f t="shared" si="24"/>
        <v>0.04343509556</v>
      </c>
      <c r="AR22" s="22">
        <f t="shared" si="24"/>
        <v>0.1313485114</v>
      </c>
      <c r="AS22" s="22">
        <f t="shared" si="24"/>
        <v>0</v>
      </c>
      <c r="AT22" s="22">
        <f t="shared" si="24"/>
        <v>0.1155420573</v>
      </c>
      <c r="AU22" s="22">
        <f t="shared" si="24"/>
        <v>0.003665151737</v>
      </c>
      <c r="AV22" s="22">
        <f t="shared" si="24"/>
        <v>0.02066542674</v>
      </c>
      <c r="AW22" s="22">
        <f t="shared" si="24"/>
        <v>0</v>
      </c>
      <c r="AX22" s="22">
        <f t="shared" si="24"/>
        <v>0.8856997028</v>
      </c>
      <c r="AY22" s="22">
        <f t="shared" si="24"/>
        <v>0</v>
      </c>
      <c r="AZ22" s="22">
        <f t="shared" si="24"/>
        <v>0.1400315071</v>
      </c>
      <c r="BA22" s="22">
        <f t="shared" si="24"/>
        <v>0</v>
      </c>
      <c r="BB22" s="22">
        <f t="shared" si="24"/>
        <v>0.6831889775</v>
      </c>
      <c r="BC22" s="22">
        <f t="shared" si="24"/>
        <v>0.07607900512</v>
      </c>
      <c r="BD22" s="22">
        <f t="shared" si="24"/>
        <v>0</v>
      </c>
      <c r="BE22" s="22">
        <f t="shared" si="24"/>
        <v>0.06102296683</v>
      </c>
      <c r="BF22" s="22">
        <f t="shared" si="24"/>
        <v>0.9147927184</v>
      </c>
      <c r="BG22" s="22">
        <f t="shared" si="24"/>
        <v>0.1984126984</v>
      </c>
      <c r="BH22" s="22">
        <f t="shared" si="24"/>
        <v>0.5767269946</v>
      </c>
      <c r="BI22" s="22">
        <f t="shared" si="24"/>
        <v>0.07694998251</v>
      </c>
      <c r="BJ22" s="22">
        <f t="shared" si="24"/>
        <v>0</v>
      </c>
      <c r="BK22" s="22">
        <f t="shared" si="24"/>
        <v>0.2909435367</v>
      </c>
      <c r="BL22" s="22">
        <f t="shared" si="24"/>
        <v>0.04872198486</v>
      </c>
      <c r="BM22" s="22">
        <f t="shared" si="24"/>
        <v>0.2850471541</v>
      </c>
      <c r="BN22" s="22">
        <f t="shared" si="24"/>
        <v>1.170862256</v>
      </c>
      <c r="BO22" s="22">
        <f t="shared" si="24"/>
        <v>0</v>
      </c>
      <c r="BP22" s="22">
        <f t="shared" si="24"/>
        <v>0.9700860731</v>
      </c>
      <c r="BQ22" s="22">
        <f t="shared" si="24"/>
        <v>0.8447092541</v>
      </c>
      <c r="BR22" s="22">
        <f t="shared" si="24"/>
        <v>7.619171999</v>
      </c>
      <c r="BS22" s="22">
        <f t="shared" si="24"/>
        <v>9.974795692</v>
      </c>
      <c r="BT22" s="22">
        <f t="shared" si="24"/>
        <v>9.978675364</v>
      </c>
      <c r="BU22" s="22">
        <f t="shared" si="24"/>
        <v>9.55017301</v>
      </c>
    </row>
    <row r="23">
      <c r="A23" s="25"/>
      <c r="B23" s="22">
        <f t="shared" ref="B23:AF23" si="25">B15+B22</f>
        <v>0.9871668312</v>
      </c>
      <c r="C23" s="22">
        <f t="shared" si="25"/>
        <v>5.2940442</v>
      </c>
      <c r="D23" s="22">
        <f t="shared" si="25"/>
        <v>0.6800731261</v>
      </c>
      <c r="E23" s="22">
        <f t="shared" si="25"/>
        <v>12.81297852</v>
      </c>
      <c r="F23" s="22">
        <f t="shared" si="25"/>
        <v>0.4796929965</v>
      </c>
      <c r="G23" s="22">
        <f t="shared" si="25"/>
        <v>1.718617857</v>
      </c>
      <c r="H23" s="22">
        <f t="shared" si="25"/>
        <v>0.387398348</v>
      </c>
      <c r="I23" s="22">
        <f t="shared" si="25"/>
        <v>0.07393084622</v>
      </c>
      <c r="J23" s="22">
        <f t="shared" si="25"/>
        <v>2.785064975</v>
      </c>
      <c r="K23" s="22">
        <f t="shared" si="25"/>
        <v>0.6974128234</v>
      </c>
      <c r="L23" s="22">
        <f t="shared" si="25"/>
        <v>4.070207791</v>
      </c>
      <c r="M23" s="22">
        <f t="shared" si="25"/>
        <v>0</v>
      </c>
      <c r="N23" s="22">
        <f t="shared" si="25"/>
        <v>1.445059876</v>
      </c>
      <c r="O23" s="22">
        <f t="shared" si="25"/>
        <v>0.003551136364</v>
      </c>
      <c r="P23" s="22">
        <f t="shared" si="25"/>
        <v>0.4667136316</v>
      </c>
      <c r="Q23" s="22">
        <f t="shared" si="25"/>
        <v>0</v>
      </c>
      <c r="R23" s="22">
        <f t="shared" si="25"/>
        <v>0.151249801</v>
      </c>
      <c r="S23" s="22">
        <f t="shared" si="25"/>
        <v>0</v>
      </c>
      <c r="T23" s="22">
        <f t="shared" si="25"/>
        <v>0.03842856721</v>
      </c>
      <c r="U23" s="22">
        <f t="shared" si="25"/>
        <v>0</v>
      </c>
      <c r="V23" s="22">
        <f t="shared" si="25"/>
        <v>0.3864132128</v>
      </c>
      <c r="W23" s="22">
        <f t="shared" si="25"/>
        <v>0</v>
      </c>
      <c r="X23" s="22">
        <f t="shared" si="25"/>
        <v>0</v>
      </c>
      <c r="Y23" s="22">
        <f t="shared" si="25"/>
        <v>0</v>
      </c>
      <c r="Z23" s="22">
        <f t="shared" si="25"/>
        <v>0.003196828746</v>
      </c>
      <c r="AA23" s="22">
        <f t="shared" si="25"/>
        <v>0</v>
      </c>
      <c r="AB23" s="22">
        <f t="shared" si="25"/>
        <v>0.1281558375</v>
      </c>
      <c r="AC23" s="22">
        <f t="shared" si="25"/>
        <v>0</v>
      </c>
      <c r="AD23" s="22">
        <f t="shared" si="25"/>
        <v>0.2034809782</v>
      </c>
      <c r="AE23" s="22">
        <f t="shared" si="25"/>
        <v>0.2098462048</v>
      </c>
      <c r="AF23" s="22">
        <f t="shared" si="25"/>
        <v>0.2795009885</v>
      </c>
      <c r="AG23" s="22"/>
      <c r="AH23" s="22">
        <f t="shared" ref="AH23:AI23" si="26">AH15+AH22</f>
        <v>0.3802793202</v>
      </c>
      <c r="AI23" s="22">
        <f t="shared" si="26"/>
        <v>0</v>
      </c>
      <c r="AJ23" s="22"/>
      <c r="AK23" s="22">
        <f t="shared" ref="AK23:BU23" si="27">AK15+AK22</f>
        <v>0.05212575338</v>
      </c>
      <c r="AL23" s="22">
        <f t="shared" si="27"/>
        <v>0.425389382</v>
      </c>
      <c r="AM23" s="22">
        <f t="shared" si="27"/>
        <v>0</v>
      </c>
      <c r="AN23" s="22">
        <f t="shared" si="27"/>
        <v>0.04087611132</v>
      </c>
      <c r="AO23" s="22">
        <f t="shared" si="27"/>
        <v>0</v>
      </c>
      <c r="AP23" s="22">
        <f t="shared" si="27"/>
        <v>0.3217523126</v>
      </c>
      <c r="AQ23" s="22">
        <f t="shared" si="27"/>
        <v>0.6484239265</v>
      </c>
      <c r="AR23" s="22">
        <f t="shared" si="27"/>
        <v>1.82428488</v>
      </c>
      <c r="AS23" s="22">
        <f t="shared" si="27"/>
        <v>0</v>
      </c>
      <c r="AT23" s="22">
        <f t="shared" si="27"/>
        <v>0.1650600819</v>
      </c>
      <c r="AU23" s="22">
        <f t="shared" si="27"/>
        <v>0.003665151737</v>
      </c>
      <c r="AV23" s="22">
        <f t="shared" si="27"/>
        <v>0.04133085348</v>
      </c>
      <c r="AW23" s="22">
        <f t="shared" si="27"/>
        <v>0</v>
      </c>
      <c r="AX23" s="22">
        <f t="shared" si="27"/>
        <v>1.960548834</v>
      </c>
      <c r="AY23" s="22">
        <f t="shared" si="27"/>
        <v>0</v>
      </c>
      <c r="AZ23" s="22">
        <f t="shared" si="27"/>
        <v>0.476982321</v>
      </c>
      <c r="BA23" s="22">
        <f t="shared" si="27"/>
        <v>0</v>
      </c>
      <c r="BB23" s="22">
        <f t="shared" si="27"/>
        <v>0.7660863848</v>
      </c>
      <c r="BC23" s="22">
        <f t="shared" si="27"/>
        <v>0.2750548647</v>
      </c>
      <c r="BD23" s="22">
        <f t="shared" si="27"/>
        <v>0</v>
      </c>
      <c r="BE23" s="22">
        <f t="shared" si="27"/>
        <v>0.5214689892</v>
      </c>
      <c r="BF23" s="22">
        <f t="shared" si="27"/>
        <v>0.9331497629</v>
      </c>
      <c r="BG23" s="22">
        <f t="shared" si="27"/>
        <v>0.3415300546</v>
      </c>
      <c r="BH23" s="22">
        <f t="shared" si="27"/>
        <v>1.497578384</v>
      </c>
      <c r="BI23" s="22">
        <f t="shared" si="27"/>
        <v>0.4931794334</v>
      </c>
      <c r="BJ23" s="22">
        <f t="shared" si="27"/>
        <v>0.01458523245</v>
      </c>
      <c r="BK23" s="22">
        <f t="shared" si="27"/>
        <v>0.8592983524</v>
      </c>
      <c r="BL23" s="22">
        <f t="shared" si="27"/>
        <v>0.1649051795</v>
      </c>
      <c r="BM23" s="22">
        <f t="shared" si="27"/>
        <v>1.585953847</v>
      </c>
      <c r="BN23" s="22">
        <f t="shared" si="27"/>
        <v>1.173650024</v>
      </c>
      <c r="BO23" s="22">
        <f t="shared" si="27"/>
        <v>0.02611051275</v>
      </c>
      <c r="BP23" s="22">
        <f t="shared" si="27"/>
        <v>2.053054889</v>
      </c>
      <c r="BQ23" s="22">
        <f t="shared" si="27"/>
        <v>0.8748774417</v>
      </c>
      <c r="BR23" s="22">
        <f t="shared" si="27"/>
        <v>11.19759697</v>
      </c>
      <c r="BS23" s="22">
        <f t="shared" si="27"/>
        <v>10.98805978</v>
      </c>
      <c r="BT23" s="22">
        <f t="shared" si="27"/>
        <v>10.77207727</v>
      </c>
      <c r="BU23" s="22">
        <f t="shared" si="27"/>
        <v>16.83638161</v>
      </c>
    </row>
    <row r="24">
      <c r="A24" s="25"/>
      <c r="B24" s="22">
        <f t="shared" ref="B24:AF24" si="28">B16+B23</f>
        <v>22.02655797</v>
      </c>
      <c r="C24" s="22">
        <f t="shared" si="28"/>
        <v>16.16618804</v>
      </c>
      <c r="D24" s="22">
        <f t="shared" si="28"/>
        <v>11.57221207</v>
      </c>
      <c r="E24" s="22">
        <f t="shared" si="28"/>
        <v>25.27831809</v>
      </c>
      <c r="F24" s="22">
        <f t="shared" si="28"/>
        <v>8.08016203</v>
      </c>
      <c r="G24" s="22">
        <f t="shared" si="28"/>
        <v>7.853086867</v>
      </c>
      <c r="H24" s="22">
        <f t="shared" si="28"/>
        <v>5.750144074</v>
      </c>
      <c r="I24" s="22">
        <f t="shared" si="28"/>
        <v>2.107029117</v>
      </c>
      <c r="J24" s="22">
        <f t="shared" si="28"/>
        <v>10.92367763</v>
      </c>
      <c r="K24" s="22">
        <f t="shared" si="28"/>
        <v>8.177727784</v>
      </c>
      <c r="L24" s="22">
        <f t="shared" si="28"/>
        <v>39.89857411</v>
      </c>
      <c r="M24" s="22">
        <f t="shared" si="28"/>
        <v>0.006426322216</v>
      </c>
      <c r="N24" s="22">
        <f t="shared" si="28"/>
        <v>4.647708636</v>
      </c>
      <c r="O24" s="22">
        <f t="shared" si="28"/>
        <v>0.04616477273</v>
      </c>
      <c r="P24" s="22">
        <f t="shared" si="28"/>
        <v>2.095808383</v>
      </c>
      <c r="Q24" s="22">
        <f t="shared" si="28"/>
        <v>0.01078826237</v>
      </c>
      <c r="R24" s="22">
        <f t="shared" si="28"/>
        <v>1.602717189</v>
      </c>
      <c r="S24" s="22">
        <f t="shared" si="28"/>
        <v>0.01472103636</v>
      </c>
      <c r="T24" s="22">
        <f t="shared" si="28"/>
        <v>0.9991427473</v>
      </c>
      <c r="U24" s="22">
        <f t="shared" si="28"/>
        <v>0.003273536729</v>
      </c>
      <c r="V24" s="22">
        <f t="shared" si="28"/>
        <v>3.689622935</v>
      </c>
      <c r="W24" s="22">
        <f t="shared" si="28"/>
        <v>0.01993393325</v>
      </c>
      <c r="X24" s="22">
        <f t="shared" si="28"/>
        <v>1.116981132</v>
      </c>
      <c r="Y24" s="22">
        <f t="shared" si="28"/>
        <v>0</v>
      </c>
      <c r="Z24" s="22">
        <f t="shared" si="28"/>
        <v>0.7704357278</v>
      </c>
      <c r="AA24" s="22">
        <f t="shared" si="28"/>
        <v>0</v>
      </c>
      <c r="AB24" s="22">
        <f t="shared" si="28"/>
        <v>0.9099064462</v>
      </c>
      <c r="AC24" s="22">
        <f t="shared" si="28"/>
        <v>0</v>
      </c>
      <c r="AD24" s="22">
        <f t="shared" si="28"/>
        <v>2.329130482</v>
      </c>
      <c r="AE24" s="22">
        <f t="shared" si="28"/>
        <v>1.9576442</v>
      </c>
      <c r="AF24" s="22">
        <f t="shared" si="28"/>
        <v>2.236007908</v>
      </c>
      <c r="AG24" s="22"/>
      <c r="AH24" s="22">
        <f t="shared" ref="AH24:AI24" si="29">AH16+AH23</f>
        <v>3.907117617</v>
      </c>
      <c r="AI24" s="22">
        <f t="shared" si="29"/>
        <v>0.1402839347</v>
      </c>
      <c r="AJ24" s="22"/>
      <c r="AK24" s="22">
        <f t="shared" ref="AK24:BU24" si="30">AK16+AK23</f>
        <v>1.870011403</v>
      </c>
      <c r="AL24" s="22">
        <f t="shared" si="30"/>
        <v>4.572098476</v>
      </c>
      <c r="AM24" s="22">
        <f t="shared" si="30"/>
        <v>0.06843221789</v>
      </c>
      <c r="AN24" s="22">
        <f t="shared" si="30"/>
        <v>1.31825459</v>
      </c>
      <c r="AO24" s="22">
        <f t="shared" si="30"/>
        <v>0.05876049912</v>
      </c>
      <c r="AP24" s="22">
        <f t="shared" si="30"/>
        <v>27.81919995</v>
      </c>
      <c r="AQ24" s="22">
        <f t="shared" si="30"/>
        <v>15.05646562</v>
      </c>
      <c r="AR24" s="22">
        <f t="shared" si="30"/>
        <v>14.98102744</v>
      </c>
      <c r="AS24" s="22">
        <f t="shared" si="30"/>
        <v>0.1265907122</v>
      </c>
      <c r="AT24" s="22">
        <f t="shared" si="30"/>
        <v>1.660504424</v>
      </c>
      <c r="AU24" s="22">
        <f t="shared" si="30"/>
        <v>0.9089576308</v>
      </c>
      <c r="AV24" s="22">
        <f t="shared" si="30"/>
        <v>1.57401667</v>
      </c>
      <c r="AW24" s="22">
        <f t="shared" si="30"/>
        <v>0</v>
      </c>
      <c r="AX24" s="22">
        <f t="shared" si="30"/>
        <v>26.60701955</v>
      </c>
      <c r="AY24" s="22">
        <f t="shared" si="30"/>
        <v>0</v>
      </c>
      <c r="AZ24" s="22">
        <f t="shared" si="30"/>
        <v>5.706283914</v>
      </c>
      <c r="BA24" s="22">
        <f t="shared" si="30"/>
        <v>0.01317089233</v>
      </c>
      <c r="BB24" s="22">
        <f t="shared" si="30"/>
        <v>1.637938427</v>
      </c>
      <c r="BC24" s="22">
        <f t="shared" si="30"/>
        <v>1.623994148</v>
      </c>
      <c r="BD24" s="22">
        <f t="shared" si="30"/>
        <v>1.957984907</v>
      </c>
      <c r="BE24" s="22">
        <f t="shared" si="30"/>
        <v>9.677687784</v>
      </c>
      <c r="BF24" s="22">
        <f t="shared" si="30"/>
        <v>2.426189384</v>
      </c>
      <c r="BG24" s="22">
        <f t="shared" si="30"/>
        <v>1.343351548</v>
      </c>
      <c r="BH24" s="22">
        <f t="shared" si="30"/>
        <v>9.390135101</v>
      </c>
      <c r="BI24" s="22">
        <f t="shared" si="30"/>
        <v>5.701294159</v>
      </c>
      <c r="BJ24" s="22">
        <f t="shared" si="30"/>
        <v>3.037374658</v>
      </c>
      <c r="BK24" s="22">
        <f t="shared" si="30"/>
        <v>7.710003721</v>
      </c>
      <c r="BL24" s="22">
        <f t="shared" si="30"/>
        <v>1.574094895</v>
      </c>
      <c r="BM24" s="22">
        <f t="shared" si="30"/>
        <v>15.32886557</v>
      </c>
      <c r="BN24" s="22">
        <f t="shared" si="30"/>
        <v>3.677065039</v>
      </c>
      <c r="BO24" s="22">
        <f t="shared" si="30"/>
        <v>0.7376219851</v>
      </c>
      <c r="BP24" s="22">
        <f t="shared" si="30"/>
        <v>9.337519402</v>
      </c>
      <c r="BQ24" s="22">
        <f t="shared" si="30"/>
        <v>3.684289916</v>
      </c>
      <c r="BR24" s="22">
        <f t="shared" si="30"/>
        <v>46.14862218</v>
      </c>
      <c r="BS24" s="22">
        <f t="shared" si="30"/>
        <v>26.82858525</v>
      </c>
      <c r="BT24" s="22">
        <f t="shared" si="30"/>
        <v>17.14438033</v>
      </c>
      <c r="BU24" s="22">
        <f t="shared" si="30"/>
        <v>49.99505685</v>
      </c>
    </row>
    <row r="25">
      <c r="A25" s="25"/>
      <c r="B25" s="22">
        <f t="shared" ref="B25:AF25" si="31">B17+B24</f>
        <v>92.82234181</v>
      </c>
      <c r="C25" s="22">
        <f t="shared" si="31"/>
        <v>93.55412661</v>
      </c>
      <c r="D25" s="22">
        <f t="shared" si="31"/>
        <v>90.16819013</v>
      </c>
      <c r="E25" s="22">
        <f t="shared" si="31"/>
        <v>89.12386707</v>
      </c>
      <c r="F25" s="22">
        <f t="shared" si="31"/>
        <v>81.51938315</v>
      </c>
      <c r="G25" s="22">
        <f t="shared" si="31"/>
        <v>51.59478072</v>
      </c>
      <c r="H25" s="22">
        <f t="shared" si="31"/>
        <v>85.29166933</v>
      </c>
      <c r="I25" s="22">
        <f t="shared" si="31"/>
        <v>61.81187443</v>
      </c>
      <c r="J25" s="22">
        <f t="shared" si="31"/>
        <v>68.59862119</v>
      </c>
      <c r="K25" s="22">
        <f t="shared" si="31"/>
        <v>40.56992876</v>
      </c>
      <c r="L25" s="22">
        <f t="shared" si="31"/>
        <v>93.98360062</v>
      </c>
      <c r="M25" s="22">
        <f t="shared" si="31"/>
        <v>6.580553949</v>
      </c>
      <c r="N25" s="22">
        <f t="shared" si="31"/>
        <v>31.45403348</v>
      </c>
      <c r="O25" s="22">
        <f t="shared" si="31"/>
        <v>8.678977273</v>
      </c>
      <c r="P25" s="22">
        <f t="shared" si="31"/>
        <v>23.10672772</v>
      </c>
      <c r="Q25" s="22">
        <f t="shared" si="31"/>
        <v>6.692318757</v>
      </c>
      <c r="R25" s="22">
        <f t="shared" si="31"/>
        <v>22.6609351</v>
      </c>
      <c r="S25" s="22">
        <f t="shared" si="31"/>
        <v>5.211246872</v>
      </c>
      <c r="T25" s="22">
        <f t="shared" si="31"/>
        <v>15.28570162</v>
      </c>
      <c r="U25" s="22">
        <f t="shared" si="31"/>
        <v>3.705643577</v>
      </c>
      <c r="V25" s="22">
        <f t="shared" si="31"/>
        <v>40.71050171</v>
      </c>
      <c r="W25" s="22">
        <f t="shared" si="31"/>
        <v>4.841098075</v>
      </c>
      <c r="X25" s="22">
        <f t="shared" si="31"/>
        <v>17.30415094</v>
      </c>
      <c r="Y25" s="22">
        <f t="shared" si="31"/>
        <v>5.497389209</v>
      </c>
      <c r="Z25" s="22">
        <f t="shared" si="31"/>
        <v>15.4694543</v>
      </c>
      <c r="AA25" s="22">
        <f t="shared" si="31"/>
        <v>2.017709392</v>
      </c>
      <c r="AB25" s="22">
        <f t="shared" si="31"/>
        <v>4.655260797</v>
      </c>
      <c r="AC25" s="22">
        <f t="shared" si="31"/>
        <v>0.2963422895</v>
      </c>
      <c r="AD25" s="22">
        <f t="shared" si="31"/>
        <v>28.58544384</v>
      </c>
      <c r="AE25" s="22">
        <f t="shared" si="31"/>
        <v>25.89115609</v>
      </c>
      <c r="AF25" s="22">
        <f t="shared" si="31"/>
        <v>18.74020042</v>
      </c>
      <c r="AG25" s="22"/>
      <c r="AH25" s="22">
        <f t="shared" ref="AH25:AI25" si="32">AH17+AH24</f>
        <v>31.81894666</v>
      </c>
      <c r="AI25" s="22">
        <f t="shared" si="32"/>
        <v>14.32298973</v>
      </c>
      <c r="AJ25" s="22"/>
      <c r="AK25" s="22">
        <f t="shared" ref="AK25:BU25" si="33">AK17+AK24</f>
        <v>32.66981593</v>
      </c>
      <c r="AL25" s="22">
        <f t="shared" si="33"/>
        <v>18.87456038</v>
      </c>
      <c r="AM25" s="22">
        <f t="shared" si="33"/>
        <v>20.24225005</v>
      </c>
      <c r="AN25" s="22">
        <f t="shared" si="33"/>
        <v>16.55482508</v>
      </c>
      <c r="AO25" s="22">
        <f t="shared" si="33"/>
        <v>20.0995472</v>
      </c>
      <c r="AP25" s="22">
        <f t="shared" si="33"/>
        <v>92.90288649</v>
      </c>
      <c r="AQ25" s="22">
        <f t="shared" si="33"/>
        <v>78.08699429</v>
      </c>
      <c r="AR25" s="22">
        <f t="shared" si="33"/>
        <v>69.26079977</v>
      </c>
      <c r="AS25" s="22">
        <f t="shared" si="33"/>
        <v>11.18662136</v>
      </c>
      <c r="AT25" s="22">
        <f t="shared" si="33"/>
        <v>31.6585237</v>
      </c>
      <c r="AU25" s="22">
        <f t="shared" si="33"/>
        <v>14.8695206</v>
      </c>
      <c r="AV25" s="22">
        <f t="shared" si="33"/>
        <v>28.74905283</v>
      </c>
      <c r="AW25" s="22">
        <f t="shared" si="33"/>
        <v>2.358173615</v>
      </c>
      <c r="AX25" s="22">
        <f t="shared" si="33"/>
        <v>51.34356141</v>
      </c>
      <c r="AY25" s="22">
        <f t="shared" si="33"/>
        <v>2.331879572</v>
      </c>
      <c r="AZ25" s="22">
        <f t="shared" si="33"/>
        <v>46.18851742</v>
      </c>
      <c r="BA25" s="22">
        <f t="shared" si="33"/>
        <v>5.130062562</v>
      </c>
      <c r="BB25" s="22">
        <f t="shared" si="33"/>
        <v>78.38378641</v>
      </c>
      <c r="BC25" s="22">
        <f t="shared" si="33"/>
        <v>60.7695684</v>
      </c>
      <c r="BD25" s="22">
        <f t="shared" si="33"/>
        <v>85.65018502</v>
      </c>
      <c r="BE25" s="22">
        <f t="shared" si="33"/>
        <v>83.5487629</v>
      </c>
      <c r="BF25" s="22">
        <f t="shared" si="33"/>
        <v>81.85100199</v>
      </c>
      <c r="BG25" s="22">
        <f t="shared" si="33"/>
        <v>71.0642727</v>
      </c>
      <c r="BH25" s="22">
        <f t="shared" si="33"/>
        <v>89.16326791</v>
      </c>
      <c r="BI25" s="22">
        <f t="shared" si="33"/>
        <v>79.79713186</v>
      </c>
      <c r="BJ25" s="22">
        <f t="shared" si="33"/>
        <v>81.94712853</v>
      </c>
      <c r="BK25" s="22">
        <f t="shared" si="33"/>
        <v>82.99671843</v>
      </c>
      <c r="BL25" s="22">
        <f t="shared" si="33"/>
        <v>65.8946106</v>
      </c>
      <c r="BM25" s="22">
        <f t="shared" si="33"/>
        <v>74.50647421</v>
      </c>
      <c r="BN25" s="22">
        <f t="shared" si="33"/>
        <v>80.99579047</v>
      </c>
      <c r="BO25" s="22">
        <f t="shared" si="33"/>
        <v>65.43947257</v>
      </c>
      <c r="BP25" s="22">
        <f t="shared" si="33"/>
        <v>80.83462678</v>
      </c>
      <c r="BQ25" s="22">
        <f t="shared" si="33"/>
        <v>63.72652538</v>
      </c>
      <c r="BR25" s="22">
        <f t="shared" si="33"/>
        <v>90.87109834</v>
      </c>
      <c r="BS25" s="22">
        <f t="shared" si="33"/>
        <v>78.67817409</v>
      </c>
      <c r="BT25" s="22">
        <f t="shared" si="33"/>
        <v>64.88647767</v>
      </c>
      <c r="BU25" s="22">
        <f t="shared" si="33"/>
        <v>85.94167079</v>
      </c>
    </row>
    <row r="26">
      <c r="A26" s="25"/>
      <c r="B26" s="22">
        <f t="shared" ref="B26:AF26" si="34">B18+B25</f>
        <v>99.94904945</v>
      </c>
      <c r="C26" s="22">
        <f t="shared" si="34"/>
        <v>99.80334624</v>
      </c>
      <c r="D26" s="22">
        <f t="shared" si="34"/>
        <v>99.90493601</v>
      </c>
      <c r="E26" s="22">
        <f t="shared" si="34"/>
        <v>99.64822249</v>
      </c>
      <c r="F26" s="22">
        <f t="shared" si="34"/>
        <v>99.30000355</v>
      </c>
      <c r="G26" s="22">
        <f t="shared" si="34"/>
        <v>96.92521445</v>
      </c>
      <c r="H26" s="22">
        <f t="shared" si="34"/>
        <v>99.81110328</v>
      </c>
      <c r="I26" s="22">
        <f t="shared" si="34"/>
        <v>97.11954049</v>
      </c>
      <c r="J26" s="22">
        <f t="shared" si="34"/>
        <v>98.70965774</v>
      </c>
      <c r="K26" s="22">
        <f t="shared" si="34"/>
        <v>96.58417698</v>
      </c>
      <c r="L26" s="22">
        <f t="shared" si="34"/>
        <v>99.61800639</v>
      </c>
      <c r="M26" s="22">
        <f t="shared" si="34"/>
        <v>94.74326843</v>
      </c>
      <c r="N26" s="22">
        <f t="shared" si="34"/>
        <v>94.09598663</v>
      </c>
      <c r="O26" s="22">
        <f t="shared" si="34"/>
        <v>91.6015625</v>
      </c>
      <c r="P26" s="22">
        <f t="shared" si="34"/>
        <v>90.09040742</v>
      </c>
      <c r="Q26" s="22">
        <f t="shared" si="34"/>
        <v>93.13506904</v>
      </c>
      <c r="R26" s="22">
        <f t="shared" si="34"/>
        <v>94.12513931</v>
      </c>
      <c r="S26" s="22">
        <f t="shared" si="34"/>
        <v>91.43971736</v>
      </c>
      <c r="T26" s="22">
        <f t="shared" si="34"/>
        <v>94.98359396</v>
      </c>
      <c r="U26" s="22">
        <f t="shared" si="34"/>
        <v>92.50687443</v>
      </c>
      <c r="V26" s="22">
        <f t="shared" si="34"/>
        <v>96.5503272</v>
      </c>
      <c r="W26" s="22">
        <f t="shared" si="34"/>
        <v>95.1446634</v>
      </c>
      <c r="X26" s="22">
        <f t="shared" si="34"/>
        <v>95.96075472</v>
      </c>
      <c r="Y26" s="22">
        <f t="shared" si="34"/>
        <v>93.92689784</v>
      </c>
      <c r="Z26" s="22">
        <f t="shared" si="34"/>
        <v>95.18557591</v>
      </c>
      <c r="AA26" s="22">
        <f t="shared" si="34"/>
        <v>91.00014516</v>
      </c>
      <c r="AB26" s="22">
        <f t="shared" si="34"/>
        <v>93.02191465</v>
      </c>
      <c r="AC26" s="22">
        <f t="shared" si="34"/>
        <v>93.68932039</v>
      </c>
      <c r="AD26" s="22">
        <f t="shared" si="34"/>
        <v>98.58290033</v>
      </c>
      <c r="AE26" s="22">
        <f t="shared" si="34"/>
        <v>98.19145705</v>
      </c>
      <c r="AF26" s="22">
        <f t="shared" si="34"/>
        <v>96.77551299</v>
      </c>
      <c r="AG26" s="22"/>
      <c r="AH26" s="22">
        <f t="shared" ref="AH26:AI26" si="35">AH18+AH25</f>
        <v>97.2808346</v>
      </c>
      <c r="AI26" s="22">
        <f t="shared" si="35"/>
        <v>88.33959935</v>
      </c>
      <c r="AJ26" s="22"/>
      <c r="AK26" s="22">
        <f t="shared" ref="AK26:BU26" si="36">AK18+AK25</f>
        <v>95.31519791</v>
      </c>
      <c r="AL26" s="22">
        <f t="shared" si="36"/>
        <v>95.18003684</v>
      </c>
      <c r="AM26" s="22">
        <f t="shared" si="36"/>
        <v>95.68192705</v>
      </c>
      <c r="AN26" s="22">
        <f t="shared" si="36"/>
        <v>95.79316688</v>
      </c>
      <c r="AO26" s="22">
        <f t="shared" si="36"/>
        <v>94.33825308</v>
      </c>
      <c r="AP26" s="22">
        <f t="shared" si="36"/>
        <v>99.51737153</v>
      </c>
      <c r="AQ26" s="22">
        <f t="shared" si="36"/>
        <v>98.34636386</v>
      </c>
      <c r="AR26" s="22">
        <f t="shared" si="36"/>
        <v>97.97869235</v>
      </c>
      <c r="AS26" s="22">
        <f t="shared" si="36"/>
        <v>94.64321407</v>
      </c>
      <c r="AT26" s="22">
        <f t="shared" si="36"/>
        <v>95.84708834</v>
      </c>
      <c r="AU26" s="22">
        <f t="shared" si="36"/>
        <v>93.16082686</v>
      </c>
      <c r="AV26" s="22">
        <f t="shared" si="36"/>
        <v>95.66714886</v>
      </c>
      <c r="AW26" s="22">
        <f t="shared" si="36"/>
        <v>90.99286468</v>
      </c>
      <c r="AX26" s="22">
        <f t="shared" si="36"/>
        <v>95.38535443</v>
      </c>
      <c r="AY26" s="22">
        <f t="shared" si="36"/>
        <v>91.5271525</v>
      </c>
      <c r="AZ26" s="22">
        <f t="shared" si="36"/>
        <v>97.83826361</v>
      </c>
      <c r="BA26" s="22">
        <f t="shared" si="36"/>
        <v>92.75930194</v>
      </c>
      <c r="BB26" s="22">
        <f t="shared" si="36"/>
        <v>99.52262528</v>
      </c>
      <c r="BC26" s="22">
        <f t="shared" si="36"/>
        <v>98.68324799</v>
      </c>
      <c r="BD26" s="22">
        <f t="shared" si="36"/>
        <v>99.65327351</v>
      </c>
      <c r="BE26" s="22">
        <f t="shared" si="36"/>
        <v>99.51181627</v>
      </c>
      <c r="BF26" s="22">
        <f t="shared" si="36"/>
        <v>99.52271684</v>
      </c>
      <c r="BG26" s="22">
        <f t="shared" si="36"/>
        <v>99.04371585</v>
      </c>
      <c r="BH26" s="22">
        <f t="shared" si="36"/>
        <v>99.55709916</v>
      </c>
      <c r="BI26" s="22">
        <f t="shared" si="36"/>
        <v>99.75865687</v>
      </c>
      <c r="BJ26" s="22">
        <f t="shared" si="36"/>
        <v>99.62078396</v>
      </c>
      <c r="BK26" s="22">
        <f t="shared" si="36"/>
        <v>99.60756453</v>
      </c>
      <c r="BL26" s="22">
        <f t="shared" si="36"/>
        <v>99.33663144</v>
      </c>
      <c r="BM26" s="22">
        <f t="shared" si="36"/>
        <v>98.84161688</v>
      </c>
      <c r="BN26" s="22">
        <f t="shared" si="36"/>
        <v>99.43129548</v>
      </c>
      <c r="BO26" s="22">
        <f t="shared" si="36"/>
        <v>98.22122132</v>
      </c>
      <c r="BP26" s="22">
        <f t="shared" si="36"/>
        <v>98.90644843</v>
      </c>
      <c r="BQ26" s="22">
        <f t="shared" si="36"/>
        <v>98.88000603</v>
      </c>
      <c r="BR26" s="22">
        <f t="shared" si="36"/>
        <v>99.42013844</v>
      </c>
      <c r="BS26" s="22">
        <f t="shared" si="36"/>
        <v>99.06565849</v>
      </c>
      <c r="BT26" s="22">
        <f t="shared" si="36"/>
        <v>99.22541395</v>
      </c>
      <c r="BU26" s="22">
        <f t="shared" si="36"/>
        <v>99.81545559</v>
      </c>
    </row>
    <row r="27">
      <c r="A27" s="25"/>
      <c r="B27" s="22">
        <f t="shared" ref="B27:AF27" si="37">B19+B26</f>
        <v>99.98726236</v>
      </c>
      <c r="C27" s="22">
        <f t="shared" si="37"/>
        <v>99.95629916</v>
      </c>
      <c r="D27" s="22">
        <f t="shared" si="37"/>
        <v>99.95612431</v>
      </c>
      <c r="E27" s="22">
        <f t="shared" si="37"/>
        <v>99.96275297</v>
      </c>
      <c r="F27" s="22">
        <f t="shared" si="37"/>
        <v>99.99289344</v>
      </c>
      <c r="G27" s="22">
        <f t="shared" si="37"/>
        <v>99.95771415</v>
      </c>
      <c r="H27" s="22">
        <f t="shared" si="37"/>
        <v>99.97438689</v>
      </c>
      <c r="I27" s="22">
        <f t="shared" si="37"/>
        <v>99.9033212</v>
      </c>
      <c r="J27" s="22">
        <f t="shared" si="37"/>
        <v>99.98779818</v>
      </c>
      <c r="K27" s="22">
        <f t="shared" si="37"/>
        <v>99.88376453</v>
      </c>
      <c r="L27" s="22">
        <f t="shared" si="37"/>
        <v>99.97365561</v>
      </c>
      <c r="M27" s="22">
        <f t="shared" si="37"/>
        <v>99.96465523</v>
      </c>
      <c r="N27" s="22">
        <f t="shared" si="37"/>
        <v>99.96905653</v>
      </c>
      <c r="O27" s="22">
        <f t="shared" si="37"/>
        <v>99.91832386</v>
      </c>
      <c r="P27" s="22">
        <f t="shared" si="37"/>
        <v>99.92955266</v>
      </c>
      <c r="Q27" s="22">
        <f t="shared" si="37"/>
        <v>99.91009781</v>
      </c>
      <c r="R27" s="22">
        <f t="shared" si="37"/>
        <v>99.96550443</v>
      </c>
      <c r="S27" s="22">
        <f t="shared" si="37"/>
        <v>99.96687767</v>
      </c>
      <c r="T27" s="22">
        <f t="shared" si="37"/>
        <v>99.97339561</v>
      </c>
      <c r="U27" s="22">
        <f t="shared" si="37"/>
        <v>99.9639911</v>
      </c>
      <c r="V27" s="22">
        <f t="shared" si="37"/>
        <v>99.98441882</v>
      </c>
      <c r="W27" s="22">
        <f t="shared" si="37"/>
        <v>99.98860918</v>
      </c>
      <c r="X27" s="22">
        <f t="shared" si="37"/>
        <v>99.98188679</v>
      </c>
      <c r="Y27" s="22">
        <f t="shared" si="37"/>
        <v>99.97857812</v>
      </c>
      <c r="Z27" s="22">
        <f t="shared" si="37"/>
        <v>99.97122854</v>
      </c>
      <c r="AA27" s="22">
        <f t="shared" si="37"/>
        <v>99.93613006</v>
      </c>
      <c r="AB27" s="22">
        <f t="shared" si="37"/>
        <v>99.97436883</v>
      </c>
      <c r="AC27" s="22">
        <f t="shared" si="37"/>
        <v>99.95766539</v>
      </c>
      <c r="AD27" s="22">
        <f t="shared" si="37"/>
        <v>99.82922132</v>
      </c>
      <c r="AE27" s="22">
        <f t="shared" si="37"/>
        <v>99.98067206</v>
      </c>
      <c r="AF27" s="22">
        <f t="shared" si="37"/>
        <v>99.97273161</v>
      </c>
      <c r="AG27" s="22"/>
      <c r="AH27" s="22">
        <f t="shared" ref="AH27:AI27" si="38">AH19+AH26</f>
        <v>99.97307757</v>
      </c>
      <c r="AI27" s="22">
        <f t="shared" si="38"/>
        <v>99.94388643</v>
      </c>
      <c r="AJ27" s="22"/>
      <c r="AK27" s="22">
        <f t="shared" ref="AK27:BU27" si="39">AK19+AK26</f>
        <v>99.97393712</v>
      </c>
      <c r="AL27" s="22">
        <f t="shared" si="39"/>
        <v>99.98660191</v>
      </c>
      <c r="AM27" s="22">
        <f t="shared" si="39"/>
        <v>99.9692055</v>
      </c>
      <c r="AN27" s="22">
        <f t="shared" si="39"/>
        <v>99.97274926</v>
      </c>
      <c r="AO27" s="22">
        <f t="shared" si="39"/>
        <v>99.986174</v>
      </c>
      <c r="AP27" s="22">
        <f t="shared" si="39"/>
        <v>99.97834359</v>
      </c>
      <c r="AQ27" s="22">
        <f t="shared" si="39"/>
        <v>99.9565649</v>
      </c>
      <c r="AR27" s="22">
        <f t="shared" si="39"/>
        <v>99.98540572</v>
      </c>
      <c r="AS27" s="22">
        <f t="shared" si="39"/>
        <v>99.97334932</v>
      </c>
      <c r="AT27" s="22">
        <f t="shared" si="39"/>
        <v>99.98019279</v>
      </c>
      <c r="AU27" s="22">
        <f t="shared" si="39"/>
        <v>99.94502272</v>
      </c>
      <c r="AV27" s="22">
        <f t="shared" si="39"/>
        <v>99.96555762</v>
      </c>
      <c r="AW27" s="22">
        <f t="shared" si="39"/>
        <v>99.95200461</v>
      </c>
      <c r="AX27" s="22">
        <f t="shared" si="39"/>
        <v>99.95796679</v>
      </c>
      <c r="AY27" s="22">
        <f t="shared" si="39"/>
        <v>99.97186269</v>
      </c>
      <c r="AZ27" s="22">
        <f t="shared" si="39"/>
        <v>99.99562402</v>
      </c>
      <c r="BA27" s="22">
        <f t="shared" si="39"/>
        <v>99.97365822</v>
      </c>
      <c r="BB27" s="22">
        <f t="shared" si="39"/>
        <v>99.98570734</v>
      </c>
      <c r="BC27" s="22">
        <f t="shared" si="39"/>
        <v>99.96781273</v>
      </c>
      <c r="BD27" s="22">
        <f t="shared" si="39"/>
        <v>99.96503598</v>
      </c>
      <c r="BE27" s="22">
        <f t="shared" si="39"/>
        <v>99.93342949</v>
      </c>
      <c r="BF27" s="22">
        <f t="shared" si="39"/>
        <v>99.9571669</v>
      </c>
      <c r="BG27" s="22">
        <f t="shared" si="39"/>
        <v>99.92844132</v>
      </c>
      <c r="BH27" s="22">
        <f t="shared" si="39"/>
        <v>99.98406832</v>
      </c>
      <c r="BI27" s="22">
        <f t="shared" si="39"/>
        <v>99.99300455</v>
      </c>
      <c r="BJ27" s="22">
        <f t="shared" si="39"/>
        <v>99.9562443</v>
      </c>
      <c r="BK27" s="22">
        <f t="shared" si="39"/>
        <v>99.9526371</v>
      </c>
      <c r="BL27" s="22">
        <f t="shared" si="39"/>
        <v>99.97001724</v>
      </c>
      <c r="BM27" s="22">
        <f t="shared" si="39"/>
        <v>99.93328684</v>
      </c>
      <c r="BN27" s="22">
        <f t="shared" si="39"/>
        <v>99.9832734</v>
      </c>
      <c r="BO27" s="22">
        <f t="shared" si="39"/>
        <v>99.9314599</v>
      </c>
      <c r="BP27" s="22">
        <f t="shared" si="39"/>
        <v>99.93297587</v>
      </c>
      <c r="BQ27" s="22">
        <f t="shared" si="39"/>
        <v>99.9509767</v>
      </c>
      <c r="BR27" s="22">
        <f t="shared" si="39"/>
        <v>99.97910409</v>
      </c>
      <c r="BS27" s="22">
        <f t="shared" si="39"/>
        <v>99.93126098</v>
      </c>
      <c r="BT27" s="22">
        <f t="shared" si="39"/>
        <v>99.99059207</v>
      </c>
      <c r="BU27" s="22">
        <f t="shared" si="39"/>
        <v>99.96375021</v>
      </c>
    </row>
    <row r="28">
      <c r="A28" s="26"/>
      <c r="B28" s="22">
        <f t="shared" ref="B28:AF28" si="40">B20+B27</f>
        <v>99.99681559</v>
      </c>
      <c r="C28" s="22">
        <f t="shared" si="40"/>
        <v>99.99375702</v>
      </c>
      <c r="D28" s="22">
        <f t="shared" si="40"/>
        <v>99.95612431</v>
      </c>
      <c r="E28" s="22">
        <f t="shared" si="40"/>
        <v>100</v>
      </c>
      <c r="F28" s="22">
        <f t="shared" si="40"/>
        <v>100</v>
      </c>
      <c r="G28" s="22">
        <f t="shared" si="40"/>
        <v>99.99697958</v>
      </c>
      <c r="H28" s="22">
        <f t="shared" si="40"/>
        <v>99.98079016</v>
      </c>
      <c r="I28" s="22">
        <f t="shared" si="40"/>
        <v>99.97440855</v>
      </c>
      <c r="J28" s="22">
        <f t="shared" si="40"/>
        <v>100</v>
      </c>
      <c r="K28" s="22">
        <f t="shared" si="40"/>
        <v>99.97750281</v>
      </c>
      <c r="L28" s="22">
        <f t="shared" si="40"/>
        <v>99.98682781</v>
      </c>
      <c r="M28" s="22">
        <f t="shared" si="40"/>
        <v>99.98714736</v>
      </c>
      <c r="N28" s="22">
        <f t="shared" si="40"/>
        <v>99.99071696</v>
      </c>
      <c r="O28" s="22">
        <f t="shared" si="40"/>
        <v>99.95028409</v>
      </c>
      <c r="P28" s="22">
        <f t="shared" si="40"/>
        <v>99.98238816</v>
      </c>
      <c r="Q28" s="22">
        <f t="shared" si="40"/>
        <v>99.93527043</v>
      </c>
      <c r="R28" s="22">
        <f t="shared" si="40"/>
        <v>99.99203948</v>
      </c>
      <c r="S28" s="22">
        <f t="shared" si="40"/>
        <v>100</v>
      </c>
      <c r="T28" s="22">
        <f t="shared" si="40"/>
        <v>99.98817583</v>
      </c>
      <c r="U28" s="22">
        <f t="shared" si="40"/>
        <v>99.97381171</v>
      </c>
      <c r="V28" s="22">
        <f t="shared" si="40"/>
        <v>99.99688376</v>
      </c>
      <c r="W28" s="22">
        <f t="shared" si="40"/>
        <v>99.99430459</v>
      </c>
      <c r="X28" s="22">
        <f t="shared" si="40"/>
        <v>99.99396226</v>
      </c>
      <c r="Y28" s="22">
        <f t="shared" si="40"/>
        <v>99.99464453</v>
      </c>
      <c r="Z28" s="22">
        <f t="shared" si="40"/>
        <v>99.98721269</v>
      </c>
      <c r="AA28" s="22">
        <f t="shared" si="40"/>
        <v>99.96225867</v>
      </c>
      <c r="AB28" s="22">
        <f t="shared" si="40"/>
        <v>99.99038831</v>
      </c>
      <c r="AC28" s="22">
        <f t="shared" si="40"/>
        <v>99.96613231</v>
      </c>
      <c r="AD28" s="22">
        <f t="shared" si="40"/>
        <v>100</v>
      </c>
      <c r="AE28" s="22">
        <f t="shared" si="40"/>
        <v>99.9917166</v>
      </c>
      <c r="AF28" s="22">
        <f t="shared" si="40"/>
        <v>99.98636581</v>
      </c>
      <c r="AG28" s="22"/>
      <c r="AH28" s="22">
        <f t="shared" ref="AH28:AI28" si="41">AH20+AH27</f>
        <v>99.99326939</v>
      </c>
      <c r="AI28" s="22">
        <f t="shared" si="41"/>
        <v>99.98036025</v>
      </c>
      <c r="AJ28" s="22"/>
      <c r="AK28" s="22">
        <f t="shared" ref="AK28:BU28" si="42">AK20+AK27</f>
        <v>99.98045284</v>
      </c>
      <c r="AL28" s="22">
        <f t="shared" si="42"/>
        <v>99.99665048</v>
      </c>
      <c r="AM28" s="22">
        <f t="shared" si="42"/>
        <v>99.97604872</v>
      </c>
      <c r="AN28" s="22">
        <f t="shared" si="42"/>
        <v>99.98296829</v>
      </c>
      <c r="AO28" s="22">
        <f t="shared" si="42"/>
        <v>100</v>
      </c>
      <c r="AP28" s="22">
        <f t="shared" si="42"/>
        <v>99.98143737</v>
      </c>
      <c r="AQ28" s="22">
        <f t="shared" si="42"/>
        <v>99.99689749</v>
      </c>
      <c r="AR28" s="22">
        <f t="shared" si="42"/>
        <v>99.99270286</v>
      </c>
      <c r="AS28" s="22">
        <f t="shared" si="42"/>
        <v>99.98667466</v>
      </c>
      <c r="AT28" s="22">
        <f t="shared" si="42"/>
        <v>99.9966988</v>
      </c>
      <c r="AU28" s="22">
        <f t="shared" si="42"/>
        <v>99.96701363</v>
      </c>
      <c r="AV28" s="22">
        <f t="shared" si="42"/>
        <v>99.98277881</v>
      </c>
      <c r="AW28" s="22">
        <f t="shared" si="42"/>
        <v>99.99040092</v>
      </c>
      <c r="AX28" s="22">
        <f t="shared" si="42"/>
        <v>99.98799051</v>
      </c>
      <c r="AY28" s="22">
        <f t="shared" si="42"/>
        <v>99.99296567</v>
      </c>
      <c r="AZ28" s="22">
        <f t="shared" si="42"/>
        <v>100</v>
      </c>
      <c r="BA28" s="22">
        <f t="shared" si="42"/>
        <v>99.99012183</v>
      </c>
      <c r="BB28" s="22">
        <f t="shared" si="42"/>
        <v>99.99428294</v>
      </c>
      <c r="BC28" s="22">
        <f t="shared" si="42"/>
        <v>99.99414777</v>
      </c>
      <c r="BD28" s="22">
        <f t="shared" si="42"/>
        <v>99.97960432</v>
      </c>
      <c r="BE28" s="22">
        <f t="shared" si="42"/>
        <v>99.95839343</v>
      </c>
      <c r="BF28" s="22">
        <f t="shared" si="42"/>
        <v>99.98776197</v>
      </c>
      <c r="BG28" s="22">
        <f t="shared" si="42"/>
        <v>99.97397866</v>
      </c>
      <c r="BH28" s="22">
        <f t="shared" si="42"/>
        <v>100</v>
      </c>
      <c r="BI28" s="22">
        <f t="shared" si="42"/>
        <v>100</v>
      </c>
      <c r="BJ28" s="22">
        <f t="shared" si="42"/>
        <v>99.99270738</v>
      </c>
      <c r="BK28" s="22">
        <f t="shared" si="42"/>
        <v>99.98985081</v>
      </c>
      <c r="BL28" s="22">
        <f t="shared" si="42"/>
        <v>99.97376509</v>
      </c>
      <c r="BM28" s="22">
        <f t="shared" si="42"/>
        <v>99.96057859</v>
      </c>
      <c r="BN28" s="22">
        <f t="shared" si="42"/>
        <v>99.99721223</v>
      </c>
      <c r="BO28" s="22">
        <f t="shared" si="42"/>
        <v>99.95104279</v>
      </c>
      <c r="BP28" s="22">
        <f t="shared" si="42"/>
        <v>99.98941724</v>
      </c>
      <c r="BQ28" s="22">
        <f t="shared" si="42"/>
        <v>99.99622898</v>
      </c>
      <c r="BR28" s="22">
        <f t="shared" si="42"/>
        <v>99.99477602</v>
      </c>
      <c r="BS28" s="22">
        <f t="shared" si="42"/>
        <v>99.99745411</v>
      </c>
      <c r="BT28" s="22">
        <f t="shared" si="42"/>
        <v>100</v>
      </c>
      <c r="BU28" s="22">
        <f t="shared" si="42"/>
        <v>99.99670456</v>
      </c>
    </row>
    <row r="29">
      <c r="A29" s="4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</row>
    <row r="30">
      <c r="A30" s="9" t="s">
        <v>45</v>
      </c>
      <c r="B30" s="41">
        <f t="shared" ref="B30:AF30" si="43">SUM(B6:B12)</f>
        <v>314.02</v>
      </c>
      <c r="C30" s="41">
        <f t="shared" si="43"/>
        <v>320.34</v>
      </c>
      <c r="D30" s="41">
        <f t="shared" si="43"/>
        <v>273.38</v>
      </c>
      <c r="E30" s="41">
        <f t="shared" si="43"/>
        <v>241.63</v>
      </c>
      <c r="F30" s="41">
        <f t="shared" si="43"/>
        <v>281.43</v>
      </c>
      <c r="G30" s="41">
        <f t="shared" si="43"/>
        <v>331.07</v>
      </c>
      <c r="H30" s="41">
        <f t="shared" si="43"/>
        <v>312.28</v>
      </c>
      <c r="I30" s="41">
        <f t="shared" si="43"/>
        <v>351.59</v>
      </c>
      <c r="J30" s="41">
        <f t="shared" si="43"/>
        <v>327.82</v>
      </c>
      <c r="K30" s="41">
        <f t="shared" si="43"/>
        <v>266.64</v>
      </c>
      <c r="L30" s="41">
        <f t="shared" si="43"/>
        <v>303.63</v>
      </c>
      <c r="M30" s="41">
        <f t="shared" si="43"/>
        <v>311.18</v>
      </c>
      <c r="N30" s="41">
        <f t="shared" si="43"/>
        <v>323.14</v>
      </c>
      <c r="O30" s="41">
        <f t="shared" si="43"/>
        <v>281.46</v>
      </c>
      <c r="P30" s="41">
        <f t="shared" si="43"/>
        <v>340.62</v>
      </c>
      <c r="Q30" s="41">
        <f t="shared" si="43"/>
        <v>277.9</v>
      </c>
      <c r="R30" s="41">
        <f t="shared" si="43"/>
        <v>376.83</v>
      </c>
      <c r="S30" s="41">
        <f t="shared" si="43"/>
        <v>271.72</v>
      </c>
      <c r="T30" s="41">
        <f t="shared" si="43"/>
        <v>338.25</v>
      </c>
      <c r="U30" s="41">
        <f t="shared" si="43"/>
        <v>305.4</v>
      </c>
      <c r="V30" s="41">
        <f t="shared" si="43"/>
        <v>320.89</v>
      </c>
      <c r="W30" s="41">
        <f t="shared" si="43"/>
        <v>351.14</v>
      </c>
      <c r="X30" s="41">
        <f t="shared" si="43"/>
        <v>331.23</v>
      </c>
      <c r="Y30" s="41">
        <f t="shared" si="43"/>
        <v>373.43</v>
      </c>
      <c r="Z30" s="41">
        <f t="shared" si="43"/>
        <v>312.77</v>
      </c>
      <c r="AA30" s="41">
        <f t="shared" si="43"/>
        <v>344.32</v>
      </c>
      <c r="AB30" s="41">
        <f t="shared" si="43"/>
        <v>312.09</v>
      </c>
      <c r="AC30" s="41">
        <f t="shared" si="43"/>
        <v>354.2</v>
      </c>
      <c r="AD30" s="41">
        <f t="shared" si="43"/>
        <v>275.21</v>
      </c>
      <c r="AE30" s="41">
        <f t="shared" si="43"/>
        <v>362.14</v>
      </c>
      <c r="AF30" s="41">
        <f t="shared" si="43"/>
        <v>293.34</v>
      </c>
      <c r="AG30" s="12"/>
      <c r="AH30" s="41">
        <f t="shared" ref="AH30:AI30" si="44">SUM(AH6:AH12)</f>
        <v>297.13</v>
      </c>
      <c r="AI30" s="41">
        <f t="shared" si="44"/>
        <v>356.35</v>
      </c>
      <c r="AJ30" s="12"/>
      <c r="AK30" s="41">
        <f t="shared" ref="AK30:BU30" si="45">SUM(AK6:AK12)</f>
        <v>306.89</v>
      </c>
      <c r="AL30" s="41">
        <f t="shared" si="45"/>
        <v>298.54</v>
      </c>
      <c r="AM30" s="41">
        <f t="shared" si="45"/>
        <v>292.19</v>
      </c>
      <c r="AN30" s="41">
        <f t="shared" si="45"/>
        <v>293.52</v>
      </c>
      <c r="AO30" s="41">
        <f t="shared" si="45"/>
        <v>289.31</v>
      </c>
      <c r="AP30" s="41">
        <f t="shared" si="45"/>
        <v>323.17</v>
      </c>
      <c r="AQ30" s="41">
        <f t="shared" si="45"/>
        <v>322.31</v>
      </c>
      <c r="AR30" s="41">
        <f t="shared" si="45"/>
        <v>274.06</v>
      </c>
      <c r="AS30" s="41">
        <f t="shared" si="45"/>
        <v>300.14</v>
      </c>
      <c r="AT30" s="41">
        <f t="shared" si="45"/>
        <v>302.91</v>
      </c>
      <c r="AU30" s="41">
        <f t="shared" si="45"/>
        <v>272.75</v>
      </c>
      <c r="AV30" s="41">
        <f t="shared" si="45"/>
        <v>290.29</v>
      </c>
      <c r="AW30" s="41">
        <f t="shared" si="45"/>
        <v>312.5</v>
      </c>
      <c r="AX30" s="41">
        <f t="shared" si="45"/>
        <v>333.03</v>
      </c>
      <c r="AY30" s="41">
        <f t="shared" si="45"/>
        <v>284.3</v>
      </c>
      <c r="AZ30" s="41">
        <f t="shared" si="45"/>
        <v>228.52</v>
      </c>
      <c r="BA30" s="41">
        <f t="shared" si="45"/>
        <v>303.67</v>
      </c>
      <c r="BB30" s="41">
        <f t="shared" si="45"/>
        <v>349.81</v>
      </c>
      <c r="BC30" s="41">
        <f t="shared" si="45"/>
        <v>341.73</v>
      </c>
      <c r="BD30" s="41">
        <f t="shared" si="45"/>
        <v>343.14</v>
      </c>
      <c r="BE30" s="41">
        <f t="shared" si="45"/>
        <v>360.37</v>
      </c>
      <c r="BF30" s="41">
        <f t="shared" si="45"/>
        <v>326.81</v>
      </c>
      <c r="BG30" s="41">
        <f t="shared" si="45"/>
        <v>307.36</v>
      </c>
      <c r="BH30" s="41">
        <f t="shared" si="45"/>
        <v>313.84</v>
      </c>
      <c r="BI30" s="41">
        <f t="shared" si="45"/>
        <v>285.9</v>
      </c>
      <c r="BJ30" s="41">
        <f t="shared" si="45"/>
        <v>274.23</v>
      </c>
      <c r="BK30" s="41">
        <f t="shared" si="45"/>
        <v>295.56</v>
      </c>
      <c r="BL30" s="41">
        <f t="shared" si="45"/>
        <v>266.75</v>
      </c>
      <c r="BM30" s="41">
        <f t="shared" si="45"/>
        <v>329.64</v>
      </c>
      <c r="BN30" s="41">
        <f t="shared" si="45"/>
        <v>358.7</v>
      </c>
      <c r="BO30" s="41">
        <f t="shared" si="45"/>
        <v>306.24</v>
      </c>
      <c r="BP30" s="41">
        <f t="shared" si="45"/>
        <v>283.45</v>
      </c>
      <c r="BQ30" s="41">
        <f t="shared" si="45"/>
        <v>265.17</v>
      </c>
      <c r="BR30" s="41">
        <f t="shared" si="45"/>
        <v>382.83</v>
      </c>
      <c r="BS30" s="41">
        <f t="shared" si="45"/>
        <v>392.78</v>
      </c>
      <c r="BT30" s="41">
        <f t="shared" si="45"/>
        <v>318.88</v>
      </c>
      <c r="BU30" s="41">
        <f t="shared" si="45"/>
        <v>303.44</v>
      </c>
    </row>
    <row r="31">
      <c r="A31" s="26" t="s">
        <v>46</v>
      </c>
      <c r="B31" s="41">
        <f t="shared" ref="B31:AF31" si="46">B4-B30</f>
        <v>0.01</v>
      </c>
      <c r="C31" s="41">
        <f t="shared" si="46"/>
        <v>0.02</v>
      </c>
      <c r="D31" s="41">
        <f t="shared" si="46"/>
        <v>0.12</v>
      </c>
      <c r="E31" s="41">
        <f t="shared" si="46"/>
        <v>0</v>
      </c>
      <c r="F31" s="41">
        <f t="shared" si="46"/>
        <v>0</v>
      </c>
      <c r="G31" s="41">
        <f t="shared" si="46"/>
        <v>0.01</v>
      </c>
      <c r="H31" s="41">
        <f t="shared" si="46"/>
        <v>0.06</v>
      </c>
      <c r="I31" s="41">
        <f t="shared" si="46"/>
        <v>0.09</v>
      </c>
      <c r="J31" s="41">
        <f t="shared" si="46"/>
        <v>0</v>
      </c>
      <c r="K31" s="41">
        <f t="shared" si="46"/>
        <v>0.06</v>
      </c>
      <c r="L31" s="41">
        <f t="shared" si="46"/>
        <v>0.04</v>
      </c>
      <c r="M31" s="41">
        <f t="shared" si="46"/>
        <v>0.04</v>
      </c>
      <c r="N31" s="41">
        <f t="shared" si="46"/>
        <v>0.03</v>
      </c>
      <c r="O31" s="41">
        <f t="shared" si="46"/>
        <v>0.14</v>
      </c>
      <c r="P31" s="41">
        <f t="shared" si="46"/>
        <v>0.06</v>
      </c>
      <c r="Q31" s="41">
        <f t="shared" si="46"/>
        <v>0.18</v>
      </c>
      <c r="R31" s="41">
        <f t="shared" si="46"/>
        <v>0.03</v>
      </c>
      <c r="S31" s="41">
        <f t="shared" si="46"/>
        <v>0</v>
      </c>
      <c r="T31" s="41">
        <f t="shared" si="46"/>
        <v>0.04</v>
      </c>
      <c r="U31" s="41">
        <f t="shared" si="46"/>
        <v>0.08</v>
      </c>
      <c r="V31" s="41">
        <f t="shared" si="46"/>
        <v>0.01</v>
      </c>
      <c r="W31" s="41">
        <f t="shared" si="46"/>
        <v>0.02</v>
      </c>
      <c r="X31" s="41">
        <f t="shared" si="46"/>
        <v>0.02</v>
      </c>
      <c r="Y31" s="41">
        <f t="shared" si="46"/>
        <v>0.02</v>
      </c>
      <c r="Z31" s="41">
        <f t="shared" si="46"/>
        <v>0.04</v>
      </c>
      <c r="AA31" s="41">
        <f t="shared" si="46"/>
        <v>0.13</v>
      </c>
      <c r="AB31" s="41">
        <f t="shared" si="46"/>
        <v>0.03</v>
      </c>
      <c r="AC31" s="41">
        <f t="shared" si="46"/>
        <v>0.12</v>
      </c>
      <c r="AD31" s="41">
        <f t="shared" si="46"/>
        <v>0</v>
      </c>
      <c r="AE31" s="41">
        <f t="shared" si="46"/>
        <v>0.03</v>
      </c>
      <c r="AF31" s="41">
        <f t="shared" si="46"/>
        <v>0.04</v>
      </c>
      <c r="AG31" s="12"/>
      <c r="AH31" s="41">
        <f t="shared" ref="AH31:AI31" si="47">AH4-AH30</f>
        <v>0.02</v>
      </c>
      <c r="AI31" s="41">
        <f t="shared" si="47"/>
        <v>0.07</v>
      </c>
      <c r="AJ31" s="12"/>
      <c r="AK31" s="41">
        <f t="shared" ref="AK31:BU31" si="48">AK4-AK30</f>
        <v>0.06</v>
      </c>
      <c r="AL31" s="41">
        <f t="shared" si="48"/>
        <v>0.01</v>
      </c>
      <c r="AM31" s="41">
        <f t="shared" si="48"/>
        <v>0.07</v>
      </c>
      <c r="AN31" s="41">
        <f t="shared" si="48"/>
        <v>0.05</v>
      </c>
      <c r="AO31" s="41">
        <f t="shared" si="48"/>
        <v>0</v>
      </c>
      <c r="AP31" s="41">
        <f t="shared" si="48"/>
        <v>0.06</v>
      </c>
      <c r="AQ31" s="41">
        <f t="shared" si="48"/>
        <v>0.01</v>
      </c>
      <c r="AR31" s="41">
        <f t="shared" si="48"/>
        <v>0.02</v>
      </c>
      <c r="AS31" s="41">
        <f t="shared" si="48"/>
        <v>0.04</v>
      </c>
      <c r="AT31" s="41">
        <f t="shared" si="48"/>
        <v>0.01</v>
      </c>
      <c r="AU31" s="41">
        <f t="shared" si="48"/>
        <v>0.09</v>
      </c>
      <c r="AV31" s="41">
        <f t="shared" si="48"/>
        <v>0.05</v>
      </c>
      <c r="AW31" s="41">
        <f t="shared" si="48"/>
        <v>0.03</v>
      </c>
      <c r="AX31" s="41">
        <f t="shared" si="48"/>
        <v>0.04</v>
      </c>
      <c r="AY31" s="41">
        <f t="shared" si="48"/>
        <v>0.02</v>
      </c>
      <c r="AZ31" s="41">
        <f t="shared" si="48"/>
        <v>0</v>
      </c>
      <c r="BA31" s="41">
        <f t="shared" si="48"/>
        <v>0.03</v>
      </c>
      <c r="BB31" s="41">
        <f t="shared" si="48"/>
        <v>0.02</v>
      </c>
      <c r="BC31" s="41">
        <f t="shared" si="48"/>
        <v>0.02</v>
      </c>
      <c r="BD31" s="41">
        <f t="shared" si="48"/>
        <v>0.07</v>
      </c>
      <c r="BE31" s="41">
        <f t="shared" si="48"/>
        <v>0.15</v>
      </c>
      <c r="BF31" s="41">
        <f t="shared" si="48"/>
        <v>0.04</v>
      </c>
      <c r="BG31" s="41">
        <f t="shared" si="48"/>
        <v>0.08</v>
      </c>
      <c r="BH31" s="41">
        <f t="shared" si="48"/>
        <v>0</v>
      </c>
      <c r="BI31" s="41">
        <f t="shared" si="48"/>
        <v>0</v>
      </c>
      <c r="BJ31" s="41">
        <f t="shared" si="48"/>
        <v>0.02</v>
      </c>
      <c r="BK31" s="41">
        <f t="shared" si="48"/>
        <v>0.03</v>
      </c>
      <c r="BL31" s="41">
        <f t="shared" si="48"/>
        <v>0.07</v>
      </c>
      <c r="BM31" s="41">
        <f t="shared" si="48"/>
        <v>0.13</v>
      </c>
      <c r="BN31" s="41">
        <f t="shared" si="48"/>
        <v>0.01</v>
      </c>
      <c r="BO31" s="41">
        <f t="shared" si="48"/>
        <v>0.15</v>
      </c>
      <c r="BP31" s="41">
        <f t="shared" si="48"/>
        <v>0.03</v>
      </c>
      <c r="BQ31" s="41">
        <f t="shared" si="48"/>
        <v>0.01</v>
      </c>
      <c r="BR31" s="41">
        <f t="shared" si="48"/>
        <v>0.02</v>
      </c>
      <c r="BS31" s="41">
        <f t="shared" si="48"/>
        <v>0.01</v>
      </c>
      <c r="BT31" s="41">
        <f t="shared" si="48"/>
        <v>0</v>
      </c>
      <c r="BU31" s="41">
        <f t="shared" si="48"/>
        <v>0.01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63" width="8.71"/>
  </cols>
  <sheetData>
    <row r="1" ht="51.0" customHeight="1">
      <c r="B1" s="2" t="s">
        <v>163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164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3"/>
      <c r="BJ1" s="3"/>
      <c r="BK1" s="7"/>
    </row>
    <row r="2"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10" t="s">
        <v>31</v>
      </c>
      <c r="BJ2" s="9" t="s">
        <v>32</v>
      </c>
      <c r="BK2" s="9" t="s">
        <v>32</v>
      </c>
    </row>
    <row r="3"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10" t="s">
        <v>36</v>
      </c>
      <c r="BJ3" s="9" t="s">
        <v>35</v>
      </c>
      <c r="BK3" s="9" t="s">
        <v>36</v>
      </c>
    </row>
    <row r="4">
      <c r="A4" s="9" t="s">
        <v>40</v>
      </c>
      <c r="B4" s="41">
        <v>304.3</v>
      </c>
      <c r="C4" s="41">
        <v>235.35</v>
      </c>
      <c r="D4" s="41">
        <v>339.0</v>
      </c>
      <c r="E4" s="41">
        <v>330.97</v>
      </c>
      <c r="F4" s="41">
        <v>275.8</v>
      </c>
      <c r="G4" s="41">
        <v>296.08</v>
      </c>
      <c r="H4" s="41">
        <v>326.38</v>
      </c>
      <c r="I4" s="41">
        <v>310.87</v>
      </c>
      <c r="J4" s="41">
        <v>295.8</v>
      </c>
      <c r="K4" s="41">
        <v>325.17</v>
      </c>
      <c r="L4" s="41">
        <v>286.34</v>
      </c>
      <c r="M4" s="41">
        <v>383.57</v>
      </c>
      <c r="N4" s="41">
        <v>341.47</v>
      </c>
      <c r="O4" s="41">
        <v>277.79</v>
      </c>
      <c r="P4" s="41">
        <v>317.74</v>
      </c>
      <c r="Q4" s="41">
        <v>296.73</v>
      </c>
      <c r="R4" s="41">
        <v>303.4</v>
      </c>
      <c r="S4" s="41">
        <v>273.68</v>
      </c>
      <c r="T4" s="41">
        <v>327.56</v>
      </c>
      <c r="U4" s="41">
        <v>346.61</v>
      </c>
      <c r="V4" s="8">
        <v>266.11</v>
      </c>
      <c r="W4" s="41">
        <v>306.4</v>
      </c>
      <c r="X4" s="41">
        <v>268.79</v>
      </c>
      <c r="Y4" s="41">
        <v>317.34</v>
      </c>
      <c r="Z4" s="41">
        <v>302.08</v>
      </c>
      <c r="AA4" s="41">
        <v>290.4</v>
      </c>
      <c r="AB4" s="41">
        <v>311.74</v>
      </c>
      <c r="AC4" s="41">
        <v>315.48</v>
      </c>
      <c r="AD4" s="41">
        <v>261.58</v>
      </c>
      <c r="AE4" s="41">
        <v>281.57</v>
      </c>
      <c r="AF4" s="41">
        <v>310.78</v>
      </c>
      <c r="AG4" s="41">
        <v>291.08</v>
      </c>
      <c r="AH4" s="41">
        <v>290.92</v>
      </c>
      <c r="AI4" s="41">
        <v>303.69</v>
      </c>
      <c r="AJ4" s="41">
        <v>318.84</v>
      </c>
      <c r="AK4" s="41">
        <v>308.22</v>
      </c>
      <c r="AL4" s="41">
        <v>326.26</v>
      </c>
      <c r="AM4" s="41">
        <v>332.21</v>
      </c>
      <c r="AN4" s="41">
        <v>276.8</v>
      </c>
      <c r="AO4" s="41">
        <v>315.38</v>
      </c>
      <c r="AP4" s="41">
        <v>296.44</v>
      </c>
      <c r="AQ4" s="41">
        <v>293.43</v>
      </c>
      <c r="AR4" s="41">
        <v>263.88</v>
      </c>
      <c r="AS4" s="41">
        <v>305.87</v>
      </c>
      <c r="AT4" s="41">
        <v>354.05</v>
      </c>
      <c r="AU4" s="41">
        <v>298.55</v>
      </c>
      <c r="AV4" s="41">
        <v>300.96</v>
      </c>
      <c r="AW4" s="41">
        <v>319.04</v>
      </c>
      <c r="AX4" s="41">
        <v>302.38</v>
      </c>
      <c r="AY4" s="41">
        <v>318.35</v>
      </c>
      <c r="AZ4" s="41">
        <v>318.47</v>
      </c>
      <c r="BA4" s="12">
        <v>270.54</v>
      </c>
      <c r="BB4" s="12">
        <v>309.28</v>
      </c>
      <c r="BC4" s="41">
        <v>267.68</v>
      </c>
      <c r="BD4" s="12">
        <v>308.07</v>
      </c>
      <c r="BE4" s="41">
        <v>279.18</v>
      </c>
      <c r="BF4" s="41">
        <v>325.51</v>
      </c>
      <c r="BG4" s="41">
        <v>287.23</v>
      </c>
      <c r="BH4" s="41">
        <v>295.17</v>
      </c>
      <c r="BI4" s="41">
        <v>315.94</v>
      </c>
      <c r="BJ4" s="41">
        <v>326.36</v>
      </c>
      <c r="BK4" s="13">
        <v>309.37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41">
        <v>9.61</v>
      </c>
      <c r="C6" s="41">
        <v>0.0</v>
      </c>
      <c r="D6" s="41">
        <v>4.87</v>
      </c>
      <c r="E6" s="41">
        <v>0.0</v>
      </c>
      <c r="F6" s="41">
        <v>0.37</v>
      </c>
      <c r="G6" s="41">
        <v>0.0</v>
      </c>
      <c r="H6" s="41">
        <v>1.33</v>
      </c>
      <c r="I6" s="41">
        <v>0.0</v>
      </c>
      <c r="J6" s="41">
        <v>0.33</v>
      </c>
      <c r="K6" s="41">
        <v>0.0</v>
      </c>
      <c r="L6" s="41">
        <v>1.67</v>
      </c>
      <c r="M6" s="41">
        <v>0.0</v>
      </c>
      <c r="N6" s="41">
        <v>8.4</v>
      </c>
      <c r="O6" s="41">
        <v>0.0</v>
      </c>
      <c r="P6" s="41">
        <v>14.05</v>
      </c>
      <c r="Q6" s="41">
        <v>0.0</v>
      </c>
      <c r="R6" s="41">
        <v>8.5</v>
      </c>
      <c r="S6" s="41">
        <v>0.0</v>
      </c>
      <c r="T6" s="41">
        <v>17.81</v>
      </c>
      <c r="U6" s="41">
        <v>1.92</v>
      </c>
      <c r="V6" s="8">
        <v>1.99</v>
      </c>
      <c r="W6" s="41">
        <v>0.0</v>
      </c>
      <c r="X6" s="41">
        <v>0.01</v>
      </c>
      <c r="Y6" s="41">
        <v>0.0</v>
      </c>
      <c r="Z6" s="41">
        <v>0.61</v>
      </c>
      <c r="AA6" s="41">
        <v>0.0</v>
      </c>
      <c r="AB6" s="41">
        <v>12.1</v>
      </c>
      <c r="AC6" s="41">
        <v>0.01</v>
      </c>
      <c r="AD6" s="41">
        <v>7.43</v>
      </c>
      <c r="AE6" s="41">
        <v>0.0</v>
      </c>
      <c r="AF6" s="41">
        <v>1.9</v>
      </c>
      <c r="AG6" s="41">
        <v>0.12</v>
      </c>
      <c r="AH6" s="41">
        <v>0.14</v>
      </c>
      <c r="AI6" s="41">
        <v>0.04</v>
      </c>
      <c r="AJ6" s="41">
        <v>0.05</v>
      </c>
      <c r="AK6" s="41">
        <v>0.0</v>
      </c>
      <c r="AL6" s="41">
        <v>0.05</v>
      </c>
      <c r="AM6" s="41">
        <v>0.0</v>
      </c>
      <c r="AN6" s="41">
        <v>0.06</v>
      </c>
      <c r="AO6" s="41">
        <v>0.0</v>
      </c>
      <c r="AP6" s="41">
        <v>0.0</v>
      </c>
      <c r="AQ6" s="41">
        <v>0.0</v>
      </c>
      <c r="AR6" s="41">
        <v>0.0</v>
      </c>
      <c r="AS6" s="41">
        <v>0.0</v>
      </c>
      <c r="AT6" s="41">
        <v>0.0</v>
      </c>
      <c r="AU6" s="41">
        <v>0.0</v>
      </c>
      <c r="AV6" s="41">
        <v>0.0</v>
      </c>
      <c r="AW6" s="41">
        <v>0.0</v>
      </c>
      <c r="AX6" s="41">
        <v>0.0</v>
      </c>
      <c r="AY6" s="41">
        <v>0.0</v>
      </c>
      <c r="AZ6" s="41">
        <v>0.0</v>
      </c>
      <c r="BA6" s="12">
        <v>0.0</v>
      </c>
      <c r="BB6" s="12">
        <v>1.59</v>
      </c>
      <c r="BC6" s="41">
        <v>0.0</v>
      </c>
      <c r="BD6" s="12">
        <v>0.3</v>
      </c>
      <c r="BE6" s="41">
        <v>0.08</v>
      </c>
      <c r="BF6" s="41">
        <v>5.91</v>
      </c>
      <c r="BG6" s="41">
        <v>0.38</v>
      </c>
      <c r="BH6" s="41">
        <v>6.64</v>
      </c>
      <c r="BI6" s="41">
        <v>0.4600000000000001</v>
      </c>
      <c r="BJ6" s="41">
        <v>12.37</v>
      </c>
      <c r="BK6" s="13">
        <v>0.08</v>
      </c>
    </row>
    <row r="7">
      <c r="A7" s="18">
        <v>1.0</v>
      </c>
      <c r="B7" s="41">
        <v>17.42</v>
      </c>
      <c r="C7" s="41">
        <v>0.11000000000000001</v>
      </c>
      <c r="D7" s="41">
        <v>8.81</v>
      </c>
      <c r="E7" s="41">
        <v>0.0</v>
      </c>
      <c r="F7" s="41">
        <v>2.03</v>
      </c>
      <c r="G7" s="41">
        <v>0.21000000000000002</v>
      </c>
      <c r="H7" s="41">
        <v>5.86</v>
      </c>
      <c r="I7" s="41">
        <v>0.03</v>
      </c>
      <c r="J7" s="41">
        <v>3.87</v>
      </c>
      <c r="K7" s="41">
        <v>0.02</v>
      </c>
      <c r="L7" s="41">
        <v>2.49</v>
      </c>
      <c r="M7" s="41">
        <v>0.08</v>
      </c>
      <c r="N7" s="41">
        <v>5.57</v>
      </c>
      <c r="O7" s="41">
        <v>0.03</v>
      </c>
      <c r="P7" s="41">
        <v>1.71</v>
      </c>
      <c r="Q7" s="41">
        <v>1.31</v>
      </c>
      <c r="R7" s="41">
        <v>18.43</v>
      </c>
      <c r="S7" s="41">
        <v>0.01</v>
      </c>
      <c r="T7" s="41">
        <v>14.94</v>
      </c>
      <c r="U7" s="41">
        <v>0.01</v>
      </c>
      <c r="V7" s="8">
        <v>0.65</v>
      </c>
      <c r="W7" s="41">
        <v>0.03</v>
      </c>
      <c r="X7" s="41">
        <v>0.41</v>
      </c>
      <c r="Y7" s="41">
        <v>0.03</v>
      </c>
      <c r="Z7" s="41">
        <v>2.88</v>
      </c>
      <c r="AA7" s="41">
        <v>0.33</v>
      </c>
      <c r="AB7" s="41">
        <v>19.1</v>
      </c>
      <c r="AC7" s="41">
        <v>1.33</v>
      </c>
      <c r="AD7" s="41">
        <v>16.54</v>
      </c>
      <c r="AE7" s="41">
        <v>1.96</v>
      </c>
      <c r="AF7" s="41">
        <v>0.35</v>
      </c>
      <c r="AG7" s="41">
        <v>2.77</v>
      </c>
      <c r="AH7" s="41">
        <v>0.9399999999999998</v>
      </c>
      <c r="AI7" s="41">
        <v>0.19</v>
      </c>
      <c r="AJ7" s="41">
        <v>0.5</v>
      </c>
      <c r="AK7" s="41">
        <v>0.02</v>
      </c>
      <c r="AL7" s="41">
        <v>2.2</v>
      </c>
      <c r="AM7" s="41">
        <v>0.01</v>
      </c>
      <c r="AN7" s="41">
        <v>0.28</v>
      </c>
      <c r="AO7" s="41">
        <v>0.02</v>
      </c>
      <c r="AP7" s="41">
        <v>0.44000000000000006</v>
      </c>
      <c r="AQ7" s="41">
        <v>0.0</v>
      </c>
      <c r="AR7" s="41">
        <v>0.15</v>
      </c>
      <c r="AS7" s="41">
        <v>0.0</v>
      </c>
      <c r="AT7" s="41">
        <v>0.4600000000000001</v>
      </c>
      <c r="AU7" s="41">
        <v>0.0</v>
      </c>
      <c r="AV7" s="41">
        <v>0.23000000000000004</v>
      </c>
      <c r="AW7" s="41">
        <v>0.0</v>
      </c>
      <c r="AX7" s="41">
        <v>0.12</v>
      </c>
      <c r="AY7" s="41">
        <v>0.02</v>
      </c>
      <c r="AZ7" s="41">
        <v>0.04</v>
      </c>
      <c r="BA7" s="12">
        <v>0.0</v>
      </c>
      <c r="BB7" s="12">
        <v>6.35</v>
      </c>
      <c r="BC7" s="41">
        <v>0.0</v>
      </c>
      <c r="BD7" s="12">
        <v>0.31</v>
      </c>
      <c r="BE7" s="41">
        <v>0.73</v>
      </c>
      <c r="BF7" s="41">
        <v>15.94</v>
      </c>
      <c r="BG7" s="41">
        <v>0.08</v>
      </c>
      <c r="BH7" s="41">
        <v>6.73</v>
      </c>
      <c r="BI7" s="41">
        <v>0.05</v>
      </c>
      <c r="BJ7" s="41">
        <v>23.75</v>
      </c>
      <c r="BK7" s="13">
        <v>0.13</v>
      </c>
    </row>
    <row r="8">
      <c r="A8" s="18">
        <v>0.5</v>
      </c>
      <c r="B8" s="41">
        <v>52.35</v>
      </c>
      <c r="C8" s="41">
        <v>1.58</v>
      </c>
      <c r="D8" s="41">
        <v>89.97</v>
      </c>
      <c r="E8" s="41">
        <v>0.23000000000000004</v>
      </c>
      <c r="F8" s="41">
        <v>40.75</v>
      </c>
      <c r="G8" s="41">
        <v>0.48</v>
      </c>
      <c r="H8" s="41">
        <v>67.93</v>
      </c>
      <c r="I8" s="41">
        <v>1.17</v>
      </c>
      <c r="J8" s="41">
        <v>18.16</v>
      </c>
      <c r="K8" s="41">
        <v>0.71</v>
      </c>
      <c r="L8" s="41">
        <v>16.3</v>
      </c>
      <c r="M8" s="41">
        <v>5.48</v>
      </c>
      <c r="N8" s="41">
        <v>30.33</v>
      </c>
      <c r="O8" s="41">
        <v>1.3</v>
      </c>
      <c r="P8" s="41">
        <v>18.02</v>
      </c>
      <c r="Q8" s="41">
        <v>37.03</v>
      </c>
      <c r="R8" s="41">
        <v>48.93</v>
      </c>
      <c r="S8" s="41">
        <v>4.5</v>
      </c>
      <c r="T8" s="41">
        <v>49.96</v>
      </c>
      <c r="U8" s="41">
        <v>4.76</v>
      </c>
      <c r="V8" s="8">
        <v>19.39</v>
      </c>
      <c r="W8" s="41">
        <v>5.35</v>
      </c>
      <c r="X8" s="41">
        <v>14.19</v>
      </c>
      <c r="Y8" s="41">
        <v>2.75</v>
      </c>
      <c r="Z8" s="41">
        <v>20.28</v>
      </c>
      <c r="AA8" s="41">
        <v>18.22</v>
      </c>
      <c r="AB8" s="41">
        <v>97.78</v>
      </c>
      <c r="AC8" s="41">
        <v>31.94</v>
      </c>
      <c r="AD8" s="41">
        <v>128.47</v>
      </c>
      <c r="AE8" s="41">
        <v>49.47</v>
      </c>
      <c r="AF8" s="41">
        <v>7.52</v>
      </c>
      <c r="AG8" s="41">
        <v>35.46</v>
      </c>
      <c r="AH8" s="41">
        <v>6.22</v>
      </c>
      <c r="AI8" s="41">
        <v>8.49</v>
      </c>
      <c r="AJ8" s="41">
        <v>8.09</v>
      </c>
      <c r="AK8" s="41">
        <v>0.04</v>
      </c>
      <c r="AL8" s="41">
        <v>5.29</v>
      </c>
      <c r="AM8" s="41">
        <v>0.05</v>
      </c>
      <c r="AN8" s="41">
        <v>2.83</v>
      </c>
      <c r="AO8" s="41">
        <v>0.3</v>
      </c>
      <c r="AP8" s="41">
        <v>6.89</v>
      </c>
      <c r="AQ8" s="41">
        <v>0.0</v>
      </c>
      <c r="AR8" s="41">
        <v>5.75</v>
      </c>
      <c r="AS8" s="41">
        <v>0.0</v>
      </c>
      <c r="AT8" s="41">
        <v>7.39</v>
      </c>
      <c r="AU8" s="41">
        <v>0.0</v>
      </c>
      <c r="AV8" s="41">
        <v>5.82</v>
      </c>
      <c r="AW8" s="41">
        <v>0.14</v>
      </c>
      <c r="AX8" s="41">
        <v>5.81</v>
      </c>
      <c r="AY8" s="41">
        <v>0.04</v>
      </c>
      <c r="AZ8" s="41">
        <v>2.47</v>
      </c>
      <c r="BA8" s="12">
        <v>0.0</v>
      </c>
      <c r="BB8" s="12">
        <v>3.23</v>
      </c>
      <c r="BC8" s="41">
        <v>0.13</v>
      </c>
      <c r="BD8" s="12">
        <v>8.14</v>
      </c>
      <c r="BE8" s="41">
        <v>31.98</v>
      </c>
      <c r="BF8" s="41">
        <v>21.98</v>
      </c>
      <c r="BG8" s="41">
        <v>0.43</v>
      </c>
      <c r="BH8" s="41">
        <v>12.13</v>
      </c>
      <c r="BI8" s="41">
        <v>0.57</v>
      </c>
      <c r="BJ8" s="41">
        <v>43.47</v>
      </c>
      <c r="BK8" s="13">
        <v>0.68</v>
      </c>
    </row>
    <row r="9">
      <c r="A9" s="18">
        <v>0.25</v>
      </c>
      <c r="B9" s="41">
        <v>176.6</v>
      </c>
      <c r="C9" s="41">
        <v>170.96</v>
      </c>
      <c r="D9" s="41">
        <v>187.01</v>
      </c>
      <c r="E9" s="41">
        <v>181.48</v>
      </c>
      <c r="F9" s="41">
        <v>194.83</v>
      </c>
      <c r="G9" s="41">
        <v>157.59</v>
      </c>
      <c r="H9" s="41">
        <v>198.84</v>
      </c>
      <c r="I9" s="41">
        <v>161.29</v>
      </c>
      <c r="J9" s="41">
        <v>230.84</v>
      </c>
      <c r="K9" s="41">
        <v>192.12</v>
      </c>
      <c r="L9" s="41">
        <v>203.2</v>
      </c>
      <c r="M9" s="41">
        <v>293.64</v>
      </c>
      <c r="N9" s="41">
        <v>258.6</v>
      </c>
      <c r="O9" s="41">
        <v>214.3</v>
      </c>
      <c r="P9" s="41">
        <v>253.77</v>
      </c>
      <c r="Q9" s="41">
        <v>168.05</v>
      </c>
      <c r="R9" s="41">
        <v>194.52</v>
      </c>
      <c r="S9" s="41">
        <v>132.03</v>
      </c>
      <c r="T9" s="41">
        <v>213.01</v>
      </c>
      <c r="U9" s="41">
        <v>135.51</v>
      </c>
      <c r="V9" s="8">
        <v>206.25</v>
      </c>
      <c r="W9" s="41">
        <v>246.59</v>
      </c>
      <c r="X9" s="41">
        <v>202.12</v>
      </c>
      <c r="Y9" s="41">
        <v>264.66</v>
      </c>
      <c r="Z9" s="41">
        <v>222.04</v>
      </c>
      <c r="AA9" s="41">
        <v>233.42</v>
      </c>
      <c r="AB9" s="41">
        <v>164.65</v>
      </c>
      <c r="AC9" s="41">
        <v>241.81</v>
      </c>
      <c r="AD9" s="41">
        <v>85.66</v>
      </c>
      <c r="AE9" s="41">
        <v>196.79</v>
      </c>
      <c r="AF9" s="41">
        <v>143.96</v>
      </c>
      <c r="AG9" s="41">
        <v>125.6</v>
      </c>
      <c r="AH9" s="41">
        <v>86.1</v>
      </c>
      <c r="AI9" s="41">
        <v>109.82</v>
      </c>
      <c r="AJ9" s="41">
        <v>91.54</v>
      </c>
      <c r="AK9" s="41">
        <v>17.64</v>
      </c>
      <c r="AL9" s="41">
        <v>84.45</v>
      </c>
      <c r="AM9" s="41">
        <v>70.13</v>
      </c>
      <c r="AN9" s="41">
        <v>31.16</v>
      </c>
      <c r="AO9" s="41">
        <v>25.2</v>
      </c>
      <c r="AP9" s="41">
        <v>45.57</v>
      </c>
      <c r="AQ9" s="41">
        <v>16.96</v>
      </c>
      <c r="AR9" s="41">
        <v>29.61</v>
      </c>
      <c r="AS9" s="41">
        <v>18.99</v>
      </c>
      <c r="AT9" s="41">
        <v>94.61</v>
      </c>
      <c r="AU9" s="41">
        <v>10.4</v>
      </c>
      <c r="AV9" s="41">
        <v>53.02</v>
      </c>
      <c r="AW9" s="41">
        <v>40.0</v>
      </c>
      <c r="AX9" s="41">
        <v>59.35</v>
      </c>
      <c r="AY9" s="41">
        <v>4.2</v>
      </c>
      <c r="AZ9" s="41">
        <v>143.15</v>
      </c>
      <c r="BA9" s="12">
        <v>20.94</v>
      </c>
      <c r="BB9" s="12">
        <v>47.0</v>
      </c>
      <c r="BC9" s="41">
        <v>19.48</v>
      </c>
      <c r="BD9" s="12">
        <v>127.26</v>
      </c>
      <c r="BE9" s="41">
        <v>72.86</v>
      </c>
      <c r="BF9" s="41">
        <v>69.4</v>
      </c>
      <c r="BG9" s="41">
        <v>66.72</v>
      </c>
      <c r="BH9" s="41">
        <v>28.86</v>
      </c>
      <c r="BI9" s="41">
        <v>61.38</v>
      </c>
      <c r="BJ9" s="41">
        <v>44.01</v>
      </c>
      <c r="BK9" s="13">
        <v>87.86</v>
      </c>
    </row>
    <row r="10">
      <c r="A10" s="19">
        <v>0.125</v>
      </c>
      <c r="B10" s="41">
        <v>46.99</v>
      </c>
      <c r="C10" s="41">
        <v>59.26</v>
      </c>
      <c r="D10" s="41">
        <v>45.32</v>
      </c>
      <c r="E10" s="41">
        <v>140.8</v>
      </c>
      <c r="F10" s="41">
        <v>34.71</v>
      </c>
      <c r="G10" s="41">
        <v>127.78</v>
      </c>
      <c r="H10" s="41">
        <v>51.51</v>
      </c>
      <c r="I10" s="41">
        <v>136.86</v>
      </c>
      <c r="J10" s="41">
        <v>42.06</v>
      </c>
      <c r="K10" s="41">
        <v>126.25</v>
      </c>
      <c r="L10" s="41">
        <v>61.23</v>
      </c>
      <c r="M10" s="41">
        <v>80.02</v>
      </c>
      <c r="N10" s="41">
        <v>37.52</v>
      </c>
      <c r="O10" s="41">
        <v>60.87</v>
      </c>
      <c r="P10" s="41">
        <v>29.6</v>
      </c>
      <c r="Q10" s="41">
        <v>80.20999999999998</v>
      </c>
      <c r="R10" s="41">
        <v>32.07</v>
      </c>
      <c r="S10" s="41">
        <v>129.52</v>
      </c>
      <c r="T10" s="41">
        <v>30.83</v>
      </c>
      <c r="U10" s="41">
        <v>196.62</v>
      </c>
      <c r="V10" s="8">
        <v>37.24</v>
      </c>
      <c r="W10" s="41">
        <v>53.35</v>
      </c>
      <c r="X10" s="41">
        <v>50.86</v>
      </c>
      <c r="Y10" s="41">
        <v>49.17</v>
      </c>
      <c r="Z10" s="41">
        <v>54.13</v>
      </c>
      <c r="AA10" s="41">
        <v>38.12</v>
      </c>
      <c r="AB10" s="41">
        <v>15.36</v>
      </c>
      <c r="AC10" s="41">
        <v>40.13</v>
      </c>
      <c r="AD10" s="41">
        <v>22.78</v>
      </c>
      <c r="AE10" s="41">
        <v>32.84</v>
      </c>
      <c r="AF10" s="41">
        <v>151.16</v>
      </c>
      <c r="AG10" s="41">
        <v>117.31</v>
      </c>
      <c r="AH10" s="41">
        <v>187.42</v>
      </c>
      <c r="AI10" s="41">
        <v>170.8</v>
      </c>
      <c r="AJ10" s="41">
        <v>211.6</v>
      </c>
      <c r="AK10" s="41">
        <v>269.34</v>
      </c>
      <c r="AL10" s="41">
        <v>226.74</v>
      </c>
      <c r="AM10" s="41">
        <v>254.48</v>
      </c>
      <c r="AN10" s="41">
        <v>233.79</v>
      </c>
      <c r="AO10" s="41">
        <v>269.49</v>
      </c>
      <c r="AP10" s="41">
        <v>236.66</v>
      </c>
      <c r="AQ10" s="41">
        <v>264.69</v>
      </c>
      <c r="AR10" s="41">
        <v>217.21</v>
      </c>
      <c r="AS10" s="41">
        <v>273.11</v>
      </c>
      <c r="AT10" s="41">
        <v>244.98</v>
      </c>
      <c r="AU10" s="41">
        <v>269.86</v>
      </c>
      <c r="AV10" s="41">
        <v>234.11</v>
      </c>
      <c r="AW10" s="41">
        <v>257.65</v>
      </c>
      <c r="AX10" s="41">
        <v>230.4</v>
      </c>
      <c r="AY10" s="41">
        <v>284.19</v>
      </c>
      <c r="AZ10" s="41">
        <v>167.9</v>
      </c>
      <c r="BA10" s="12">
        <v>233.63</v>
      </c>
      <c r="BB10" s="12">
        <v>245.24</v>
      </c>
      <c r="BC10" s="41">
        <v>233.19</v>
      </c>
      <c r="BD10" s="12">
        <v>161.72</v>
      </c>
      <c r="BE10" s="41">
        <v>162.33</v>
      </c>
      <c r="BF10" s="41">
        <v>199.21</v>
      </c>
      <c r="BG10" s="41">
        <v>213.36</v>
      </c>
      <c r="BH10" s="41">
        <v>212.96</v>
      </c>
      <c r="BI10" s="41">
        <v>244.45</v>
      </c>
      <c r="BJ10" s="41">
        <v>192.61</v>
      </c>
      <c r="BK10" s="13">
        <v>215.54</v>
      </c>
    </row>
    <row r="11">
      <c r="A11" s="19">
        <v>0.0625</v>
      </c>
      <c r="B11" s="41">
        <v>1.29</v>
      </c>
      <c r="C11" s="41">
        <v>3.21</v>
      </c>
      <c r="D11" s="41">
        <v>2.96</v>
      </c>
      <c r="E11" s="41">
        <v>8.37</v>
      </c>
      <c r="F11" s="41">
        <v>3.1</v>
      </c>
      <c r="G11" s="41">
        <v>9.9</v>
      </c>
      <c r="H11" s="41">
        <v>0.9099999999999999</v>
      </c>
      <c r="I11" s="41">
        <v>11.5</v>
      </c>
      <c r="J11" s="41">
        <v>0.4699999999999999</v>
      </c>
      <c r="K11" s="41">
        <v>6.06</v>
      </c>
      <c r="L11" s="41">
        <v>1.42</v>
      </c>
      <c r="M11" s="41">
        <v>4.27</v>
      </c>
      <c r="N11" s="41">
        <v>1.01</v>
      </c>
      <c r="O11" s="41">
        <v>0.99</v>
      </c>
      <c r="P11" s="41">
        <v>0.58</v>
      </c>
      <c r="Q11" s="41">
        <v>10.04</v>
      </c>
      <c r="R11" s="41">
        <v>0.9</v>
      </c>
      <c r="S11" s="41">
        <v>7.57</v>
      </c>
      <c r="T11" s="41">
        <v>0.93</v>
      </c>
      <c r="U11" s="41">
        <v>7.74</v>
      </c>
      <c r="V11" s="8">
        <v>0.59</v>
      </c>
      <c r="W11" s="41">
        <v>0.89</v>
      </c>
      <c r="X11" s="41">
        <v>1.18</v>
      </c>
      <c r="Y11" s="41">
        <v>0.44000000000000006</v>
      </c>
      <c r="Z11" s="41">
        <v>2.07</v>
      </c>
      <c r="AA11" s="41">
        <v>0.28</v>
      </c>
      <c r="AB11" s="41">
        <v>2.75</v>
      </c>
      <c r="AC11" s="41">
        <v>0.22000000000000003</v>
      </c>
      <c r="AD11" s="41">
        <v>0.68</v>
      </c>
      <c r="AE11" s="41">
        <v>0.44000000000000006</v>
      </c>
      <c r="AF11" s="41">
        <v>5.85</v>
      </c>
      <c r="AG11" s="41">
        <v>9.54</v>
      </c>
      <c r="AH11" s="41">
        <v>10.09</v>
      </c>
      <c r="AI11" s="41">
        <v>14.22</v>
      </c>
      <c r="AJ11" s="41">
        <v>7.04</v>
      </c>
      <c r="AK11" s="41">
        <v>21.02</v>
      </c>
      <c r="AL11" s="41">
        <v>7.45</v>
      </c>
      <c r="AM11" s="41">
        <v>7.47</v>
      </c>
      <c r="AN11" s="41">
        <v>8.62</v>
      </c>
      <c r="AO11" s="41">
        <v>20.28</v>
      </c>
      <c r="AP11" s="41">
        <v>6.82</v>
      </c>
      <c r="AQ11" s="41">
        <v>11.67</v>
      </c>
      <c r="AR11" s="41">
        <v>11.09</v>
      </c>
      <c r="AS11" s="41">
        <v>13.72</v>
      </c>
      <c r="AT11" s="41">
        <v>6.5</v>
      </c>
      <c r="AU11" s="41">
        <v>18.24</v>
      </c>
      <c r="AV11" s="41">
        <v>7.72</v>
      </c>
      <c r="AW11" s="41">
        <v>21.21</v>
      </c>
      <c r="AX11" s="41">
        <v>6.63</v>
      </c>
      <c r="AY11" s="41">
        <v>29.86</v>
      </c>
      <c r="AZ11" s="41">
        <v>4.88</v>
      </c>
      <c r="BA11" s="12">
        <v>15.93</v>
      </c>
      <c r="BB11" s="12">
        <v>5.7</v>
      </c>
      <c r="BC11" s="41">
        <v>14.83</v>
      </c>
      <c r="BD11" s="12">
        <v>10.3</v>
      </c>
      <c r="BE11" s="41">
        <v>11.13</v>
      </c>
      <c r="BF11" s="41">
        <v>12.83</v>
      </c>
      <c r="BG11" s="41">
        <v>6.17</v>
      </c>
      <c r="BH11" s="41">
        <v>27.78</v>
      </c>
      <c r="BI11" s="41">
        <v>8.88</v>
      </c>
      <c r="BJ11" s="41">
        <v>10.12</v>
      </c>
      <c r="BK11" s="13">
        <v>5.01</v>
      </c>
    </row>
    <row r="12">
      <c r="A12" s="20" t="s">
        <v>42</v>
      </c>
      <c r="B12" s="41">
        <v>0.0</v>
      </c>
      <c r="C12" s="41">
        <v>0.0</v>
      </c>
      <c r="D12" s="41">
        <v>0.01</v>
      </c>
      <c r="E12" s="41">
        <v>0.02</v>
      </c>
      <c r="F12" s="41">
        <v>0.0</v>
      </c>
      <c r="G12" s="41">
        <v>0.07</v>
      </c>
      <c r="H12" s="41">
        <v>0.0</v>
      </c>
      <c r="I12" s="41">
        <v>0.02</v>
      </c>
      <c r="J12" s="41">
        <v>0.0</v>
      </c>
      <c r="K12" s="41">
        <v>0.0</v>
      </c>
      <c r="L12" s="41">
        <v>0.03</v>
      </c>
      <c r="M12" s="41">
        <v>0.02</v>
      </c>
      <c r="N12" s="41">
        <v>0.02</v>
      </c>
      <c r="O12" s="41">
        <v>0.01</v>
      </c>
      <c r="P12" s="41">
        <v>0.0</v>
      </c>
      <c r="Q12" s="41">
        <v>0.07</v>
      </c>
      <c r="R12" s="41">
        <v>0.0</v>
      </c>
      <c r="S12" s="41">
        <v>0.04</v>
      </c>
      <c r="T12" s="41">
        <v>0.0</v>
      </c>
      <c r="U12" s="41">
        <v>0.05</v>
      </c>
      <c r="V12" s="8">
        <v>0.0</v>
      </c>
      <c r="W12" s="41">
        <v>0.02</v>
      </c>
      <c r="X12" s="41">
        <v>0.02</v>
      </c>
      <c r="Y12" s="41">
        <v>0.0</v>
      </c>
      <c r="Z12" s="41">
        <v>0.04</v>
      </c>
      <c r="AA12" s="41">
        <v>0.02</v>
      </c>
      <c r="AB12" s="41">
        <v>0.0</v>
      </c>
      <c r="AC12" s="41">
        <v>0.03</v>
      </c>
      <c r="AD12" s="41">
        <v>0.01</v>
      </c>
      <c r="AE12" s="41">
        <v>0.04</v>
      </c>
      <c r="AF12" s="41">
        <v>0.03</v>
      </c>
      <c r="AG12" s="41">
        <v>0.12</v>
      </c>
      <c r="AH12" s="41">
        <v>0.01</v>
      </c>
      <c r="AI12" s="41">
        <v>0.12</v>
      </c>
      <c r="AJ12" s="41">
        <v>0.01</v>
      </c>
      <c r="AK12" s="41">
        <v>0.14</v>
      </c>
      <c r="AL12" s="41">
        <v>0.02</v>
      </c>
      <c r="AM12" s="41">
        <v>0.04</v>
      </c>
      <c r="AN12" s="41">
        <v>0.05</v>
      </c>
      <c r="AO12" s="41">
        <v>0.05</v>
      </c>
      <c r="AP12" s="41">
        <v>0.06</v>
      </c>
      <c r="AQ12" s="41">
        <v>0.02</v>
      </c>
      <c r="AR12" s="41">
        <v>0.07</v>
      </c>
      <c r="AS12" s="41">
        <v>0.01</v>
      </c>
      <c r="AT12" s="41">
        <v>0.0</v>
      </c>
      <c r="AU12" s="41">
        <v>0.01</v>
      </c>
      <c r="AV12" s="41">
        <v>0.02</v>
      </c>
      <c r="AW12" s="41">
        <v>0.02</v>
      </c>
      <c r="AX12" s="41">
        <v>0.04</v>
      </c>
      <c r="AY12" s="41">
        <v>0.01</v>
      </c>
      <c r="AZ12" s="41">
        <v>0.03</v>
      </c>
      <c r="BA12" s="12">
        <v>0.03</v>
      </c>
      <c r="BB12" s="12">
        <v>0.1</v>
      </c>
      <c r="BC12" s="41">
        <v>0.04</v>
      </c>
      <c r="BD12" s="12">
        <v>0.04</v>
      </c>
      <c r="BE12" s="41">
        <v>0.04</v>
      </c>
      <c r="BF12" s="41">
        <v>0.15</v>
      </c>
      <c r="BG12" s="41">
        <v>0.02</v>
      </c>
      <c r="BH12" s="41">
        <v>0.07</v>
      </c>
      <c r="BI12" s="41">
        <v>0.09</v>
      </c>
      <c r="BJ12" s="41">
        <v>0.02</v>
      </c>
      <c r="BK12" s="13">
        <v>0.03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>
        <f t="shared" ref="B14:BK14" si="1">(B6/B$4)*100</f>
        <v>3.158067696</v>
      </c>
      <c r="C14" s="22">
        <f t="shared" si="1"/>
        <v>0</v>
      </c>
      <c r="D14" s="22">
        <f t="shared" si="1"/>
        <v>1.436578171</v>
      </c>
      <c r="E14" s="22">
        <f t="shared" si="1"/>
        <v>0</v>
      </c>
      <c r="F14" s="22">
        <f t="shared" si="1"/>
        <v>0.1341551849</v>
      </c>
      <c r="G14" s="22">
        <f t="shared" si="1"/>
        <v>0</v>
      </c>
      <c r="H14" s="22">
        <f t="shared" si="1"/>
        <v>0.4075004596</v>
      </c>
      <c r="I14" s="22">
        <f t="shared" si="1"/>
        <v>0</v>
      </c>
      <c r="J14" s="22">
        <f t="shared" si="1"/>
        <v>0.1115618661</v>
      </c>
      <c r="K14" s="22">
        <f t="shared" si="1"/>
        <v>0</v>
      </c>
      <c r="L14" s="22">
        <f t="shared" si="1"/>
        <v>0.5832227422</v>
      </c>
      <c r="M14" s="22">
        <f t="shared" si="1"/>
        <v>0</v>
      </c>
      <c r="N14" s="22">
        <f t="shared" si="1"/>
        <v>2.459952558</v>
      </c>
      <c r="O14" s="22">
        <f t="shared" si="1"/>
        <v>0</v>
      </c>
      <c r="P14" s="22">
        <f t="shared" si="1"/>
        <v>4.421854346</v>
      </c>
      <c r="Q14" s="22">
        <f t="shared" si="1"/>
        <v>0</v>
      </c>
      <c r="R14" s="22">
        <f t="shared" si="1"/>
        <v>2.80158207</v>
      </c>
      <c r="S14" s="22">
        <f t="shared" si="1"/>
        <v>0</v>
      </c>
      <c r="T14" s="22">
        <f t="shared" si="1"/>
        <v>5.437171816</v>
      </c>
      <c r="U14" s="22">
        <f t="shared" si="1"/>
        <v>0.5539367012</v>
      </c>
      <c r="V14" s="23">
        <f t="shared" si="1"/>
        <v>0.7478110556</v>
      </c>
      <c r="W14" s="22">
        <f t="shared" si="1"/>
        <v>0</v>
      </c>
      <c r="X14" s="22">
        <f t="shared" si="1"/>
        <v>0.003720376502</v>
      </c>
      <c r="Y14" s="22">
        <f t="shared" si="1"/>
        <v>0</v>
      </c>
      <c r="Z14" s="22">
        <f t="shared" si="1"/>
        <v>0.2019332627</v>
      </c>
      <c r="AA14" s="22">
        <f t="shared" si="1"/>
        <v>0</v>
      </c>
      <c r="AB14" s="22">
        <f t="shared" si="1"/>
        <v>3.881439661</v>
      </c>
      <c r="AC14" s="22">
        <f t="shared" si="1"/>
        <v>0.003169773044</v>
      </c>
      <c r="AD14" s="22">
        <f t="shared" si="1"/>
        <v>2.840431226</v>
      </c>
      <c r="AE14" s="22">
        <f t="shared" si="1"/>
        <v>0</v>
      </c>
      <c r="AF14" s="22">
        <f t="shared" si="1"/>
        <v>0.6113649527</v>
      </c>
      <c r="AG14" s="22">
        <f t="shared" si="1"/>
        <v>0.04122577985</v>
      </c>
      <c r="AH14" s="22">
        <f t="shared" si="1"/>
        <v>0.04812319538</v>
      </c>
      <c r="AI14" s="22">
        <f t="shared" si="1"/>
        <v>0.01317132602</v>
      </c>
      <c r="AJ14" s="22">
        <f t="shared" si="1"/>
        <v>0.01568184669</v>
      </c>
      <c r="AK14" s="22">
        <f t="shared" si="1"/>
        <v>0</v>
      </c>
      <c r="AL14" s="22">
        <f t="shared" si="1"/>
        <v>0.01532520076</v>
      </c>
      <c r="AM14" s="22">
        <f t="shared" si="1"/>
        <v>0</v>
      </c>
      <c r="AN14" s="22">
        <f t="shared" si="1"/>
        <v>0.02167630058</v>
      </c>
      <c r="AO14" s="22">
        <f t="shared" si="1"/>
        <v>0</v>
      </c>
      <c r="AP14" s="22">
        <f t="shared" si="1"/>
        <v>0</v>
      </c>
      <c r="AQ14" s="22">
        <f t="shared" si="1"/>
        <v>0</v>
      </c>
      <c r="AR14" s="22">
        <f t="shared" si="1"/>
        <v>0</v>
      </c>
      <c r="AS14" s="22">
        <f t="shared" si="1"/>
        <v>0</v>
      </c>
      <c r="AT14" s="22">
        <f t="shared" si="1"/>
        <v>0</v>
      </c>
      <c r="AU14" s="22">
        <f t="shared" si="1"/>
        <v>0</v>
      </c>
      <c r="AV14" s="22">
        <f t="shared" si="1"/>
        <v>0</v>
      </c>
      <c r="AW14" s="22">
        <f t="shared" si="1"/>
        <v>0</v>
      </c>
      <c r="AX14" s="22">
        <f t="shared" si="1"/>
        <v>0</v>
      </c>
      <c r="AY14" s="22">
        <f t="shared" si="1"/>
        <v>0</v>
      </c>
      <c r="AZ14" s="22">
        <f t="shared" si="1"/>
        <v>0</v>
      </c>
      <c r="BA14" s="22">
        <f t="shared" si="1"/>
        <v>0</v>
      </c>
      <c r="BB14" s="22">
        <f t="shared" si="1"/>
        <v>0.5140972581</v>
      </c>
      <c r="BC14" s="22">
        <f t="shared" si="1"/>
        <v>0</v>
      </c>
      <c r="BD14" s="22">
        <f t="shared" si="1"/>
        <v>0.09738046548</v>
      </c>
      <c r="BE14" s="22">
        <f t="shared" si="1"/>
        <v>0.0286553478</v>
      </c>
      <c r="BF14" s="22">
        <f t="shared" si="1"/>
        <v>1.815612424</v>
      </c>
      <c r="BG14" s="22">
        <f t="shared" si="1"/>
        <v>0.1322981583</v>
      </c>
      <c r="BH14" s="22">
        <f t="shared" si="1"/>
        <v>2.249551106</v>
      </c>
      <c r="BI14" s="22">
        <f t="shared" si="1"/>
        <v>0.1455972653</v>
      </c>
      <c r="BJ14" s="22">
        <f t="shared" si="1"/>
        <v>3.790292928</v>
      </c>
      <c r="BK14" s="24">
        <f t="shared" si="1"/>
        <v>0.02585900378</v>
      </c>
    </row>
    <row r="15">
      <c r="A15" s="25"/>
      <c r="B15" s="22">
        <f t="shared" ref="B15:BK15" si="2">(B7/B$4)*100</f>
        <v>5.724613868</v>
      </c>
      <c r="C15" s="22">
        <f t="shared" si="2"/>
        <v>0.04673889951</v>
      </c>
      <c r="D15" s="22">
        <f t="shared" si="2"/>
        <v>2.598820059</v>
      </c>
      <c r="E15" s="22">
        <f t="shared" si="2"/>
        <v>0</v>
      </c>
      <c r="F15" s="22">
        <f t="shared" si="2"/>
        <v>0.7360406091</v>
      </c>
      <c r="G15" s="22">
        <f t="shared" si="2"/>
        <v>0.07092677655</v>
      </c>
      <c r="H15" s="22">
        <f t="shared" si="2"/>
        <v>1.795453153</v>
      </c>
      <c r="I15" s="22">
        <f t="shared" si="2"/>
        <v>0.009650336153</v>
      </c>
      <c r="J15" s="22">
        <f t="shared" si="2"/>
        <v>1.30831643</v>
      </c>
      <c r="K15" s="22">
        <f t="shared" si="2"/>
        <v>0.006150628902</v>
      </c>
      <c r="L15" s="22">
        <f t="shared" si="2"/>
        <v>0.8695955857</v>
      </c>
      <c r="M15" s="22">
        <f t="shared" si="2"/>
        <v>0.02085668848</v>
      </c>
      <c r="N15" s="22">
        <f t="shared" si="2"/>
        <v>1.631182827</v>
      </c>
      <c r="O15" s="22">
        <f t="shared" si="2"/>
        <v>0.01079952482</v>
      </c>
      <c r="P15" s="22">
        <f t="shared" si="2"/>
        <v>0.5381758671</v>
      </c>
      <c r="Q15" s="22">
        <f t="shared" si="2"/>
        <v>0.4414787854</v>
      </c>
      <c r="R15" s="22">
        <f t="shared" si="2"/>
        <v>6.074489123</v>
      </c>
      <c r="S15" s="22">
        <f t="shared" si="2"/>
        <v>0.003653902368</v>
      </c>
      <c r="T15" s="22">
        <f t="shared" si="2"/>
        <v>4.560996459</v>
      </c>
      <c r="U15" s="22">
        <f t="shared" si="2"/>
        <v>0.002885086985</v>
      </c>
      <c r="V15" s="23">
        <f t="shared" si="2"/>
        <v>0.2442598925</v>
      </c>
      <c r="W15" s="22">
        <f t="shared" si="2"/>
        <v>0.009791122715</v>
      </c>
      <c r="X15" s="22">
        <f t="shared" si="2"/>
        <v>0.1525354366</v>
      </c>
      <c r="Y15" s="22">
        <f t="shared" si="2"/>
        <v>0.009453582908</v>
      </c>
      <c r="Z15" s="22">
        <f t="shared" si="2"/>
        <v>0.9533898305</v>
      </c>
      <c r="AA15" s="22">
        <f t="shared" si="2"/>
        <v>0.1136363636</v>
      </c>
      <c r="AB15" s="22">
        <f t="shared" si="2"/>
        <v>6.126900622</v>
      </c>
      <c r="AC15" s="22">
        <f t="shared" si="2"/>
        <v>0.4215798149</v>
      </c>
      <c r="AD15" s="22">
        <f t="shared" si="2"/>
        <v>6.323113388</v>
      </c>
      <c r="AE15" s="22">
        <f t="shared" si="2"/>
        <v>0.6960968853</v>
      </c>
      <c r="AF15" s="22">
        <f t="shared" si="2"/>
        <v>0.1126198597</v>
      </c>
      <c r="AG15" s="22">
        <f t="shared" si="2"/>
        <v>0.9516284183</v>
      </c>
      <c r="AH15" s="22">
        <f t="shared" si="2"/>
        <v>0.3231128833</v>
      </c>
      <c r="AI15" s="22">
        <f t="shared" si="2"/>
        <v>0.06256379861</v>
      </c>
      <c r="AJ15" s="22">
        <f t="shared" si="2"/>
        <v>0.1568184669</v>
      </c>
      <c r="AK15" s="22">
        <f t="shared" si="2"/>
        <v>0.006488871585</v>
      </c>
      <c r="AL15" s="22">
        <f t="shared" si="2"/>
        <v>0.6743088334</v>
      </c>
      <c r="AM15" s="22">
        <f t="shared" si="2"/>
        <v>0.003010144186</v>
      </c>
      <c r="AN15" s="22">
        <f t="shared" si="2"/>
        <v>0.1011560694</v>
      </c>
      <c r="AO15" s="22">
        <f t="shared" si="2"/>
        <v>0.006341556218</v>
      </c>
      <c r="AP15" s="22">
        <f t="shared" si="2"/>
        <v>0.1484280124</v>
      </c>
      <c r="AQ15" s="22">
        <f t="shared" si="2"/>
        <v>0</v>
      </c>
      <c r="AR15" s="22">
        <f t="shared" si="2"/>
        <v>0.05684402001</v>
      </c>
      <c r="AS15" s="22">
        <f t="shared" si="2"/>
        <v>0</v>
      </c>
      <c r="AT15" s="22">
        <f t="shared" si="2"/>
        <v>0.1299251518</v>
      </c>
      <c r="AU15" s="22">
        <f t="shared" si="2"/>
        <v>0</v>
      </c>
      <c r="AV15" s="22">
        <f t="shared" si="2"/>
        <v>0.0764221159</v>
      </c>
      <c r="AW15" s="22">
        <f t="shared" si="2"/>
        <v>0</v>
      </c>
      <c r="AX15" s="22">
        <f t="shared" si="2"/>
        <v>0.03968516436</v>
      </c>
      <c r="AY15" s="22">
        <f t="shared" si="2"/>
        <v>0.006282393592</v>
      </c>
      <c r="AZ15" s="22">
        <f t="shared" si="2"/>
        <v>0.01256005275</v>
      </c>
      <c r="BA15" s="22">
        <f t="shared" si="2"/>
        <v>0</v>
      </c>
      <c r="BB15" s="22">
        <f t="shared" si="2"/>
        <v>2.053155717</v>
      </c>
      <c r="BC15" s="22">
        <f t="shared" si="2"/>
        <v>0</v>
      </c>
      <c r="BD15" s="22">
        <f t="shared" si="2"/>
        <v>0.100626481</v>
      </c>
      <c r="BE15" s="22">
        <f t="shared" si="2"/>
        <v>0.2614800487</v>
      </c>
      <c r="BF15" s="22">
        <f t="shared" si="2"/>
        <v>4.89693097</v>
      </c>
      <c r="BG15" s="22">
        <f t="shared" si="2"/>
        <v>0.02785224385</v>
      </c>
      <c r="BH15" s="22">
        <f t="shared" si="2"/>
        <v>2.28004201</v>
      </c>
      <c r="BI15" s="22">
        <f t="shared" si="2"/>
        <v>0.01582578971</v>
      </c>
      <c r="BJ15" s="22">
        <f t="shared" si="2"/>
        <v>7.277239858</v>
      </c>
      <c r="BK15" s="24">
        <f t="shared" si="2"/>
        <v>0.04202088115</v>
      </c>
    </row>
    <row r="16">
      <c r="A16" s="25"/>
      <c r="B16" s="22">
        <f t="shared" ref="B16:BK16" si="3">(B8/B$4)*100</f>
        <v>17.20341768</v>
      </c>
      <c r="C16" s="22">
        <f t="shared" si="3"/>
        <v>0.6713405566</v>
      </c>
      <c r="D16" s="22">
        <f t="shared" si="3"/>
        <v>26.53982301</v>
      </c>
      <c r="E16" s="22">
        <f t="shared" si="3"/>
        <v>0.06949270327</v>
      </c>
      <c r="F16" s="22">
        <f t="shared" si="3"/>
        <v>14.77519942</v>
      </c>
      <c r="G16" s="22">
        <f t="shared" si="3"/>
        <v>0.1621183464</v>
      </c>
      <c r="H16" s="22">
        <f t="shared" si="3"/>
        <v>20.81316257</v>
      </c>
      <c r="I16" s="22">
        <f t="shared" si="3"/>
        <v>0.37636311</v>
      </c>
      <c r="J16" s="22">
        <f t="shared" si="3"/>
        <v>6.1392833</v>
      </c>
      <c r="K16" s="22">
        <f t="shared" si="3"/>
        <v>0.218347326</v>
      </c>
      <c r="L16" s="22">
        <f t="shared" si="3"/>
        <v>5.692533352</v>
      </c>
      <c r="M16" s="22">
        <f t="shared" si="3"/>
        <v>1.428683161</v>
      </c>
      <c r="N16" s="22">
        <f t="shared" si="3"/>
        <v>8.882185844</v>
      </c>
      <c r="O16" s="22">
        <f t="shared" si="3"/>
        <v>0.4679794089</v>
      </c>
      <c r="P16" s="22">
        <f t="shared" si="3"/>
        <v>5.671303582</v>
      </c>
      <c r="Q16" s="22">
        <f t="shared" si="3"/>
        <v>12.47935834</v>
      </c>
      <c r="R16" s="22">
        <f t="shared" si="3"/>
        <v>16.12722479</v>
      </c>
      <c r="S16" s="22">
        <f t="shared" si="3"/>
        <v>1.644256065</v>
      </c>
      <c r="T16" s="22">
        <f t="shared" si="3"/>
        <v>15.25216754</v>
      </c>
      <c r="U16" s="22">
        <f t="shared" si="3"/>
        <v>1.373301405</v>
      </c>
      <c r="V16" s="23">
        <f t="shared" si="3"/>
        <v>7.286460486</v>
      </c>
      <c r="W16" s="22">
        <f t="shared" si="3"/>
        <v>1.746083551</v>
      </c>
      <c r="X16" s="22">
        <f t="shared" si="3"/>
        <v>5.279214256</v>
      </c>
      <c r="Y16" s="22">
        <f t="shared" si="3"/>
        <v>0.8665784332</v>
      </c>
      <c r="Z16" s="22">
        <f t="shared" si="3"/>
        <v>6.71345339</v>
      </c>
      <c r="AA16" s="22">
        <f t="shared" si="3"/>
        <v>6.274104683</v>
      </c>
      <c r="AB16" s="22">
        <f t="shared" si="3"/>
        <v>31.36588182</v>
      </c>
      <c r="AC16" s="22">
        <f t="shared" si="3"/>
        <v>10.1242551</v>
      </c>
      <c r="AD16" s="22">
        <f t="shared" si="3"/>
        <v>49.11308204</v>
      </c>
      <c r="AE16" s="22">
        <f t="shared" si="3"/>
        <v>17.56934332</v>
      </c>
      <c r="AF16" s="22">
        <f t="shared" si="3"/>
        <v>2.419718129</v>
      </c>
      <c r="AG16" s="22">
        <f t="shared" si="3"/>
        <v>12.18221795</v>
      </c>
      <c r="AH16" s="22">
        <f t="shared" si="3"/>
        <v>2.138044823</v>
      </c>
      <c r="AI16" s="22">
        <f t="shared" si="3"/>
        <v>2.795613948</v>
      </c>
      <c r="AJ16" s="22">
        <f t="shared" si="3"/>
        <v>2.537322795</v>
      </c>
      <c r="AK16" s="22">
        <f t="shared" si="3"/>
        <v>0.01297774317</v>
      </c>
      <c r="AL16" s="22">
        <f t="shared" si="3"/>
        <v>1.62140624</v>
      </c>
      <c r="AM16" s="22">
        <f t="shared" si="3"/>
        <v>0.01505072093</v>
      </c>
      <c r="AN16" s="22">
        <f t="shared" si="3"/>
        <v>1.022398844</v>
      </c>
      <c r="AO16" s="22">
        <f t="shared" si="3"/>
        <v>0.09512334327</v>
      </c>
      <c r="AP16" s="22">
        <f t="shared" si="3"/>
        <v>2.32424774</v>
      </c>
      <c r="AQ16" s="22">
        <f t="shared" si="3"/>
        <v>0</v>
      </c>
      <c r="AR16" s="22">
        <f t="shared" si="3"/>
        <v>2.179020767</v>
      </c>
      <c r="AS16" s="22">
        <f t="shared" si="3"/>
        <v>0</v>
      </c>
      <c r="AT16" s="22">
        <f t="shared" si="3"/>
        <v>2.087275809</v>
      </c>
      <c r="AU16" s="22">
        <f t="shared" si="3"/>
        <v>0</v>
      </c>
      <c r="AV16" s="22">
        <f t="shared" si="3"/>
        <v>1.933811802</v>
      </c>
      <c r="AW16" s="22">
        <f t="shared" si="3"/>
        <v>0.04388164493</v>
      </c>
      <c r="AX16" s="22">
        <f t="shared" si="3"/>
        <v>1.921423375</v>
      </c>
      <c r="AY16" s="22">
        <f t="shared" si="3"/>
        <v>0.01256478718</v>
      </c>
      <c r="AZ16" s="22">
        <f t="shared" si="3"/>
        <v>0.7755832574</v>
      </c>
      <c r="BA16" s="22">
        <f t="shared" si="3"/>
        <v>0</v>
      </c>
      <c r="BB16" s="22">
        <f t="shared" si="3"/>
        <v>1.044361097</v>
      </c>
      <c r="BC16" s="22">
        <f t="shared" si="3"/>
        <v>0.04856545129</v>
      </c>
      <c r="BD16" s="22">
        <f t="shared" si="3"/>
        <v>2.64225663</v>
      </c>
      <c r="BE16" s="22">
        <f t="shared" si="3"/>
        <v>11.45497528</v>
      </c>
      <c r="BF16" s="22">
        <f t="shared" si="3"/>
        <v>6.752480723</v>
      </c>
      <c r="BG16" s="22">
        <f t="shared" si="3"/>
        <v>0.1497058107</v>
      </c>
      <c r="BH16" s="22">
        <f t="shared" si="3"/>
        <v>4.109496223</v>
      </c>
      <c r="BI16" s="22">
        <f t="shared" si="3"/>
        <v>0.1804140027</v>
      </c>
      <c r="BJ16" s="22">
        <f t="shared" si="3"/>
        <v>13.31964702</v>
      </c>
      <c r="BK16" s="24">
        <f t="shared" si="3"/>
        <v>0.2198015321</v>
      </c>
    </row>
    <row r="17">
      <c r="A17" s="25"/>
      <c r="B17" s="22">
        <f t="shared" ref="B17:BK17" si="4">(B9/B$4)*100</f>
        <v>58.03483405</v>
      </c>
      <c r="C17" s="22">
        <f t="shared" si="4"/>
        <v>72.64074782</v>
      </c>
      <c r="D17" s="22">
        <f t="shared" si="4"/>
        <v>55.16519174</v>
      </c>
      <c r="E17" s="22">
        <f t="shared" si="4"/>
        <v>54.8327643</v>
      </c>
      <c r="F17" s="22">
        <f t="shared" si="4"/>
        <v>70.6417694</v>
      </c>
      <c r="G17" s="22">
        <f t="shared" si="4"/>
        <v>53.2254796</v>
      </c>
      <c r="H17" s="22">
        <f t="shared" si="4"/>
        <v>60.92285066</v>
      </c>
      <c r="I17" s="22">
        <f t="shared" si="4"/>
        <v>51.88342394</v>
      </c>
      <c r="J17" s="22">
        <f t="shared" si="4"/>
        <v>78.03921569</v>
      </c>
      <c r="K17" s="22">
        <f t="shared" si="4"/>
        <v>59.08294123</v>
      </c>
      <c r="L17" s="22">
        <f t="shared" si="4"/>
        <v>70.96458755</v>
      </c>
      <c r="M17" s="22">
        <f t="shared" si="4"/>
        <v>76.55447506</v>
      </c>
      <c r="N17" s="22">
        <f t="shared" si="4"/>
        <v>75.73139661</v>
      </c>
      <c r="O17" s="22">
        <f t="shared" si="4"/>
        <v>77.14460564</v>
      </c>
      <c r="P17" s="22">
        <f t="shared" si="4"/>
        <v>79.86718701</v>
      </c>
      <c r="Q17" s="22">
        <f t="shared" si="4"/>
        <v>56.63397702</v>
      </c>
      <c r="R17" s="22">
        <f t="shared" si="4"/>
        <v>64.11338167</v>
      </c>
      <c r="S17" s="22">
        <f t="shared" si="4"/>
        <v>48.24247296</v>
      </c>
      <c r="T17" s="22">
        <f t="shared" si="4"/>
        <v>65.02930761</v>
      </c>
      <c r="U17" s="22">
        <f t="shared" si="4"/>
        <v>39.09581374</v>
      </c>
      <c r="V17" s="23">
        <f t="shared" si="4"/>
        <v>77.50554282</v>
      </c>
      <c r="W17" s="22">
        <f t="shared" si="4"/>
        <v>80.47976501</v>
      </c>
      <c r="X17" s="22">
        <f t="shared" si="4"/>
        <v>75.19624986</v>
      </c>
      <c r="Y17" s="22">
        <f t="shared" si="4"/>
        <v>83.39950841</v>
      </c>
      <c r="Z17" s="22">
        <f t="shared" si="4"/>
        <v>73.50370763</v>
      </c>
      <c r="AA17" s="22">
        <f t="shared" si="4"/>
        <v>80.37878788</v>
      </c>
      <c r="AB17" s="22">
        <f t="shared" si="4"/>
        <v>52.81644961</v>
      </c>
      <c r="AC17" s="22">
        <f t="shared" si="4"/>
        <v>76.64828198</v>
      </c>
      <c r="AD17" s="22">
        <f t="shared" si="4"/>
        <v>32.74715192</v>
      </c>
      <c r="AE17" s="22">
        <f t="shared" si="4"/>
        <v>69.8902582</v>
      </c>
      <c r="AF17" s="22">
        <f t="shared" si="4"/>
        <v>46.32215715</v>
      </c>
      <c r="AG17" s="22">
        <f t="shared" si="4"/>
        <v>43.14964958</v>
      </c>
      <c r="AH17" s="22">
        <f t="shared" si="4"/>
        <v>29.59576516</v>
      </c>
      <c r="AI17" s="22">
        <f t="shared" si="4"/>
        <v>36.1618756</v>
      </c>
      <c r="AJ17" s="22">
        <f t="shared" si="4"/>
        <v>28.71032493</v>
      </c>
      <c r="AK17" s="22">
        <f t="shared" si="4"/>
        <v>5.723184738</v>
      </c>
      <c r="AL17" s="22">
        <f t="shared" si="4"/>
        <v>25.88426408</v>
      </c>
      <c r="AM17" s="22">
        <f t="shared" si="4"/>
        <v>21.11014118</v>
      </c>
      <c r="AN17" s="22">
        <f t="shared" si="4"/>
        <v>11.25722543</v>
      </c>
      <c r="AO17" s="22">
        <f t="shared" si="4"/>
        <v>7.990360835</v>
      </c>
      <c r="AP17" s="22">
        <f t="shared" si="4"/>
        <v>15.37241938</v>
      </c>
      <c r="AQ17" s="22">
        <f t="shared" si="4"/>
        <v>5.779913438</v>
      </c>
      <c r="AR17" s="22">
        <f t="shared" si="4"/>
        <v>11.22100955</v>
      </c>
      <c r="AS17" s="22">
        <f t="shared" si="4"/>
        <v>6.208519959</v>
      </c>
      <c r="AT17" s="22">
        <f t="shared" si="4"/>
        <v>26.72221438</v>
      </c>
      <c r="AU17" s="22">
        <f t="shared" si="4"/>
        <v>3.483503601</v>
      </c>
      <c r="AV17" s="22">
        <f t="shared" si="4"/>
        <v>17.61695906</v>
      </c>
      <c r="AW17" s="22">
        <f t="shared" si="4"/>
        <v>12.53761284</v>
      </c>
      <c r="AX17" s="22">
        <f t="shared" si="4"/>
        <v>19.62762087</v>
      </c>
      <c r="AY17" s="22">
        <f t="shared" si="4"/>
        <v>1.319302654</v>
      </c>
      <c r="AZ17" s="22">
        <f t="shared" si="4"/>
        <v>44.94928879</v>
      </c>
      <c r="BA17" s="22">
        <f t="shared" si="4"/>
        <v>7.740075405</v>
      </c>
      <c r="BB17" s="22">
        <f t="shared" si="4"/>
        <v>15.19658562</v>
      </c>
      <c r="BC17" s="22">
        <f t="shared" si="4"/>
        <v>7.277346085</v>
      </c>
      <c r="BD17" s="22">
        <f t="shared" si="4"/>
        <v>41.30879346</v>
      </c>
      <c r="BE17" s="22">
        <f t="shared" si="4"/>
        <v>26.09785801</v>
      </c>
      <c r="BF17" s="22">
        <f t="shared" si="4"/>
        <v>21.32038954</v>
      </c>
      <c r="BG17" s="22">
        <f t="shared" si="4"/>
        <v>23.22877137</v>
      </c>
      <c r="BH17" s="22">
        <f t="shared" si="4"/>
        <v>9.777416404</v>
      </c>
      <c r="BI17" s="22">
        <f t="shared" si="4"/>
        <v>19.42773944</v>
      </c>
      <c r="BJ17" s="22">
        <f t="shared" si="4"/>
        <v>13.48510847</v>
      </c>
      <c r="BK17" s="24">
        <f t="shared" si="4"/>
        <v>28.3996509</v>
      </c>
    </row>
    <row r="18">
      <c r="A18" s="25"/>
      <c r="B18" s="22">
        <f t="shared" ref="B18:BK18" si="5">(B10/B$4)*100</f>
        <v>15.44199803</v>
      </c>
      <c r="C18" s="22">
        <f t="shared" si="5"/>
        <v>25.17951986</v>
      </c>
      <c r="D18" s="22">
        <f t="shared" si="5"/>
        <v>13.36873156</v>
      </c>
      <c r="E18" s="22">
        <f t="shared" si="5"/>
        <v>42.54162009</v>
      </c>
      <c r="F18" s="22">
        <f t="shared" si="5"/>
        <v>12.58520667</v>
      </c>
      <c r="G18" s="22">
        <f t="shared" si="5"/>
        <v>43.1572548</v>
      </c>
      <c r="H18" s="22">
        <f t="shared" si="5"/>
        <v>15.78221705</v>
      </c>
      <c r="I18" s="22">
        <f t="shared" si="5"/>
        <v>44.02483353</v>
      </c>
      <c r="J18" s="22">
        <f t="shared" si="5"/>
        <v>14.21906694</v>
      </c>
      <c r="K18" s="22">
        <f t="shared" si="5"/>
        <v>38.82584494</v>
      </c>
      <c r="L18" s="22">
        <f t="shared" si="5"/>
        <v>21.38366976</v>
      </c>
      <c r="M18" s="22">
        <f t="shared" si="5"/>
        <v>20.86190265</v>
      </c>
      <c r="N18" s="22">
        <f t="shared" si="5"/>
        <v>10.98778809</v>
      </c>
      <c r="O18" s="22">
        <f t="shared" si="5"/>
        <v>21.91223586</v>
      </c>
      <c r="P18" s="22">
        <f t="shared" si="5"/>
        <v>9.315792787</v>
      </c>
      <c r="Q18" s="22">
        <f t="shared" si="5"/>
        <v>27.03130792</v>
      </c>
      <c r="R18" s="22">
        <f t="shared" si="5"/>
        <v>10.57020435</v>
      </c>
      <c r="S18" s="22">
        <f t="shared" si="5"/>
        <v>47.32534347</v>
      </c>
      <c r="T18" s="22">
        <f t="shared" si="5"/>
        <v>9.412016119</v>
      </c>
      <c r="U18" s="22">
        <f t="shared" si="5"/>
        <v>56.72658031</v>
      </c>
      <c r="V18" s="23">
        <f t="shared" si="5"/>
        <v>13.99421292</v>
      </c>
      <c r="W18" s="22">
        <f t="shared" si="5"/>
        <v>17.4118799</v>
      </c>
      <c r="X18" s="22">
        <f t="shared" si="5"/>
        <v>18.92183489</v>
      </c>
      <c r="Y18" s="22">
        <f t="shared" si="5"/>
        <v>15.49442239</v>
      </c>
      <c r="Z18" s="22">
        <f t="shared" si="5"/>
        <v>17.91909428</v>
      </c>
      <c r="AA18" s="22">
        <f t="shared" si="5"/>
        <v>13.12672176</v>
      </c>
      <c r="AB18" s="22">
        <f t="shared" si="5"/>
        <v>4.927182909</v>
      </c>
      <c r="AC18" s="22">
        <f t="shared" si="5"/>
        <v>12.72029923</v>
      </c>
      <c r="AD18" s="22">
        <f t="shared" si="5"/>
        <v>8.708616867</v>
      </c>
      <c r="AE18" s="22">
        <f t="shared" si="5"/>
        <v>11.66317434</v>
      </c>
      <c r="AF18" s="22">
        <f t="shared" si="5"/>
        <v>48.63890855</v>
      </c>
      <c r="AG18" s="22">
        <f t="shared" si="5"/>
        <v>40.30163529</v>
      </c>
      <c r="AH18" s="22">
        <f t="shared" si="5"/>
        <v>64.42320913</v>
      </c>
      <c r="AI18" s="22">
        <f t="shared" si="5"/>
        <v>56.24156212</v>
      </c>
      <c r="AJ18" s="22">
        <f t="shared" si="5"/>
        <v>66.36557521</v>
      </c>
      <c r="AK18" s="22">
        <f t="shared" si="5"/>
        <v>87.38563364</v>
      </c>
      <c r="AL18" s="22">
        <f t="shared" si="5"/>
        <v>69.49672041</v>
      </c>
      <c r="AM18" s="22">
        <f t="shared" si="5"/>
        <v>76.60214924</v>
      </c>
      <c r="AN18" s="22">
        <f t="shared" si="5"/>
        <v>84.4617052</v>
      </c>
      <c r="AO18" s="22">
        <f t="shared" si="5"/>
        <v>85.44929926</v>
      </c>
      <c r="AP18" s="22">
        <f t="shared" si="5"/>
        <v>79.8340305</v>
      </c>
      <c r="AQ18" s="22">
        <f t="shared" si="5"/>
        <v>90.20550046</v>
      </c>
      <c r="AR18" s="22">
        <f t="shared" si="5"/>
        <v>82.31393057</v>
      </c>
      <c r="AS18" s="22">
        <f t="shared" si="5"/>
        <v>89.28956746</v>
      </c>
      <c r="AT18" s="22">
        <f t="shared" si="5"/>
        <v>69.19361672</v>
      </c>
      <c r="AU18" s="22">
        <f t="shared" si="5"/>
        <v>90.39021939</v>
      </c>
      <c r="AV18" s="22">
        <f t="shared" si="5"/>
        <v>77.78774588</v>
      </c>
      <c r="AW18" s="22">
        <f t="shared" si="5"/>
        <v>80.7578987</v>
      </c>
      <c r="AX18" s="22">
        <f t="shared" si="5"/>
        <v>76.19551558</v>
      </c>
      <c r="AY18" s="22">
        <f t="shared" si="5"/>
        <v>89.26967174</v>
      </c>
      <c r="AZ18" s="22">
        <f t="shared" si="5"/>
        <v>52.72082143</v>
      </c>
      <c r="BA18" s="22">
        <f t="shared" si="5"/>
        <v>86.3569158</v>
      </c>
      <c r="BB18" s="22">
        <f t="shared" si="5"/>
        <v>79.29384377</v>
      </c>
      <c r="BC18" s="22">
        <f t="shared" si="5"/>
        <v>87.11521219</v>
      </c>
      <c r="BD18" s="22">
        <f t="shared" si="5"/>
        <v>52.49456292</v>
      </c>
      <c r="BE18" s="22">
        <f t="shared" si="5"/>
        <v>58.14528261</v>
      </c>
      <c r="BF18" s="22">
        <f t="shared" si="5"/>
        <v>61.19934871</v>
      </c>
      <c r="BG18" s="22">
        <f t="shared" si="5"/>
        <v>74.28193434</v>
      </c>
      <c r="BH18" s="22">
        <f t="shared" si="5"/>
        <v>72.14825355</v>
      </c>
      <c r="BI18" s="22">
        <f t="shared" si="5"/>
        <v>77.37228588</v>
      </c>
      <c r="BJ18" s="22">
        <f t="shared" si="5"/>
        <v>59.01764922</v>
      </c>
      <c r="BK18" s="24">
        <f t="shared" si="5"/>
        <v>69.67062094</v>
      </c>
    </row>
    <row r="19">
      <c r="A19" s="25"/>
      <c r="B19" s="22">
        <f t="shared" ref="B19:BK19" si="6">(B11/B$4)*100</f>
        <v>0.4239237594</v>
      </c>
      <c r="C19" s="22">
        <f t="shared" si="6"/>
        <v>1.363926068</v>
      </c>
      <c r="D19" s="22">
        <f t="shared" si="6"/>
        <v>0.8731563422</v>
      </c>
      <c r="E19" s="22">
        <f t="shared" si="6"/>
        <v>2.528930115</v>
      </c>
      <c r="F19" s="22">
        <f t="shared" si="6"/>
        <v>1.124002901</v>
      </c>
      <c r="G19" s="22">
        <f t="shared" si="6"/>
        <v>3.343690894</v>
      </c>
      <c r="H19" s="22">
        <f t="shared" si="6"/>
        <v>0.2788161039</v>
      </c>
      <c r="I19" s="22">
        <f t="shared" si="6"/>
        <v>3.699295525</v>
      </c>
      <c r="J19" s="22">
        <f t="shared" si="6"/>
        <v>0.1588911427</v>
      </c>
      <c r="K19" s="22">
        <f t="shared" si="6"/>
        <v>1.863640557</v>
      </c>
      <c r="L19" s="22">
        <f t="shared" si="6"/>
        <v>0.4959139485</v>
      </c>
      <c r="M19" s="22">
        <f t="shared" si="6"/>
        <v>1.113225748</v>
      </c>
      <c r="N19" s="22">
        <f t="shared" si="6"/>
        <v>0.29578001</v>
      </c>
      <c r="O19" s="22">
        <f t="shared" si="6"/>
        <v>0.3563843191</v>
      </c>
      <c r="P19" s="22">
        <f t="shared" si="6"/>
        <v>0.182539183</v>
      </c>
      <c r="Q19" s="22">
        <f t="shared" si="6"/>
        <v>3.383547333</v>
      </c>
      <c r="R19" s="22">
        <f t="shared" si="6"/>
        <v>0.2966381015</v>
      </c>
      <c r="S19" s="22">
        <f t="shared" si="6"/>
        <v>2.766004092</v>
      </c>
      <c r="T19" s="22">
        <f t="shared" si="6"/>
        <v>0.2839174502</v>
      </c>
      <c r="U19" s="22">
        <f t="shared" si="6"/>
        <v>2.233057327</v>
      </c>
      <c r="V19" s="23">
        <f t="shared" si="6"/>
        <v>0.2217128255</v>
      </c>
      <c r="W19" s="22">
        <f t="shared" si="6"/>
        <v>0.2904699739</v>
      </c>
      <c r="X19" s="22">
        <f t="shared" si="6"/>
        <v>0.4390044272</v>
      </c>
      <c r="Y19" s="22">
        <f t="shared" si="6"/>
        <v>0.1386525493</v>
      </c>
      <c r="Z19" s="22">
        <f t="shared" si="6"/>
        <v>0.6852489407</v>
      </c>
      <c r="AA19" s="22">
        <f t="shared" si="6"/>
        <v>0.09641873278</v>
      </c>
      <c r="AB19" s="22">
        <f t="shared" si="6"/>
        <v>0.8821453776</v>
      </c>
      <c r="AC19" s="22">
        <f t="shared" si="6"/>
        <v>0.06973500697</v>
      </c>
      <c r="AD19" s="22">
        <f t="shared" si="6"/>
        <v>0.2599587124</v>
      </c>
      <c r="AE19" s="22">
        <f t="shared" si="6"/>
        <v>0.1562666477</v>
      </c>
      <c r="AF19" s="22">
        <f t="shared" si="6"/>
        <v>1.882360512</v>
      </c>
      <c r="AG19" s="22">
        <f t="shared" si="6"/>
        <v>3.277449498</v>
      </c>
      <c r="AH19" s="22">
        <f t="shared" si="6"/>
        <v>3.468307438</v>
      </c>
      <c r="AI19" s="22">
        <f t="shared" si="6"/>
        <v>4.682406401</v>
      </c>
      <c r="AJ19" s="22">
        <f t="shared" si="6"/>
        <v>2.208004015</v>
      </c>
      <c r="AK19" s="22">
        <f t="shared" si="6"/>
        <v>6.819804036</v>
      </c>
      <c r="AL19" s="22">
        <f t="shared" si="6"/>
        <v>2.283454913</v>
      </c>
      <c r="AM19" s="22">
        <f t="shared" si="6"/>
        <v>2.248577707</v>
      </c>
      <c r="AN19" s="22">
        <f t="shared" si="6"/>
        <v>3.11416185</v>
      </c>
      <c r="AO19" s="22">
        <f t="shared" si="6"/>
        <v>6.430338005</v>
      </c>
      <c r="AP19" s="22">
        <f t="shared" si="6"/>
        <v>2.300634192</v>
      </c>
      <c r="AQ19" s="22">
        <f t="shared" si="6"/>
        <v>3.977098456</v>
      </c>
      <c r="AR19" s="22">
        <f t="shared" si="6"/>
        <v>4.202667879</v>
      </c>
      <c r="AS19" s="22">
        <f t="shared" si="6"/>
        <v>4.485565763</v>
      </c>
      <c r="AT19" s="22">
        <f t="shared" si="6"/>
        <v>1.835898884</v>
      </c>
      <c r="AU19" s="22">
        <f t="shared" si="6"/>
        <v>6.109529392</v>
      </c>
      <c r="AV19" s="22">
        <f t="shared" si="6"/>
        <v>2.565124934</v>
      </c>
      <c r="AW19" s="22">
        <f t="shared" si="6"/>
        <v>6.648069208</v>
      </c>
      <c r="AX19" s="22">
        <f t="shared" si="6"/>
        <v>2.192605331</v>
      </c>
      <c r="AY19" s="22">
        <f t="shared" si="6"/>
        <v>9.379613633</v>
      </c>
      <c r="AZ19" s="22">
        <f t="shared" si="6"/>
        <v>1.532326436</v>
      </c>
      <c r="BA19" s="22">
        <f t="shared" si="6"/>
        <v>5.888223553</v>
      </c>
      <c r="BB19" s="22">
        <f t="shared" si="6"/>
        <v>1.842990171</v>
      </c>
      <c r="BC19" s="22">
        <f t="shared" si="6"/>
        <v>5.54019725</v>
      </c>
      <c r="BD19" s="22">
        <f t="shared" si="6"/>
        <v>3.343395981</v>
      </c>
      <c r="BE19" s="22">
        <f t="shared" si="6"/>
        <v>3.986675263</v>
      </c>
      <c r="BF19" s="22">
        <f t="shared" si="6"/>
        <v>3.941507173</v>
      </c>
      <c r="BG19" s="22">
        <f t="shared" si="6"/>
        <v>2.148104307</v>
      </c>
      <c r="BH19" s="22">
        <f t="shared" si="6"/>
        <v>9.411525562</v>
      </c>
      <c r="BI19" s="22">
        <f t="shared" si="6"/>
        <v>2.810660252</v>
      </c>
      <c r="BJ19" s="22">
        <f t="shared" si="6"/>
        <v>3.100870205</v>
      </c>
      <c r="BK19" s="24">
        <f t="shared" si="6"/>
        <v>1.619420112</v>
      </c>
    </row>
    <row r="20">
      <c r="A20" s="26"/>
      <c r="B20" s="22">
        <f t="shared" ref="B20:BK20" si="7">(B12/B$4)*100</f>
        <v>0</v>
      </c>
      <c r="C20" s="22">
        <f t="shared" si="7"/>
        <v>0</v>
      </c>
      <c r="D20" s="22">
        <f t="shared" si="7"/>
        <v>0.002949852507</v>
      </c>
      <c r="E20" s="22">
        <f t="shared" si="7"/>
        <v>0.006042843762</v>
      </c>
      <c r="F20" s="22">
        <f t="shared" si="7"/>
        <v>0</v>
      </c>
      <c r="G20" s="22">
        <f t="shared" si="7"/>
        <v>0.02364225885</v>
      </c>
      <c r="H20" s="22">
        <f t="shared" si="7"/>
        <v>0</v>
      </c>
      <c r="I20" s="22">
        <f t="shared" si="7"/>
        <v>0.006433557436</v>
      </c>
      <c r="J20" s="22">
        <f t="shared" si="7"/>
        <v>0</v>
      </c>
      <c r="K20" s="22">
        <f t="shared" si="7"/>
        <v>0</v>
      </c>
      <c r="L20" s="22">
        <f t="shared" si="7"/>
        <v>0.01047705525</v>
      </c>
      <c r="M20" s="22">
        <f t="shared" si="7"/>
        <v>0.00521417212</v>
      </c>
      <c r="N20" s="22">
        <f t="shared" si="7"/>
        <v>0.0058570299</v>
      </c>
      <c r="O20" s="22">
        <f t="shared" si="7"/>
        <v>0.003599841607</v>
      </c>
      <c r="P20" s="22">
        <f t="shared" si="7"/>
        <v>0</v>
      </c>
      <c r="Q20" s="22">
        <f t="shared" si="7"/>
        <v>0.02359046945</v>
      </c>
      <c r="R20" s="22">
        <f t="shared" si="7"/>
        <v>0</v>
      </c>
      <c r="S20" s="22">
        <f t="shared" si="7"/>
        <v>0.01461560947</v>
      </c>
      <c r="T20" s="22">
        <f t="shared" si="7"/>
        <v>0</v>
      </c>
      <c r="U20" s="22">
        <f t="shared" si="7"/>
        <v>0.01442543493</v>
      </c>
      <c r="V20" s="23">
        <f t="shared" si="7"/>
        <v>0</v>
      </c>
      <c r="W20" s="22">
        <f t="shared" si="7"/>
        <v>0.006527415144</v>
      </c>
      <c r="X20" s="22">
        <f t="shared" si="7"/>
        <v>0.007440753004</v>
      </c>
      <c r="Y20" s="22">
        <f t="shared" si="7"/>
        <v>0</v>
      </c>
      <c r="Z20" s="22">
        <f t="shared" si="7"/>
        <v>0.01324152542</v>
      </c>
      <c r="AA20" s="22">
        <f t="shared" si="7"/>
        <v>0.006887052342</v>
      </c>
      <c r="AB20" s="22">
        <f t="shared" si="7"/>
        <v>0</v>
      </c>
      <c r="AC20" s="22">
        <f t="shared" si="7"/>
        <v>0.009509319133</v>
      </c>
      <c r="AD20" s="22">
        <f t="shared" si="7"/>
        <v>0.003822922242</v>
      </c>
      <c r="AE20" s="22">
        <f t="shared" si="7"/>
        <v>0.01420605888</v>
      </c>
      <c r="AF20" s="22">
        <f t="shared" si="7"/>
        <v>0.009653130832</v>
      </c>
      <c r="AG20" s="22">
        <f t="shared" si="7"/>
        <v>0.04122577985</v>
      </c>
      <c r="AH20" s="22">
        <f t="shared" si="7"/>
        <v>0.003437371099</v>
      </c>
      <c r="AI20" s="22">
        <f t="shared" si="7"/>
        <v>0.03951397807</v>
      </c>
      <c r="AJ20" s="22">
        <f t="shared" si="7"/>
        <v>0.003136369339</v>
      </c>
      <c r="AK20" s="22">
        <f t="shared" si="7"/>
        <v>0.0454221011</v>
      </c>
      <c r="AL20" s="22">
        <f t="shared" si="7"/>
        <v>0.006130080304</v>
      </c>
      <c r="AM20" s="22">
        <f t="shared" si="7"/>
        <v>0.01204057674</v>
      </c>
      <c r="AN20" s="22">
        <f t="shared" si="7"/>
        <v>0.01806358382</v>
      </c>
      <c r="AO20" s="22">
        <f t="shared" si="7"/>
        <v>0.01585389054</v>
      </c>
      <c r="AP20" s="22">
        <f t="shared" si="7"/>
        <v>0.02024018351</v>
      </c>
      <c r="AQ20" s="22">
        <f t="shared" si="7"/>
        <v>0.006815935658</v>
      </c>
      <c r="AR20" s="22">
        <f t="shared" si="7"/>
        <v>0.02652720934</v>
      </c>
      <c r="AS20" s="22">
        <f t="shared" si="7"/>
        <v>0.003269362801</v>
      </c>
      <c r="AT20" s="22">
        <f t="shared" si="7"/>
        <v>0</v>
      </c>
      <c r="AU20" s="22">
        <f t="shared" si="7"/>
        <v>0.003349522693</v>
      </c>
      <c r="AV20" s="22">
        <f t="shared" si="7"/>
        <v>0.006645401382</v>
      </c>
      <c r="AW20" s="22">
        <f t="shared" si="7"/>
        <v>0.006268806419</v>
      </c>
      <c r="AX20" s="22">
        <f t="shared" si="7"/>
        <v>0.01322838812</v>
      </c>
      <c r="AY20" s="22">
        <f t="shared" si="7"/>
        <v>0.003141196796</v>
      </c>
      <c r="AZ20" s="22">
        <f t="shared" si="7"/>
        <v>0.009420039564</v>
      </c>
      <c r="BA20" s="22">
        <f t="shared" si="7"/>
        <v>0.01108893324</v>
      </c>
      <c r="BB20" s="22">
        <f t="shared" si="7"/>
        <v>0.03233316089</v>
      </c>
      <c r="BC20" s="22">
        <f t="shared" si="7"/>
        <v>0.01494321578</v>
      </c>
      <c r="BD20" s="22">
        <f t="shared" si="7"/>
        <v>0.01298406206</v>
      </c>
      <c r="BE20" s="22">
        <f t="shared" si="7"/>
        <v>0.0143276739</v>
      </c>
      <c r="BF20" s="22">
        <f t="shared" si="7"/>
        <v>0.04608153359</v>
      </c>
      <c r="BG20" s="22">
        <f t="shared" si="7"/>
        <v>0.006963060962</v>
      </c>
      <c r="BH20" s="22">
        <f t="shared" si="7"/>
        <v>0.0237151472</v>
      </c>
      <c r="BI20" s="22">
        <f t="shared" si="7"/>
        <v>0.02848642147</v>
      </c>
      <c r="BJ20" s="22">
        <f t="shared" si="7"/>
        <v>0.006128201986</v>
      </c>
      <c r="BK20" s="24">
        <f t="shared" si="7"/>
        <v>0.009697126418</v>
      </c>
    </row>
    <row r="21">
      <c r="A21" s="4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>
        <f t="shared" ref="B22:BK22" si="8">B14</f>
        <v>3.158067696</v>
      </c>
      <c r="C22" s="22">
        <f t="shared" si="8"/>
        <v>0</v>
      </c>
      <c r="D22" s="22">
        <f t="shared" si="8"/>
        <v>1.436578171</v>
      </c>
      <c r="E22" s="22">
        <f t="shared" si="8"/>
        <v>0</v>
      </c>
      <c r="F22" s="22">
        <f t="shared" si="8"/>
        <v>0.1341551849</v>
      </c>
      <c r="G22" s="22">
        <f t="shared" si="8"/>
        <v>0</v>
      </c>
      <c r="H22" s="22">
        <f t="shared" si="8"/>
        <v>0.4075004596</v>
      </c>
      <c r="I22" s="22">
        <f t="shared" si="8"/>
        <v>0</v>
      </c>
      <c r="J22" s="22">
        <f t="shared" si="8"/>
        <v>0.1115618661</v>
      </c>
      <c r="K22" s="22">
        <f t="shared" si="8"/>
        <v>0</v>
      </c>
      <c r="L22" s="22">
        <f t="shared" si="8"/>
        <v>0.5832227422</v>
      </c>
      <c r="M22" s="22">
        <f t="shared" si="8"/>
        <v>0</v>
      </c>
      <c r="N22" s="22">
        <f t="shared" si="8"/>
        <v>2.459952558</v>
      </c>
      <c r="O22" s="22">
        <f t="shared" si="8"/>
        <v>0</v>
      </c>
      <c r="P22" s="22">
        <f t="shared" si="8"/>
        <v>4.421854346</v>
      </c>
      <c r="Q22" s="22">
        <f t="shared" si="8"/>
        <v>0</v>
      </c>
      <c r="R22" s="22">
        <f t="shared" si="8"/>
        <v>2.80158207</v>
      </c>
      <c r="S22" s="22">
        <f t="shared" si="8"/>
        <v>0</v>
      </c>
      <c r="T22" s="22">
        <f t="shared" si="8"/>
        <v>5.437171816</v>
      </c>
      <c r="U22" s="22">
        <f t="shared" si="8"/>
        <v>0.5539367012</v>
      </c>
      <c r="V22" s="23">
        <f t="shared" si="8"/>
        <v>0.7478110556</v>
      </c>
      <c r="W22" s="22">
        <f t="shared" si="8"/>
        <v>0</v>
      </c>
      <c r="X22" s="22">
        <f t="shared" si="8"/>
        <v>0.003720376502</v>
      </c>
      <c r="Y22" s="22">
        <f t="shared" si="8"/>
        <v>0</v>
      </c>
      <c r="Z22" s="22">
        <f t="shared" si="8"/>
        <v>0.2019332627</v>
      </c>
      <c r="AA22" s="22">
        <f t="shared" si="8"/>
        <v>0</v>
      </c>
      <c r="AB22" s="22">
        <f t="shared" si="8"/>
        <v>3.881439661</v>
      </c>
      <c r="AC22" s="22">
        <f t="shared" si="8"/>
        <v>0.003169773044</v>
      </c>
      <c r="AD22" s="22">
        <f t="shared" si="8"/>
        <v>2.840431226</v>
      </c>
      <c r="AE22" s="22">
        <f t="shared" si="8"/>
        <v>0</v>
      </c>
      <c r="AF22" s="22">
        <f t="shared" si="8"/>
        <v>0.6113649527</v>
      </c>
      <c r="AG22" s="22">
        <f t="shared" si="8"/>
        <v>0.04122577985</v>
      </c>
      <c r="AH22" s="22">
        <f t="shared" si="8"/>
        <v>0.04812319538</v>
      </c>
      <c r="AI22" s="22">
        <f t="shared" si="8"/>
        <v>0.01317132602</v>
      </c>
      <c r="AJ22" s="22">
        <f t="shared" si="8"/>
        <v>0.01568184669</v>
      </c>
      <c r="AK22" s="22">
        <f t="shared" si="8"/>
        <v>0</v>
      </c>
      <c r="AL22" s="22">
        <f t="shared" si="8"/>
        <v>0.01532520076</v>
      </c>
      <c r="AM22" s="22">
        <f t="shared" si="8"/>
        <v>0</v>
      </c>
      <c r="AN22" s="22">
        <f t="shared" si="8"/>
        <v>0.02167630058</v>
      </c>
      <c r="AO22" s="22">
        <f t="shared" si="8"/>
        <v>0</v>
      </c>
      <c r="AP22" s="22">
        <f t="shared" si="8"/>
        <v>0</v>
      </c>
      <c r="AQ22" s="22">
        <f t="shared" si="8"/>
        <v>0</v>
      </c>
      <c r="AR22" s="22">
        <f t="shared" si="8"/>
        <v>0</v>
      </c>
      <c r="AS22" s="22">
        <f t="shared" si="8"/>
        <v>0</v>
      </c>
      <c r="AT22" s="22">
        <f t="shared" si="8"/>
        <v>0</v>
      </c>
      <c r="AU22" s="22">
        <f t="shared" si="8"/>
        <v>0</v>
      </c>
      <c r="AV22" s="22">
        <f t="shared" si="8"/>
        <v>0</v>
      </c>
      <c r="AW22" s="22">
        <f t="shared" si="8"/>
        <v>0</v>
      </c>
      <c r="AX22" s="22">
        <f t="shared" si="8"/>
        <v>0</v>
      </c>
      <c r="AY22" s="22">
        <f t="shared" si="8"/>
        <v>0</v>
      </c>
      <c r="AZ22" s="22">
        <f t="shared" si="8"/>
        <v>0</v>
      </c>
      <c r="BA22" s="22">
        <f t="shared" si="8"/>
        <v>0</v>
      </c>
      <c r="BB22" s="22">
        <f t="shared" si="8"/>
        <v>0.5140972581</v>
      </c>
      <c r="BC22" s="22">
        <f t="shared" si="8"/>
        <v>0</v>
      </c>
      <c r="BD22" s="22">
        <f t="shared" si="8"/>
        <v>0.09738046548</v>
      </c>
      <c r="BE22" s="22">
        <f t="shared" si="8"/>
        <v>0.0286553478</v>
      </c>
      <c r="BF22" s="22">
        <f t="shared" si="8"/>
        <v>1.815612424</v>
      </c>
      <c r="BG22" s="22">
        <f t="shared" si="8"/>
        <v>0.1322981583</v>
      </c>
      <c r="BH22" s="22">
        <f t="shared" si="8"/>
        <v>2.249551106</v>
      </c>
      <c r="BI22" s="22">
        <f t="shared" si="8"/>
        <v>0.1455972653</v>
      </c>
      <c r="BJ22" s="22">
        <f t="shared" si="8"/>
        <v>3.790292928</v>
      </c>
      <c r="BK22" s="24">
        <f t="shared" si="8"/>
        <v>0.02585900378</v>
      </c>
    </row>
    <row r="23">
      <c r="A23" s="25"/>
      <c r="B23" s="22">
        <f t="shared" ref="B23:BK23" si="9">B15+B22</f>
        <v>8.882681564</v>
      </c>
      <c r="C23" s="22">
        <f t="shared" si="9"/>
        <v>0.04673889951</v>
      </c>
      <c r="D23" s="22">
        <f t="shared" si="9"/>
        <v>4.03539823</v>
      </c>
      <c r="E23" s="22">
        <f t="shared" si="9"/>
        <v>0</v>
      </c>
      <c r="F23" s="22">
        <f t="shared" si="9"/>
        <v>0.8701957941</v>
      </c>
      <c r="G23" s="22">
        <f t="shared" si="9"/>
        <v>0.07092677655</v>
      </c>
      <c r="H23" s="22">
        <f t="shared" si="9"/>
        <v>2.202953612</v>
      </c>
      <c r="I23" s="22">
        <f t="shared" si="9"/>
        <v>0.009650336153</v>
      </c>
      <c r="J23" s="22">
        <f t="shared" si="9"/>
        <v>1.419878296</v>
      </c>
      <c r="K23" s="22">
        <f t="shared" si="9"/>
        <v>0.006150628902</v>
      </c>
      <c r="L23" s="22">
        <f t="shared" si="9"/>
        <v>1.452818328</v>
      </c>
      <c r="M23" s="22">
        <f t="shared" si="9"/>
        <v>0.02085668848</v>
      </c>
      <c r="N23" s="22">
        <f t="shared" si="9"/>
        <v>4.091135385</v>
      </c>
      <c r="O23" s="22">
        <f t="shared" si="9"/>
        <v>0.01079952482</v>
      </c>
      <c r="P23" s="22">
        <f t="shared" si="9"/>
        <v>4.960030213</v>
      </c>
      <c r="Q23" s="22">
        <f t="shared" si="9"/>
        <v>0.4414787854</v>
      </c>
      <c r="R23" s="22">
        <f t="shared" si="9"/>
        <v>8.876071193</v>
      </c>
      <c r="S23" s="22">
        <f t="shared" si="9"/>
        <v>0.003653902368</v>
      </c>
      <c r="T23" s="22">
        <f t="shared" si="9"/>
        <v>9.998168275</v>
      </c>
      <c r="U23" s="22">
        <f t="shared" si="9"/>
        <v>0.5568217882</v>
      </c>
      <c r="V23" s="23">
        <f t="shared" si="9"/>
        <v>0.9920709481</v>
      </c>
      <c r="W23" s="22">
        <f t="shared" si="9"/>
        <v>0.009791122715</v>
      </c>
      <c r="X23" s="22">
        <f t="shared" si="9"/>
        <v>0.1562558131</v>
      </c>
      <c r="Y23" s="22">
        <f t="shared" si="9"/>
        <v>0.009453582908</v>
      </c>
      <c r="Z23" s="22">
        <f t="shared" si="9"/>
        <v>1.155323093</v>
      </c>
      <c r="AA23" s="22">
        <f t="shared" si="9"/>
        <v>0.1136363636</v>
      </c>
      <c r="AB23" s="22">
        <f t="shared" si="9"/>
        <v>10.00834028</v>
      </c>
      <c r="AC23" s="22">
        <f t="shared" si="9"/>
        <v>0.4247495879</v>
      </c>
      <c r="AD23" s="22">
        <f t="shared" si="9"/>
        <v>9.163544614</v>
      </c>
      <c r="AE23" s="22">
        <f t="shared" si="9"/>
        <v>0.6960968853</v>
      </c>
      <c r="AF23" s="22">
        <f t="shared" si="9"/>
        <v>0.7239848124</v>
      </c>
      <c r="AG23" s="22">
        <f t="shared" si="9"/>
        <v>0.9928541982</v>
      </c>
      <c r="AH23" s="22">
        <f t="shared" si="9"/>
        <v>0.3712360786</v>
      </c>
      <c r="AI23" s="22">
        <f t="shared" si="9"/>
        <v>0.07573512463</v>
      </c>
      <c r="AJ23" s="22">
        <f t="shared" si="9"/>
        <v>0.1725003136</v>
      </c>
      <c r="AK23" s="22">
        <f t="shared" si="9"/>
        <v>0.006488871585</v>
      </c>
      <c r="AL23" s="22">
        <f t="shared" si="9"/>
        <v>0.6896340342</v>
      </c>
      <c r="AM23" s="22">
        <f t="shared" si="9"/>
        <v>0.003010144186</v>
      </c>
      <c r="AN23" s="22">
        <f t="shared" si="9"/>
        <v>0.1228323699</v>
      </c>
      <c r="AO23" s="22">
        <f t="shared" si="9"/>
        <v>0.006341556218</v>
      </c>
      <c r="AP23" s="22">
        <f t="shared" si="9"/>
        <v>0.1484280124</v>
      </c>
      <c r="AQ23" s="22">
        <f t="shared" si="9"/>
        <v>0</v>
      </c>
      <c r="AR23" s="22">
        <f t="shared" si="9"/>
        <v>0.05684402001</v>
      </c>
      <c r="AS23" s="22">
        <f t="shared" si="9"/>
        <v>0</v>
      </c>
      <c r="AT23" s="22">
        <f t="shared" si="9"/>
        <v>0.1299251518</v>
      </c>
      <c r="AU23" s="22">
        <f t="shared" si="9"/>
        <v>0</v>
      </c>
      <c r="AV23" s="22">
        <f t="shared" si="9"/>
        <v>0.0764221159</v>
      </c>
      <c r="AW23" s="22">
        <f t="shared" si="9"/>
        <v>0</v>
      </c>
      <c r="AX23" s="22">
        <f t="shared" si="9"/>
        <v>0.03968516436</v>
      </c>
      <c r="AY23" s="22">
        <f t="shared" si="9"/>
        <v>0.006282393592</v>
      </c>
      <c r="AZ23" s="22">
        <f t="shared" si="9"/>
        <v>0.01256005275</v>
      </c>
      <c r="BA23" s="22">
        <f t="shared" si="9"/>
        <v>0</v>
      </c>
      <c r="BB23" s="22">
        <f t="shared" si="9"/>
        <v>2.567252975</v>
      </c>
      <c r="BC23" s="22">
        <f t="shared" si="9"/>
        <v>0</v>
      </c>
      <c r="BD23" s="22">
        <f t="shared" si="9"/>
        <v>0.1980069465</v>
      </c>
      <c r="BE23" s="22">
        <f t="shared" si="9"/>
        <v>0.2901353965</v>
      </c>
      <c r="BF23" s="22">
        <f t="shared" si="9"/>
        <v>6.712543393</v>
      </c>
      <c r="BG23" s="22">
        <f t="shared" si="9"/>
        <v>0.1601504021</v>
      </c>
      <c r="BH23" s="22">
        <f t="shared" si="9"/>
        <v>4.529593116</v>
      </c>
      <c r="BI23" s="22">
        <f t="shared" si="9"/>
        <v>0.161423055</v>
      </c>
      <c r="BJ23" s="22">
        <f t="shared" si="9"/>
        <v>11.06753279</v>
      </c>
      <c r="BK23" s="24">
        <f t="shared" si="9"/>
        <v>0.06787988493</v>
      </c>
    </row>
    <row r="24">
      <c r="A24" s="25"/>
      <c r="B24" s="22">
        <f t="shared" ref="B24:BK24" si="10">B16+B23</f>
        <v>26.08609924</v>
      </c>
      <c r="C24" s="22">
        <f t="shared" si="10"/>
        <v>0.7180794561</v>
      </c>
      <c r="D24" s="22">
        <f t="shared" si="10"/>
        <v>30.57522124</v>
      </c>
      <c r="E24" s="22">
        <f t="shared" si="10"/>
        <v>0.06949270327</v>
      </c>
      <c r="F24" s="22">
        <f t="shared" si="10"/>
        <v>15.64539521</v>
      </c>
      <c r="G24" s="22">
        <f t="shared" si="10"/>
        <v>0.2330451229</v>
      </c>
      <c r="H24" s="22">
        <f t="shared" si="10"/>
        <v>23.01611618</v>
      </c>
      <c r="I24" s="22">
        <f t="shared" si="10"/>
        <v>0.3860134461</v>
      </c>
      <c r="J24" s="22">
        <f t="shared" si="10"/>
        <v>7.559161596</v>
      </c>
      <c r="K24" s="22">
        <f t="shared" si="10"/>
        <v>0.2244979549</v>
      </c>
      <c r="L24" s="22">
        <f t="shared" si="10"/>
        <v>7.14535168</v>
      </c>
      <c r="M24" s="22">
        <f t="shared" si="10"/>
        <v>1.449539849</v>
      </c>
      <c r="N24" s="22">
        <f t="shared" si="10"/>
        <v>12.97332123</v>
      </c>
      <c r="O24" s="22">
        <f t="shared" si="10"/>
        <v>0.4787789337</v>
      </c>
      <c r="P24" s="22">
        <f t="shared" si="10"/>
        <v>10.63133379</v>
      </c>
      <c r="Q24" s="22">
        <f t="shared" si="10"/>
        <v>12.92083712</v>
      </c>
      <c r="R24" s="22">
        <f t="shared" si="10"/>
        <v>25.00329598</v>
      </c>
      <c r="S24" s="22">
        <f t="shared" si="10"/>
        <v>1.647909968</v>
      </c>
      <c r="T24" s="22">
        <f t="shared" si="10"/>
        <v>25.25033582</v>
      </c>
      <c r="U24" s="22">
        <f t="shared" si="10"/>
        <v>1.930123193</v>
      </c>
      <c r="V24" s="23">
        <f t="shared" si="10"/>
        <v>8.278531434</v>
      </c>
      <c r="W24" s="22">
        <f t="shared" si="10"/>
        <v>1.755874674</v>
      </c>
      <c r="X24" s="22">
        <f t="shared" si="10"/>
        <v>5.43547007</v>
      </c>
      <c r="Y24" s="22">
        <f t="shared" si="10"/>
        <v>0.8760320161</v>
      </c>
      <c r="Z24" s="22">
        <f t="shared" si="10"/>
        <v>7.868776483</v>
      </c>
      <c r="AA24" s="22">
        <f t="shared" si="10"/>
        <v>6.387741047</v>
      </c>
      <c r="AB24" s="22">
        <f t="shared" si="10"/>
        <v>41.37422211</v>
      </c>
      <c r="AC24" s="22">
        <f t="shared" si="10"/>
        <v>10.54900469</v>
      </c>
      <c r="AD24" s="22">
        <f t="shared" si="10"/>
        <v>58.27662665</v>
      </c>
      <c r="AE24" s="22">
        <f t="shared" si="10"/>
        <v>18.26544021</v>
      </c>
      <c r="AF24" s="22">
        <f t="shared" si="10"/>
        <v>3.143702941</v>
      </c>
      <c r="AG24" s="22">
        <f t="shared" si="10"/>
        <v>13.17507215</v>
      </c>
      <c r="AH24" s="22">
        <f t="shared" si="10"/>
        <v>2.509280902</v>
      </c>
      <c r="AI24" s="22">
        <f t="shared" si="10"/>
        <v>2.871349073</v>
      </c>
      <c r="AJ24" s="22">
        <f t="shared" si="10"/>
        <v>2.709823109</v>
      </c>
      <c r="AK24" s="22">
        <f t="shared" si="10"/>
        <v>0.01946661476</v>
      </c>
      <c r="AL24" s="22">
        <f t="shared" si="10"/>
        <v>2.311040275</v>
      </c>
      <c r="AM24" s="22">
        <f t="shared" si="10"/>
        <v>0.01806086512</v>
      </c>
      <c r="AN24" s="22">
        <f t="shared" si="10"/>
        <v>1.145231214</v>
      </c>
      <c r="AO24" s="22">
        <f t="shared" si="10"/>
        <v>0.1014648995</v>
      </c>
      <c r="AP24" s="22">
        <f t="shared" si="10"/>
        <v>2.472675752</v>
      </c>
      <c r="AQ24" s="22">
        <f t="shared" si="10"/>
        <v>0</v>
      </c>
      <c r="AR24" s="22">
        <f t="shared" si="10"/>
        <v>2.235864787</v>
      </c>
      <c r="AS24" s="22">
        <f t="shared" si="10"/>
        <v>0</v>
      </c>
      <c r="AT24" s="22">
        <f t="shared" si="10"/>
        <v>2.21720096</v>
      </c>
      <c r="AU24" s="22">
        <f t="shared" si="10"/>
        <v>0</v>
      </c>
      <c r="AV24" s="22">
        <f t="shared" si="10"/>
        <v>2.010233918</v>
      </c>
      <c r="AW24" s="22">
        <f t="shared" si="10"/>
        <v>0.04388164493</v>
      </c>
      <c r="AX24" s="22">
        <f t="shared" si="10"/>
        <v>1.961108539</v>
      </c>
      <c r="AY24" s="22">
        <f t="shared" si="10"/>
        <v>0.01884718078</v>
      </c>
      <c r="AZ24" s="22">
        <f t="shared" si="10"/>
        <v>0.7881433102</v>
      </c>
      <c r="BA24" s="22">
        <f t="shared" si="10"/>
        <v>0</v>
      </c>
      <c r="BB24" s="22">
        <f t="shared" si="10"/>
        <v>3.611614071</v>
      </c>
      <c r="BC24" s="22">
        <f t="shared" si="10"/>
        <v>0.04856545129</v>
      </c>
      <c r="BD24" s="22">
        <f t="shared" si="10"/>
        <v>2.840263576</v>
      </c>
      <c r="BE24" s="22">
        <f t="shared" si="10"/>
        <v>11.74511068</v>
      </c>
      <c r="BF24" s="22">
        <f t="shared" si="10"/>
        <v>13.46502412</v>
      </c>
      <c r="BG24" s="22">
        <f t="shared" si="10"/>
        <v>0.3098562128</v>
      </c>
      <c r="BH24" s="22">
        <f t="shared" si="10"/>
        <v>8.639089338</v>
      </c>
      <c r="BI24" s="22">
        <f t="shared" si="10"/>
        <v>0.3418370577</v>
      </c>
      <c r="BJ24" s="22">
        <f t="shared" si="10"/>
        <v>24.3871798</v>
      </c>
      <c r="BK24" s="24">
        <f t="shared" si="10"/>
        <v>0.2876814171</v>
      </c>
    </row>
    <row r="25">
      <c r="A25" s="25"/>
      <c r="B25" s="22">
        <f t="shared" ref="B25:BK25" si="11">B17+B24</f>
        <v>84.12093329</v>
      </c>
      <c r="C25" s="22">
        <f t="shared" si="11"/>
        <v>73.35882728</v>
      </c>
      <c r="D25" s="22">
        <f t="shared" si="11"/>
        <v>85.74041298</v>
      </c>
      <c r="E25" s="22">
        <f t="shared" si="11"/>
        <v>54.902257</v>
      </c>
      <c r="F25" s="22">
        <f t="shared" si="11"/>
        <v>86.28716461</v>
      </c>
      <c r="G25" s="22">
        <f t="shared" si="11"/>
        <v>53.45852472</v>
      </c>
      <c r="H25" s="22">
        <f t="shared" si="11"/>
        <v>83.93896685</v>
      </c>
      <c r="I25" s="22">
        <f t="shared" si="11"/>
        <v>52.26943739</v>
      </c>
      <c r="J25" s="22">
        <f t="shared" si="11"/>
        <v>85.59837728</v>
      </c>
      <c r="K25" s="22">
        <f t="shared" si="11"/>
        <v>59.30743919</v>
      </c>
      <c r="L25" s="22">
        <f t="shared" si="11"/>
        <v>78.10993923</v>
      </c>
      <c r="M25" s="22">
        <f t="shared" si="11"/>
        <v>78.00401491</v>
      </c>
      <c r="N25" s="22">
        <f t="shared" si="11"/>
        <v>88.70471784</v>
      </c>
      <c r="O25" s="22">
        <f t="shared" si="11"/>
        <v>77.62338457</v>
      </c>
      <c r="P25" s="22">
        <f t="shared" si="11"/>
        <v>90.4985208</v>
      </c>
      <c r="Q25" s="22">
        <f t="shared" si="11"/>
        <v>69.55481414</v>
      </c>
      <c r="R25" s="22">
        <f t="shared" si="11"/>
        <v>89.11667765</v>
      </c>
      <c r="S25" s="22">
        <f t="shared" si="11"/>
        <v>49.89038293</v>
      </c>
      <c r="T25" s="22">
        <f t="shared" si="11"/>
        <v>90.27964342</v>
      </c>
      <c r="U25" s="22">
        <f t="shared" si="11"/>
        <v>41.02593693</v>
      </c>
      <c r="V25" s="23">
        <f t="shared" si="11"/>
        <v>85.78407426</v>
      </c>
      <c r="W25" s="22">
        <f t="shared" si="11"/>
        <v>82.23563969</v>
      </c>
      <c r="X25" s="22">
        <f t="shared" si="11"/>
        <v>80.63171993</v>
      </c>
      <c r="Y25" s="22">
        <f t="shared" si="11"/>
        <v>84.27554043</v>
      </c>
      <c r="Z25" s="22">
        <f t="shared" si="11"/>
        <v>81.37248411</v>
      </c>
      <c r="AA25" s="22">
        <f t="shared" si="11"/>
        <v>86.76652893</v>
      </c>
      <c r="AB25" s="22">
        <f t="shared" si="11"/>
        <v>94.19067171</v>
      </c>
      <c r="AC25" s="22">
        <f t="shared" si="11"/>
        <v>87.19728667</v>
      </c>
      <c r="AD25" s="22">
        <f t="shared" si="11"/>
        <v>91.02377858</v>
      </c>
      <c r="AE25" s="22">
        <f t="shared" si="11"/>
        <v>88.15569841</v>
      </c>
      <c r="AF25" s="22">
        <f t="shared" si="11"/>
        <v>49.46586009</v>
      </c>
      <c r="AG25" s="22">
        <f t="shared" si="11"/>
        <v>56.32472173</v>
      </c>
      <c r="AH25" s="22">
        <f t="shared" si="11"/>
        <v>32.10504606</v>
      </c>
      <c r="AI25" s="22">
        <f t="shared" si="11"/>
        <v>39.03322467</v>
      </c>
      <c r="AJ25" s="22">
        <f t="shared" si="11"/>
        <v>31.42014804</v>
      </c>
      <c r="AK25" s="22">
        <f t="shared" si="11"/>
        <v>5.742651353</v>
      </c>
      <c r="AL25" s="22">
        <f t="shared" si="11"/>
        <v>28.19530436</v>
      </c>
      <c r="AM25" s="22">
        <f t="shared" si="11"/>
        <v>21.12820204</v>
      </c>
      <c r="AN25" s="22">
        <f t="shared" si="11"/>
        <v>12.40245665</v>
      </c>
      <c r="AO25" s="22">
        <f t="shared" si="11"/>
        <v>8.091825734</v>
      </c>
      <c r="AP25" s="22">
        <f t="shared" si="11"/>
        <v>17.84509513</v>
      </c>
      <c r="AQ25" s="22">
        <f t="shared" si="11"/>
        <v>5.779913438</v>
      </c>
      <c r="AR25" s="22">
        <f t="shared" si="11"/>
        <v>13.45687434</v>
      </c>
      <c r="AS25" s="22">
        <f t="shared" si="11"/>
        <v>6.208519959</v>
      </c>
      <c r="AT25" s="22">
        <f t="shared" si="11"/>
        <v>28.93941534</v>
      </c>
      <c r="AU25" s="22">
        <f t="shared" si="11"/>
        <v>3.483503601</v>
      </c>
      <c r="AV25" s="22">
        <f t="shared" si="11"/>
        <v>19.62719298</v>
      </c>
      <c r="AW25" s="22">
        <f t="shared" si="11"/>
        <v>12.58149448</v>
      </c>
      <c r="AX25" s="22">
        <f t="shared" si="11"/>
        <v>21.58872941</v>
      </c>
      <c r="AY25" s="22">
        <f t="shared" si="11"/>
        <v>1.338149835</v>
      </c>
      <c r="AZ25" s="22">
        <f t="shared" si="11"/>
        <v>45.7374321</v>
      </c>
      <c r="BA25" s="22">
        <f t="shared" si="11"/>
        <v>7.740075405</v>
      </c>
      <c r="BB25" s="22">
        <f t="shared" si="11"/>
        <v>18.80819969</v>
      </c>
      <c r="BC25" s="22">
        <f t="shared" si="11"/>
        <v>7.325911536</v>
      </c>
      <c r="BD25" s="22">
        <f t="shared" si="11"/>
        <v>44.14905703</v>
      </c>
      <c r="BE25" s="22">
        <f t="shared" si="11"/>
        <v>37.84296869</v>
      </c>
      <c r="BF25" s="22">
        <f t="shared" si="11"/>
        <v>34.78541366</v>
      </c>
      <c r="BG25" s="22">
        <f t="shared" si="11"/>
        <v>23.53862758</v>
      </c>
      <c r="BH25" s="22">
        <f t="shared" si="11"/>
        <v>18.41650574</v>
      </c>
      <c r="BI25" s="22">
        <f t="shared" si="11"/>
        <v>19.7695765</v>
      </c>
      <c r="BJ25" s="22">
        <f t="shared" si="11"/>
        <v>37.87228827</v>
      </c>
      <c r="BK25" s="24">
        <f t="shared" si="11"/>
        <v>28.68733232</v>
      </c>
    </row>
    <row r="26">
      <c r="A26" s="25"/>
      <c r="B26" s="22">
        <f t="shared" ref="B26:BK26" si="12">B18+B25</f>
        <v>99.56293132</v>
      </c>
      <c r="C26" s="22">
        <f t="shared" si="12"/>
        <v>98.53834714</v>
      </c>
      <c r="D26" s="22">
        <f t="shared" si="12"/>
        <v>99.10914454</v>
      </c>
      <c r="E26" s="22">
        <f t="shared" si="12"/>
        <v>97.44387709</v>
      </c>
      <c r="F26" s="22">
        <f t="shared" si="12"/>
        <v>98.87237128</v>
      </c>
      <c r="G26" s="22">
        <f t="shared" si="12"/>
        <v>96.61577952</v>
      </c>
      <c r="H26" s="22">
        <f t="shared" si="12"/>
        <v>99.7211839</v>
      </c>
      <c r="I26" s="22">
        <f t="shared" si="12"/>
        <v>96.29427092</v>
      </c>
      <c r="J26" s="22">
        <f t="shared" si="12"/>
        <v>99.81744422</v>
      </c>
      <c r="K26" s="22">
        <f t="shared" si="12"/>
        <v>98.13328413</v>
      </c>
      <c r="L26" s="22">
        <f t="shared" si="12"/>
        <v>99.493609</v>
      </c>
      <c r="M26" s="22">
        <f t="shared" si="12"/>
        <v>98.86591756</v>
      </c>
      <c r="N26" s="22">
        <f t="shared" si="12"/>
        <v>99.69250593</v>
      </c>
      <c r="O26" s="22">
        <f t="shared" si="12"/>
        <v>99.53562043</v>
      </c>
      <c r="P26" s="22">
        <f t="shared" si="12"/>
        <v>99.81431359</v>
      </c>
      <c r="Q26" s="22">
        <f t="shared" si="12"/>
        <v>96.58612206</v>
      </c>
      <c r="R26" s="22">
        <f t="shared" si="12"/>
        <v>99.686882</v>
      </c>
      <c r="S26" s="22">
        <f t="shared" si="12"/>
        <v>97.2157264</v>
      </c>
      <c r="T26" s="22">
        <f t="shared" si="12"/>
        <v>99.69165954</v>
      </c>
      <c r="U26" s="22">
        <f t="shared" si="12"/>
        <v>97.75251724</v>
      </c>
      <c r="V26" s="23">
        <f t="shared" si="12"/>
        <v>99.77828717</v>
      </c>
      <c r="W26" s="22">
        <f t="shared" si="12"/>
        <v>99.64751958</v>
      </c>
      <c r="X26" s="22">
        <f t="shared" si="12"/>
        <v>99.55355482</v>
      </c>
      <c r="Y26" s="22">
        <f t="shared" si="12"/>
        <v>99.76996282</v>
      </c>
      <c r="Z26" s="22">
        <f t="shared" si="12"/>
        <v>99.29157839</v>
      </c>
      <c r="AA26" s="22">
        <f t="shared" si="12"/>
        <v>99.89325069</v>
      </c>
      <c r="AB26" s="22">
        <f t="shared" si="12"/>
        <v>99.11785462</v>
      </c>
      <c r="AC26" s="22">
        <f t="shared" si="12"/>
        <v>99.9175859</v>
      </c>
      <c r="AD26" s="22">
        <f t="shared" si="12"/>
        <v>99.73239544</v>
      </c>
      <c r="AE26" s="22">
        <f t="shared" si="12"/>
        <v>99.81887275</v>
      </c>
      <c r="AF26" s="22">
        <f t="shared" si="12"/>
        <v>98.10476865</v>
      </c>
      <c r="AG26" s="22">
        <f t="shared" si="12"/>
        <v>96.62635702</v>
      </c>
      <c r="AH26" s="22">
        <f t="shared" si="12"/>
        <v>96.52825519</v>
      </c>
      <c r="AI26" s="22">
        <f t="shared" si="12"/>
        <v>95.27478679</v>
      </c>
      <c r="AJ26" s="22">
        <f t="shared" si="12"/>
        <v>97.78572325</v>
      </c>
      <c r="AK26" s="22">
        <f t="shared" si="12"/>
        <v>93.12828499</v>
      </c>
      <c r="AL26" s="22">
        <f t="shared" si="12"/>
        <v>97.69202477</v>
      </c>
      <c r="AM26" s="22">
        <f t="shared" si="12"/>
        <v>97.73035128</v>
      </c>
      <c r="AN26" s="22">
        <f t="shared" si="12"/>
        <v>96.86416185</v>
      </c>
      <c r="AO26" s="22">
        <f t="shared" si="12"/>
        <v>93.54112499</v>
      </c>
      <c r="AP26" s="22">
        <f t="shared" si="12"/>
        <v>97.67912562</v>
      </c>
      <c r="AQ26" s="22">
        <f t="shared" si="12"/>
        <v>95.9854139</v>
      </c>
      <c r="AR26" s="22">
        <f t="shared" si="12"/>
        <v>95.77080491</v>
      </c>
      <c r="AS26" s="22">
        <f t="shared" si="12"/>
        <v>95.49808742</v>
      </c>
      <c r="AT26" s="22">
        <f t="shared" si="12"/>
        <v>98.13303206</v>
      </c>
      <c r="AU26" s="22">
        <f t="shared" si="12"/>
        <v>93.87372299</v>
      </c>
      <c r="AV26" s="22">
        <f t="shared" si="12"/>
        <v>97.41493886</v>
      </c>
      <c r="AW26" s="22">
        <f t="shared" si="12"/>
        <v>93.33939318</v>
      </c>
      <c r="AX26" s="22">
        <f t="shared" si="12"/>
        <v>97.78424499</v>
      </c>
      <c r="AY26" s="22">
        <f t="shared" si="12"/>
        <v>90.60782158</v>
      </c>
      <c r="AZ26" s="22">
        <f t="shared" si="12"/>
        <v>98.45825352</v>
      </c>
      <c r="BA26" s="22">
        <f t="shared" si="12"/>
        <v>94.0969912</v>
      </c>
      <c r="BB26" s="22">
        <f t="shared" si="12"/>
        <v>98.10204346</v>
      </c>
      <c r="BC26" s="22">
        <f t="shared" si="12"/>
        <v>94.44112373</v>
      </c>
      <c r="BD26" s="22">
        <f t="shared" si="12"/>
        <v>96.64361996</v>
      </c>
      <c r="BE26" s="22">
        <f t="shared" si="12"/>
        <v>95.98825131</v>
      </c>
      <c r="BF26" s="22">
        <f t="shared" si="12"/>
        <v>95.98476237</v>
      </c>
      <c r="BG26" s="22">
        <f t="shared" si="12"/>
        <v>97.82056192</v>
      </c>
      <c r="BH26" s="22">
        <f t="shared" si="12"/>
        <v>90.56475929</v>
      </c>
      <c r="BI26" s="22">
        <f t="shared" si="12"/>
        <v>97.14186238</v>
      </c>
      <c r="BJ26" s="22">
        <f t="shared" si="12"/>
        <v>96.88993749</v>
      </c>
      <c r="BK26" s="24">
        <f t="shared" si="12"/>
        <v>98.35795326</v>
      </c>
    </row>
    <row r="27">
      <c r="A27" s="25"/>
      <c r="B27" s="22">
        <f t="shared" ref="B27:BK27" si="13">B19+B26</f>
        <v>99.98685508</v>
      </c>
      <c r="C27" s="22">
        <f t="shared" si="13"/>
        <v>99.90227321</v>
      </c>
      <c r="D27" s="22">
        <f t="shared" si="13"/>
        <v>99.98230088</v>
      </c>
      <c r="E27" s="22">
        <f t="shared" si="13"/>
        <v>99.9728072</v>
      </c>
      <c r="F27" s="22">
        <f t="shared" si="13"/>
        <v>99.99637418</v>
      </c>
      <c r="G27" s="22">
        <f t="shared" si="13"/>
        <v>99.95947041</v>
      </c>
      <c r="H27" s="22">
        <f t="shared" si="13"/>
        <v>100</v>
      </c>
      <c r="I27" s="22">
        <f t="shared" si="13"/>
        <v>99.99356644</v>
      </c>
      <c r="J27" s="22">
        <f t="shared" si="13"/>
        <v>99.97633536</v>
      </c>
      <c r="K27" s="22">
        <f t="shared" si="13"/>
        <v>99.99692469</v>
      </c>
      <c r="L27" s="22">
        <f t="shared" si="13"/>
        <v>99.98952294</v>
      </c>
      <c r="M27" s="22">
        <f t="shared" si="13"/>
        <v>99.97914331</v>
      </c>
      <c r="N27" s="22">
        <f t="shared" si="13"/>
        <v>99.98828594</v>
      </c>
      <c r="O27" s="22">
        <f t="shared" si="13"/>
        <v>99.89200475</v>
      </c>
      <c r="P27" s="22">
        <f t="shared" si="13"/>
        <v>99.99685277</v>
      </c>
      <c r="Q27" s="22">
        <f t="shared" si="13"/>
        <v>99.9696694</v>
      </c>
      <c r="R27" s="22">
        <f t="shared" si="13"/>
        <v>99.98352011</v>
      </c>
      <c r="S27" s="22">
        <f t="shared" si="13"/>
        <v>99.98173049</v>
      </c>
      <c r="T27" s="22">
        <f t="shared" si="13"/>
        <v>99.97557699</v>
      </c>
      <c r="U27" s="22">
        <f t="shared" si="13"/>
        <v>99.98557457</v>
      </c>
      <c r="V27" s="23">
        <f t="shared" si="13"/>
        <v>100</v>
      </c>
      <c r="W27" s="22">
        <f t="shared" si="13"/>
        <v>99.93798956</v>
      </c>
      <c r="X27" s="22">
        <f t="shared" si="13"/>
        <v>99.99255925</v>
      </c>
      <c r="Y27" s="22">
        <f t="shared" si="13"/>
        <v>99.90861537</v>
      </c>
      <c r="Z27" s="22">
        <f t="shared" si="13"/>
        <v>99.97682733</v>
      </c>
      <c r="AA27" s="22">
        <f t="shared" si="13"/>
        <v>99.98966942</v>
      </c>
      <c r="AB27" s="22">
        <f t="shared" si="13"/>
        <v>100</v>
      </c>
      <c r="AC27" s="22">
        <f t="shared" si="13"/>
        <v>99.98732091</v>
      </c>
      <c r="AD27" s="22">
        <f t="shared" si="13"/>
        <v>99.99235416</v>
      </c>
      <c r="AE27" s="22">
        <f t="shared" si="13"/>
        <v>99.9751394</v>
      </c>
      <c r="AF27" s="22">
        <f t="shared" si="13"/>
        <v>99.98712916</v>
      </c>
      <c r="AG27" s="22">
        <f t="shared" si="13"/>
        <v>99.90380651</v>
      </c>
      <c r="AH27" s="22">
        <f t="shared" si="13"/>
        <v>99.99656263</v>
      </c>
      <c r="AI27" s="22">
        <f t="shared" si="13"/>
        <v>99.95719319</v>
      </c>
      <c r="AJ27" s="22">
        <f t="shared" si="13"/>
        <v>99.99372726</v>
      </c>
      <c r="AK27" s="22">
        <f t="shared" si="13"/>
        <v>99.94808903</v>
      </c>
      <c r="AL27" s="22">
        <f t="shared" si="13"/>
        <v>99.97547968</v>
      </c>
      <c r="AM27" s="22">
        <f t="shared" si="13"/>
        <v>99.97892899</v>
      </c>
      <c r="AN27" s="22">
        <f t="shared" si="13"/>
        <v>99.9783237</v>
      </c>
      <c r="AO27" s="22">
        <f t="shared" si="13"/>
        <v>99.971463</v>
      </c>
      <c r="AP27" s="22">
        <f t="shared" si="13"/>
        <v>99.97975982</v>
      </c>
      <c r="AQ27" s="22">
        <f t="shared" si="13"/>
        <v>99.96251235</v>
      </c>
      <c r="AR27" s="22">
        <f t="shared" si="13"/>
        <v>99.97347279</v>
      </c>
      <c r="AS27" s="22">
        <f t="shared" si="13"/>
        <v>99.98365319</v>
      </c>
      <c r="AT27" s="22">
        <f t="shared" si="13"/>
        <v>99.96893094</v>
      </c>
      <c r="AU27" s="22">
        <f t="shared" si="13"/>
        <v>99.98325239</v>
      </c>
      <c r="AV27" s="22">
        <f t="shared" si="13"/>
        <v>99.9800638</v>
      </c>
      <c r="AW27" s="22">
        <f t="shared" si="13"/>
        <v>99.98746239</v>
      </c>
      <c r="AX27" s="22">
        <f t="shared" si="13"/>
        <v>99.97685032</v>
      </c>
      <c r="AY27" s="22">
        <f t="shared" si="13"/>
        <v>99.98743521</v>
      </c>
      <c r="AZ27" s="22">
        <f t="shared" si="13"/>
        <v>99.99057996</v>
      </c>
      <c r="BA27" s="22">
        <f t="shared" si="13"/>
        <v>99.98521476</v>
      </c>
      <c r="BB27" s="22">
        <f t="shared" si="13"/>
        <v>99.94503363</v>
      </c>
      <c r="BC27" s="22">
        <f t="shared" si="13"/>
        <v>99.98132098</v>
      </c>
      <c r="BD27" s="22">
        <f t="shared" si="13"/>
        <v>99.98701594</v>
      </c>
      <c r="BE27" s="22">
        <f t="shared" si="13"/>
        <v>99.97492657</v>
      </c>
      <c r="BF27" s="22">
        <f t="shared" si="13"/>
        <v>99.92626955</v>
      </c>
      <c r="BG27" s="22">
        <f t="shared" si="13"/>
        <v>99.96866623</v>
      </c>
      <c r="BH27" s="22">
        <f t="shared" si="13"/>
        <v>99.97628485</v>
      </c>
      <c r="BI27" s="22">
        <f t="shared" si="13"/>
        <v>99.95252263</v>
      </c>
      <c r="BJ27" s="22">
        <f t="shared" si="13"/>
        <v>99.9908077</v>
      </c>
      <c r="BK27" s="24">
        <f t="shared" si="13"/>
        <v>99.97737337</v>
      </c>
    </row>
    <row r="28">
      <c r="A28" s="26"/>
      <c r="B28" s="22">
        <f t="shared" ref="B28:BK28" si="14">B20+B27</f>
        <v>99.98685508</v>
      </c>
      <c r="C28" s="22">
        <f t="shared" si="14"/>
        <v>99.90227321</v>
      </c>
      <c r="D28" s="22">
        <f t="shared" si="14"/>
        <v>99.98525074</v>
      </c>
      <c r="E28" s="22">
        <f t="shared" si="14"/>
        <v>99.97885005</v>
      </c>
      <c r="F28" s="22">
        <f t="shared" si="14"/>
        <v>99.99637418</v>
      </c>
      <c r="G28" s="22">
        <f t="shared" si="14"/>
        <v>99.98311267</v>
      </c>
      <c r="H28" s="22">
        <f t="shared" si="14"/>
        <v>100</v>
      </c>
      <c r="I28" s="22">
        <f t="shared" si="14"/>
        <v>100</v>
      </c>
      <c r="J28" s="22">
        <f t="shared" si="14"/>
        <v>99.97633536</v>
      </c>
      <c r="K28" s="22">
        <f t="shared" si="14"/>
        <v>99.99692469</v>
      </c>
      <c r="L28" s="22">
        <f t="shared" si="14"/>
        <v>100</v>
      </c>
      <c r="M28" s="22">
        <f t="shared" si="14"/>
        <v>99.98435748</v>
      </c>
      <c r="N28" s="22">
        <f t="shared" si="14"/>
        <v>99.99414297</v>
      </c>
      <c r="O28" s="22">
        <f t="shared" si="14"/>
        <v>99.89560459</v>
      </c>
      <c r="P28" s="22">
        <f t="shared" si="14"/>
        <v>99.99685277</v>
      </c>
      <c r="Q28" s="22">
        <f t="shared" si="14"/>
        <v>99.99325987</v>
      </c>
      <c r="R28" s="22">
        <f t="shared" si="14"/>
        <v>99.98352011</v>
      </c>
      <c r="S28" s="22">
        <f t="shared" si="14"/>
        <v>99.9963461</v>
      </c>
      <c r="T28" s="22">
        <f t="shared" si="14"/>
        <v>99.97557699</v>
      </c>
      <c r="U28" s="22">
        <f t="shared" si="14"/>
        <v>100</v>
      </c>
      <c r="V28" s="23">
        <f t="shared" si="14"/>
        <v>100</v>
      </c>
      <c r="W28" s="22">
        <f t="shared" si="14"/>
        <v>99.94451697</v>
      </c>
      <c r="X28" s="22">
        <f t="shared" si="14"/>
        <v>100</v>
      </c>
      <c r="Y28" s="22">
        <f t="shared" si="14"/>
        <v>99.90861537</v>
      </c>
      <c r="Z28" s="22">
        <f t="shared" si="14"/>
        <v>99.99006886</v>
      </c>
      <c r="AA28" s="22">
        <f t="shared" si="14"/>
        <v>99.99655647</v>
      </c>
      <c r="AB28" s="22">
        <f t="shared" si="14"/>
        <v>100</v>
      </c>
      <c r="AC28" s="22">
        <f t="shared" si="14"/>
        <v>99.99683023</v>
      </c>
      <c r="AD28" s="22">
        <f t="shared" si="14"/>
        <v>99.99617708</v>
      </c>
      <c r="AE28" s="22">
        <f t="shared" si="14"/>
        <v>99.98934546</v>
      </c>
      <c r="AF28" s="22">
        <f t="shared" si="14"/>
        <v>99.99678229</v>
      </c>
      <c r="AG28" s="22">
        <f t="shared" si="14"/>
        <v>99.94503229</v>
      </c>
      <c r="AH28" s="22">
        <f t="shared" si="14"/>
        <v>100</v>
      </c>
      <c r="AI28" s="22">
        <f t="shared" si="14"/>
        <v>99.99670717</v>
      </c>
      <c r="AJ28" s="22">
        <f t="shared" si="14"/>
        <v>99.99686363</v>
      </c>
      <c r="AK28" s="22">
        <f t="shared" si="14"/>
        <v>99.99351113</v>
      </c>
      <c r="AL28" s="22">
        <f t="shared" si="14"/>
        <v>99.98160976</v>
      </c>
      <c r="AM28" s="22">
        <f t="shared" si="14"/>
        <v>99.99096957</v>
      </c>
      <c r="AN28" s="22">
        <f t="shared" si="14"/>
        <v>99.99638728</v>
      </c>
      <c r="AO28" s="22">
        <f t="shared" si="14"/>
        <v>99.98731689</v>
      </c>
      <c r="AP28" s="22">
        <f t="shared" si="14"/>
        <v>100</v>
      </c>
      <c r="AQ28" s="22">
        <f t="shared" si="14"/>
        <v>99.96932829</v>
      </c>
      <c r="AR28" s="22">
        <f t="shared" si="14"/>
        <v>100</v>
      </c>
      <c r="AS28" s="22">
        <f t="shared" si="14"/>
        <v>99.98692255</v>
      </c>
      <c r="AT28" s="22">
        <f t="shared" si="14"/>
        <v>99.96893094</v>
      </c>
      <c r="AU28" s="22">
        <f t="shared" si="14"/>
        <v>99.98660191</v>
      </c>
      <c r="AV28" s="22">
        <f t="shared" si="14"/>
        <v>99.9867092</v>
      </c>
      <c r="AW28" s="22">
        <f t="shared" si="14"/>
        <v>99.99373119</v>
      </c>
      <c r="AX28" s="22">
        <f t="shared" si="14"/>
        <v>99.99007871</v>
      </c>
      <c r="AY28" s="22">
        <f t="shared" si="14"/>
        <v>99.99057641</v>
      </c>
      <c r="AZ28" s="22">
        <f t="shared" si="14"/>
        <v>100</v>
      </c>
      <c r="BA28" s="22">
        <f t="shared" si="14"/>
        <v>99.99630369</v>
      </c>
      <c r="BB28" s="22">
        <f t="shared" si="14"/>
        <v>99.97736679</v>
      </c>
      <c r="BC28" s="22">
        <f t="shared" si="14"/>
        <v>99.9962642</v>
      </c>
      <c r="BD28" s="22">
        <f t="shared" si="14"/>
        <v>100</v>
      </c>
      <c r="BE28" s="22">
        <f t="shared" si="14"/>
        <v>99.98925424</v>
      </c>
      <c r="BF28" s="22">
        <f t="shared" si="14"/>
        <v>99.97235108</v>
      </c>
      <c r="BG28" s="22">
        <f t="shared" si="14"/>
        <v>99.97562929</v>
      </c>
      <c r="BH28" s="22">
        <f t="shared" si="14"/>
        <v>100</v>
      </c>
      <c r="BI28" s="22">
        <f t="shared" si="14"/>
        <v>99.98100905</v>
      </c>
      <c r="BJ28" s="22">
        <f t="shared" si="14"/>
        <v>99.9969359</v>
      </c>
      <c r="BK28" s="24">
        <f t="shared" si="14"/>
        <v>99.9870705</v>
      </c>
    </row>
    <row r="29">
      <c r="A29" s="4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41">
        <f t="shared" ref="B30:BK30" si="15">SUM(B6:B12)</f>
        <v>304.26</v>
      </c>
      <c r="C30" s="41">
        <f t="shared" si="15"/>
        <v>235.12</v>
      </c>
      <c r="D30" s="41">
        <f t="shared" si="15"/>
        <v>338.95</v>
      </c>
      <c r="E30" s="41">
        <f t="shared" si="15"/>
        <v>330.9</v>
      </c>
      <c r="F30" s="41">
        <f t="shared" si="15"/>
        <v>275.79</v>
      </c>
      <c r="G30" s="41">
        <f t="shared" si="15"/>
        <v>296.03</v>
      </c>
      <c r="H30" s="41">
        <f t="shared" si="15"/>
        <v>326.38</v>
      </c>
      <c r="I30" s="41">
        <f t="shared" si="15"/>
        <v>310.87</v>
      </c>
      <c r="J30" s="41">
        <f t="shared" si="15"/>
        <v>295.73</v>
      </c>
      <c r="K30" s="41">
        <f t="shared" si="15"/>
        <v>325.16</v>
      </c>
      <c r="L30" s="41">
        <f t="shared" si="15"/>
        <v>286.34</v>
      </c>
      <c r="M30" s="41">
        <f t="shared" si="15"/>
        <v>383.51</v>
      </c>
      <c r="N30" s="41">
        <f t="shared" si="15"/>
        <v>341.45</v>
      </c>
      <c r="O30" s="41">
        <f t="shared" si="15"/>
        <v>277.5</v>
      </c>
      <c r="P30" s="41">
        <f t="shared" si="15"/>
        <v>317.73</v>
      </c>
      <c r="Q30" s="41">
        <f t="shared" si="15"/>
        <v>296.71</v>
      </c>
      <c r="R30" s="41">
        <f t="shared" si="15"/>
        <v>303.35</v>
      </c>
      <c r="S30" s="41">
        <f t="shared" si="15"/>
        <v>273.67</v>
      </c>
      <c r="T30" s="41">
        <f t="shared" si="15"/>
        <v>327.48</v>
      </c>
      <c r="U30" s="41">
        <f t="shared" si="15"/>
        <v>346.61</v>
      </c>
      <c r="V30" s="8">
        <f t="shared" si="15"/>
        <v>266.11</v>
      </c>
      <c r="W30" s="41">
        <f t="shared" si="15"/>
        <v>306.23</v>
      </c>
      <c r="X30" s="41">
        <f t="shared" si="15"/>
        <v>268.79</v>
      </c>
      <c r="Y30" s="41">
        <f t="shared" si="15"/>
        <v>317.05</v>
      </c>
      <c r="Z30" s="41">
        <f t="shared" si="15"/>
        <v>302.05</v>
      </c>
      <c r="AA30" s="41">
        <f t="shared" si="15"/>
        <v>290.39</v>
      </c>
      <c r="AB30" s="41">
        <f t="shared" si="15"/>
        <v>311.74</v>
      </c>
      <c r="AC30" s="41">
        <f t="shared" si="15"/>
        <v>315.47</v>
      </c>
      <c r="AD30" s="41">
        <f t="shared" si="15"/>
        <v>261.57</v>
      </c>
      <c r="AE30" s="41">
        <f t="shared" si="15"/>
        <v>281.54</v>
      </c>
      <c r="AF30" s="41">
        <f t="shared" si="15"/>
        <v>310.77</v>
      </c>
      <c r="AG30" s="41">
        <f t="shared" si="15"/>
        <v>290.92</v>
      </c>
      <c r="AH30" s="41">
        <f t="shared" si="15"/>
        <v>290.92</v>
      </c>
      <c r="AI30" s="41">
        <f t="shared" si="15"/>
        <v>303.68</v>
      </c>
      <c r="AJ30" s="41">
        <f t="shared" si="15"/>
        <v>318.83</v>
      </c>
      <c r="AK30" s="41">
        <f t="shared" si="15"/>
        <v>308.2</v>
      </c>
      <c r="AL30" s="41">
        <f t="shared" si="15"/>
        <v>326.2</v>
      </c>
      <c r="AM30" s="41">
        <f t="shared" si="15"/>
        <v>332.18</v>
      </c>
      <c r="AN30" s="41">
        <f t="shared" si="15"/>
        <v>276.79</v>
      </c>
      <c r="AO30" s="41">
        <f t="shared" si="15"/>
        <v>315.34</v>
      </c>
      <c r="AP30" s="41">
        <f t="shared" si="15"/>
        <v>296.44</v>
      </c>
      <c r="AQ30" s="41">
        <f t="shared" si="15"/>
        <v>293.34</v>
      </c>
      <c r="AR30" s="41">
        <f t="shared" si="15"/>
        <v>263.88</v>
      </c>
      <c r="AS30" s="41">
        <f t="shared" si="15"/>
        <v>305.83</v>
      </c>
      <c r="AT30" s="41">
        <f t="shared" si="15"/>
        <v>353.94</v>
      </c>
      <c r="AU30" s="41">
        <f t="shared" si="15"/>
        <v>298.51</v>
      </c>
      <c r="AV30" s="41">
        <f t="shared" si="15"/>
        <v>300.92</v>
      </c>
      <c r="AW30" s="41">
        <f t="shared" si="15"/>
        <v>319.02</v>
      </c>
      <c r="AX30" s="41">
        <f t="shared" si="15"/>
        <v>302.35</v>
      </c>
      <c r="AY30" s="41">
        <f t="shared" si="15"/>
        <v>318.32</v>
      </c>
      <c r="AZ30" s="41">
        <f t="shared" si="15"/>
        <v>318.47</v>
      </c>
      <c r="BA30" s="41">
        <f t="shared" si="15"/>
        <v>270.53</v>
      </c>
      <c r="BB30" s="41">
        <f t="shared" si="15"/>
        <v>309.21</v>
      </c>
      <c r="BC30" s="41">
        <f t="shared" si="15"/>
        <v>267.67</v>
      </c>
      <c r="BD30" s="41">
        <f t="shared" si="15"/>
        <v>308.07</v>
      </c>
      <c r="BE30" s="41">
        <f t="shared" si="15"/>
        <v>279.15</v>
      </c>
      <c r="BF30" s="41">
        <f t="shared" si="15"/>
        <v>325.42</v>
      </c>
      <c r="BG30" s="41">
        <f t="shared" si="15"/>
        <v>287.16</v>
      </c>
      <c r="BH30" s="41">
        <f t="shared" si="15"/>
        <v>295.17</v>
      </c>
      <c r="BI30" s="41">
        <f t="shared" si="15"/>
        <v>315.88</v>
      </c>
      <c r="BJ30" s="41">
        <f t="shared" si="15"/>
        <v>326.35</v>
      </c>
      <c r="BK30" s="13">
        <f t="shared" si="15"/>
        <v>309.33</v>
      </c>
    </row>
    <row r="31">
      <c r="A31" s="26" t="s">
        <v>46</v>
      </c>
      <c r="B31" s="41">
        <f t="shared" ref="B31:BK31" si="16">B4-B30</f>
        <v>0.04</v>
      </c>
      <c r="C31" s="41">
        <f t="shared" si="16"/>
        <v>0.23</v>
      </c>
      <c r="D31" s="41">
        <f t="shared" si="16"/>
        <v>0.05</v>
      </c>
      <c r="E31" s="41">
        <f t="shared" si="16"/>
        <v>0.07</v>
      </c>
      <c r="F31" s="41">
        <f t="shared" si="16"/>
        <v>0.01</v>
      </c>
      <c r="G31" s="41">
        <f t="shared" si="16"/>
        <v>0.05</v>
      </c>
      <c r="H31" s="41">
        <f t="shared" si="16"/>
        <v>0</v>
      </c>
      <c r="I31" s="41">
        <f t="shared" si="16"/>
        <v>0</v>
      </c>
      <c r="J31" s="41">
        <f t="shared" si="16"/>
        <v>0.07</v>
      </c>
      <c r="K31" s="41">
        <f t="shared" si="16"/>
        <v>0.01</v>
      </c>
      <c r="L31" s="41">
        <f t="shared" si="16"/>
        <v>0</v>
      </c>
      <c r="M31" s="41">
        <f t="shared" si="16"/>
        <v>0.06</v>
      </c>
      <c r="N31" s="41">
        <f t="shared" si="16"/>
        <v>0.02</v>
      </c>
      <c r="O31" s="41">
        <f t="shared" si="16"/>
        <v>0.29</v>
      </c>
      <c r="P31" s="41">
        <f t="shared" si="16"/>
        <v>0.01</v>
      </c>
      <c r="Q31" s="41">
        <f t="shared" si="16"/>
        <v>0.02</v>
      </c>
      <c r="R31" s="41">
        <f t="shared" si="16"/>
        <v>0.05</v>
      </c>
      <c r="S31" s="41">
        <f t="shared" si="16"/>
        <v>0.01</v>
      </c>
      <c r="T31" s="41">
        <f t="shared" si="16"/>
        <v>0.08</v>
      </c>
      <c r="U31" s="41">
        <f t="shared" si="16"/>
        <v>0</v>
      </c>
      <c r="V31" s="8">
        <f t="shared" si="16"/>
        <v>0</v>
      </c>
      <c r="W31" s="41">
        <f t="shared" si="16"/>
        <v>0.17</v>
      </c>
      <c r="X31" s="41">
        <f t="shared" si="16"/>
        <v>0</v>
      </c>
      <c r="Y31" s="41">
        <f t="shared" si="16"/>
        <v>0.29</v>
      </c>
      <c r="Z31" s="41">
        <f t="shared" si="16"/>
        <v>0.03</v>
      </c>
      <c r="AA31" s="41">
        <f t="shared" si="16"/>
        <v>0.01</v>
      </c>
      <c r="AB31" s="41">
        <f t="shared" si="16"/>
        <v>0</v>
      </c>
      <c r="AC31" s="41">
        <f t="shared" si="16"/>
        <v>0.01</v>
      </c>
      <c r="AD31" s="41">
        <f t="shared" si="16"/>
        <v>0.01</v>
      </c>
      <c r="AE31" s="41">
        <f t="shared" si="16"/>
        <v>0.03</v>
      </c>
      <c r="AF31" s="41">
        <f t="shared" si="16"/>
        <v>0.01</v>
      </c>
      <c r="AG31" s="41">
        <f t="shared" si="16"/>
        <v>0.16</v>
      </c>
      <c r="AH31" s="41">
        <f t="shared" si="16"/>
        <v>0</v>
      </c>
      <c r="AI31" s="41">
        <f t="shared" si="16"/>
        <v>0.01</v>
      </c>
      <c r="AJ31" s="41">
        <f t="shared" si="16"/>
        <v>0.01</v>
      </c>
      <c r="AK31" s="41">
        <f t="shared" si="16"/>
        <v>0.02</v>
      </c>
      <c r="AL31" s="41">
        <f t="shared" si="16"/>
        <v>0.06</v>
      </c>
      <c r="AM31" s="41">
        <f t="shared" si="16"/>
        <v>0.03</v>
      </c>
      <c r="AN31" s="41">
        <f t="shared" si="16"/>
        <v>0.01</v>
      </c>
      <c r="AO31" s="41">
        <f t="shared" si="16"/>
        <v>0.04</v>
      </c>
      <c r="AP31" s="41">
        <f t="shared" si="16"/>
        <v>0</v>
      </c>
      <c r="AQ31" s="41">
        <f t="shared" si="16"/>
        <v>0.09</v>
      </c>
      <c r="AR31" s="41">
        <f t="shared" si="16"/>
        <v>0</v>
      </c>
      <c r="AS31" s="41">
        <f t="shared" si="16"/>
        <v>0.04</v>
      </c>
      <c r="AT31" s="41">
        <f t="shared" si="16"/>
        <v>0.11</v>
      </c>
      <c r="AU31" s="41">
        <f t="shared" si="16"/>
        <v>0.04</v>
      </c>
      <c r="AV31" s="41">
        <f t="shared" si="16"/>
        <v>0.04</v>
      </c>
      <c r="AW31" s="41">
        <f t="shared" si="16"/>
        <v>0.02</v>
      </c>
      <c r="AX31" s="41">
        <f t="shared" si="16"/>
        <v>0.03</v>
      </c>
      <c r="AY31" s="41">
        <f t="shared" si="16"/>
        <v>0.03</v>
      </c>
      <c r="AZ31" s="41">
        <f t="shared" si="16"/>
        <v>0</v>
      </c>
      <c r="BA31" s="41">
        <f t="shared" si="16"/>
        <v>0.01</v>
      </c>
      <c r="BB31" s="41">
        <f t="shared" si="16"/>
        <v>0.07</v>
      </c>
      <c r="BC31" s="41">
        <f t="shared" si="16"/>
        <v>0.01</v>
      </c>
      <c r="BD31" s="41">
        <f t="shared" si="16"/>
        <v>0</v>
      </c>
      <c r="BE31" s="41">
        <f t="shared" si="16"/>
        <v>0.03</v>
      </c>
      <c r="BF31" s="41">
        <f t="shared" si="16"/>
        <v>0.09</v>
      </c>
      <c r="BG31" s="41">
        <f t="shared" si="16"/>
        <v>0.07</v>
      </c>
      <c r="BH31" s="41">
        <f t="shared" si="16"/>
        <v>0</v>
      </c>
      <c r="BI31" s="41">
        <f t="shared" si="16"/>
        <v>0.06</v>
      </c>
      <c r="BJ31" s="41">
        <f t="shared" si="16"/>
        <v>0.01</v>
      </c>
      <c r="BK31" s="13">
        <f t="shared" si="16"/>
        <v>0.04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43" width="8.71"/>
  </cols>
  <sheetData>
    <row r="1">
      <c r="B1" s="4" t="s">
        <v>165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3"/>
      <c r="AI1" s="3"/>
      <c r="AJ1" s="3"/>
      <c r="AK1" s="43"/>
      <c r="AL1" s="3"/>
      <c r="AM1" s="3"/>
      <c r="AN1" s="3"/>
      <c r="AO1" s="3"/>
      <c r="AP1" s="7"/>
    </row>
    <row r="2">
      <c r="B2" s="9" t="s">
        <v>12</v>
      </c>
      <c r="C2" s="9" t="s">
        <v>12</v>
      </c>
      <c r="D2" s="9" t="s">
        <v>13</v>
      </c>
      <c r="E2" s="9" t="s">
        <v>13</v>
      </c>
      <c r="F2" s="9" t="s">
        <v>14</v>
      </c>
      <c r="G2" s="9" t="s">
        <v>14</v>
      </c>
      <c r="H2" s="9" t="s">
        <v>15</v>
      </c>
      <c r="I2" s="9" t="s">
        <v>15</v>
      </c>
      <c r="J2" s="9" t="s">
        <v>16</v>
      </c>
      <c r="K2" s="9" t="s">
        <v>16</v>
      </c>
      <c r="L2" s="9" t="s">
        <v>17</v>
      </c>
      <c r="M2" s="9" t="s">
        <v>17</v>
      </c>
      <c r="N2" s="9" t="s">
        <v>17</v>
      </c>
      <c r="O2" s="9" t="s">
        <v>18</v>
      </c>
      <c r="P2" s="9" t="s">
        <v>18</v>
      </c>
      <c r="Q2" s="9" t="s">
        <v>19</v>
      </c>
      <c r="R2" s="9" t="s">
        <v>19</v>
      </c>
      <c r="S2" s="9" t="s">
        <v>20</v>
      </c>
      <c r="T2" s="9" t="s">
        <v>20</v>
      </c>
      <c r="U2" s="9" t="s">
        <v>21</v>
      </c>
      <c r="V2" s="9" t="s">
        <v>21</v>
      </c>
      <c r="W2" s="9" t="s">
        <v>22</v>
      </c>
      <c r="X2" s="9" t="s">
        <v>22</v>
      </c>
      <c r="Y2" s="9" t="s">
        <v>23</v>
      </c>
      <c r="Z2" s="9" t="s">
        <v>23</v>
      </c>
      <c r="AA2" s="9" t="s">
        <v>24</v>
      </c>
      <c r="AB2" s="9" t="s">
        <v>24</v>
      </c>
      <c r="AC2" s="9" t="s">
        <v>25</v>
      </c>
      <c r="AD2" s="9" t="s">
        <v>25</v>
      </c>
      <c r="AE2" s="9" t="s">
        <v>26</v>
      </c>
      <c r="AF2" s="9" t="s">
        <v>26</v>
      </c>
      <c r="AG2" s="9" t="s">
        <v>27</v>
      </c>
      <c r="AH2" s="9" t="s">
        <v>27</v>
      </c>
      <c r="AI2" s="9" t="s">
        <v>28</v>
      </c>
      <c r="AJ2" s="9" t="s">
        <v>28</v>
      </c>
      <c r="AK2" s="9" t="s">
        <v>29</v>
      </c>
      <c r="AL2" s="9" t="s">
        <v>29</v>
      </c>
      <c r="AM2" s="9" t="s">
        <v>30</v>
      </c>
      <c r="AN2" s="9" t="s">
        <v>30</v>
      </c>
      <c r="AO2" s="9" t="s">
        <v>31</v>
      </c>
      <c r="AP2" s="10" t="s">
        <v>31</v>
      </c>
      <c r="AQ2" s="9" t="s">
        <v>32</v>
      </c>
    </row>
    <row r="3"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166</v>
      </c>
      <c r="N3" s="9" t="s">
        <v>36</v>
      </c>
      <c r="O3" s="9" t="s">
        <v>35</v>
      </c>
      <c r="P3" s="9" t="s">
        <v>36</v>
      </c>
      <c r="Q3" s="9" t="s">
        <v>35</v>
      </c>
      <c r="R3" s="9" t="s">
        <v>36</v>
      </c>
      <c r="S3" s="9" t="s">
        <v>35</v>
      </c>
      <c r="T3" s="9" t="s">
        <v>36</v>
      </c>
      <c r="U3" s="9" t="s">
        <v>35</v>
      </c>
      <c r="V3" s="9" t="s">
        <v>36</v>
      </c>
      <c r="W3" s="9" t="s">
        <v>35</v>
      </c>
      <c r="X3" s="9" t="s">
        <v>36</v>
      </c>
      <c r="Y3" s="9" t="s">
        <v>35</v>
      </c>
      <c r="Z3" s="9" t="s">
        <v>36</v>
      </c>
      <c r="AA3" s="9" t="s">
        <v>35</v>
      </c>
      <c r="AB3" s="9" t="s">
        <v>36</v>
      </c>
      <c r="AC3" s="9" t="s">
        <v>35</v>
      </c>
      <c r="AD3" s="9" t="s">
        <v>36</v>
      </c>
      <c r="AE3" s="9" t="s">
        <v>35</v>
      </c>
      <c r="AF3" s="9" t="s">
        <v>36</v>
      </c>
      <c r="AG3" s="9" t="s">
        <v>35</v>
      </c>
      <c r="AH3" s="9" t="s">
        <v>36</v>
      </c>
      <c r="AI3" s="9" t="s">
        <v>35</v>
      </c>
      <c r="AJ3" s="9" t="s">
        <v>36</v>
      </c>
      <c r="AK3" s="9" t="s">
        <v>35</v>
      </c>
      <c r="AL3" s="9" t="s">
        <v>36</v>
      </c>
      <c r="AM3" s="9" t="s">
        <v>35</v>
      </c>
      <c r="AN3" s="9" t="s">
        <v>36</v>
      </c>
      <c r="AO3" s="9" t="s">
        <v>35</v>
      </c>
      <c r="AP3" s="10" t="s">
        <v>36</v>
      </c>
      <c r="AQ3" s="26" t="s">
        <v>35</v>
      </c>
    </row>
    <row r="4">
      <c r="A4" s="9" t="s">
        <v>40</v>
      </c>
      <c r="B4" s="41">
        <v>0.0</v>
      </c>
      <c r="C4" s="41">
        <v>287.78</v>
      </c>
      <c r="D4" s="41">
        <v>0.0</v>
      </c>
      <c r="E4" s="41">
        <v>359.05</v>
      </c>
      <c r="F4" s="41">
        <v>0.0</v>
      </c>
      <c r="G4" s="41">
        <v>281.5</v>
      </c>
      <c r="H4" s="41">
        <v>0.0</v>
      </c>
      <c r="I4" s="41">
        <v>365.0</v>
      </c>
      <c r="J4" s="41">
        <v>356.21</v>
      </c>
      <c r="K4" s="41">
        <v>291.15</v>
      </c>
      <c r="L4" s="41">
        <v>302.64</v>
      </c>
      <c r="M4" s="41">
        <v>274.02</v>
      </c>
      <c r="N4" s="41">
        <v>0.0</v>
      </c>
      <c r="O4" s="12">
        <v>286.22</v>
      </c>
      <c r="P4" s="41">
        <v>0.0</v>
      </c>
      <c r="Q4" s="41">
        <v>242.76</v>
      </c>
      <c r="R4" s="41">
        <v>0.0</v>
      </c>
      <c r="S4" s="41">
        <v>324.5</v>
      </c>
      <c r="T4" s="41">
        <v>0.0</v>
      </c>
      <c r="U4" s="41">
        <v>329.17</v>
      </c>
      <c r="V4" s="41">
        <v>312.46</v>
      </c>
      <c r="W4" s="41">
        <v>322.7</v>
      </c>
      <c r="X4" s="41">
        <v>0.0</v>
      </c>
      <c r="Y4" s="41">
        <v>307.06</v>
      </c>
      <c r="Z4" s="41">
        <v>0.0</v>
      </c>
      <c r="AA4" s="41">
        <v>319.33</v>
      </c>
      <c r="AB4" s="41">
        <v>0.0</v>
      </c>
      <c r="AC4" s="41">
        <v>298.36</v>
      </c>
      <c r="AD4" s="41">
        <v>0.0</v>
      </c>
      <c r="AE4" s="41">
        <v>283.0</v>
      </c>
      <c r="AF4" s="41">
        <v>0.0</v>
      </c>
      <c r="AG4" s="41">
        <v>330.15</v>
      </c>
      <c r="AH4" s="12">
        <v>353.11</v>
      </c>
      <c r="AI4" s="41">
        <v>0.0</v>
      </c>
      <c r="AJ4" s="41">
        <v>0.0</v>
      </c>
      <c r="AK4" s="12">
        <v>291.69</v>
      </c>
      <c r="AL4" s="41">
        <v>0.0</v>
      </c>
      <c r="AM4" s="41">
        <v>0.0</v>
      </c>
      <c r="AN4" s="41">
        <v>336.76</v>
      </c>
      <c r="AO4" s="41">
        <v>354.18</v>
      </c>
      <c r="AP4" s="41">
        <v>277.68</v>
      </c>
      <c r="AQ4" s="41">
        <v>328.8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>
        <v>1.23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>
      <c r="A6" s="17">
        <v>2.0</v>
      </c>
      <c r="C6" s="41">
        <v>0.0</v>
      </c>
      <c r="E6" s="41">
        <v>0.07</v>
      </c>
      <c r="G6" s="41">
        <v>4.65</v>
      </c>
      <c r="I6" s="41">
        <v>0.85</v>
      </c>
      <c r="J6" s="41">
        <f>518.72-494.12</f>
        <v>24.6</v>
      </c>
      <c r="K6" s="41">
        <v>0.26</v>
      </c>
      <c r="L6" s="41">
        <v>0.96</v>
      </c>
      <c r="M6" s="41">
        <v>0.0</v>
      </c>
      <c r="O6" s="12">
        <v>0.03</v>
      </c>
      <c r="Q6" s="41">
        <v>1.23</v>
      </c>
      <c r="S6" s="41">
        <v>0.38</v>
      </c>
      <c r="U6" s="41">
        <v>0.0</v>
      </c>
      <c r="V6" s="41">
        <v>0.0</v>
      </c>
      <c r="W6" s="41">
        <v>0.0</v>
      </c>
      <c r="Y6" s="41">
        <v>0.0</v>
      </c>
      <c r="AA6" s="41">
        <v>0.0</v>
      </c>
      <c r="AC6" s="41">
        <v>1.28</v>
      </c>
      <c r="AE6" s="41">
        <v>0.01</v>
      </c>
      <c r="AG6" s="41">
        <v>0.33</v>
      </c>
      <c r="AH6" s="12">
        <v>0.0</v>
      </c>
      <c r="AK6" s="12">
        <v>0.49000000000000005</v>
      </c>
      <c r="AN6" s="41">
        <v>0.67</v>
      </c>
      <c r="AO6" s="41">
        <v>0.02</v>
      </c>
      <c r="AP6" s="41">
        <v>0.2</v>
      </c>
      <c r="AQ6" s="41">
        <v>4.45</v>
      </c>
    </row>
    <row r="7">
      <c r="A7" s="18">
        <v>1.0</v>
      </c>
      <c r="C7" s="41">
        <v>0.04</v>
      </c>
      <c r="E7" s="41">
        <v>0.09</v>
      </c>
      <c r="G7" s="41">
        <v>5.17</v>
      </c>
      <c r="I7" s="41">
        <v>1.11</v>
      </c>
      <c r="J7" s="41">
        <f>463.01-441.59</f>
        <v>21.42</v>
      </c>
      <c r="K7" s="41">
        <v>0.9200000000000002</v>
      </c>
      <c r="L7" s="41">
        <v>1.69</v>
      </c>
      <c r="M7" s="41">
        <v>0.14</v>
      </c>
      <c r="O7" s="12">
        <v>1.47</v>
      </c>
      <c r="Q7" s="41">
        <v>1.53</v>
      </c>
      <c r="S7" s="41">
        <v>1.06</v>
      </c>
      <c r="U7" s="41">
        <v>0.06</v>
      </c>
      <c r="V7" s="41">
        <v>0.0</v>
      </c>
      <c r="W7" s="41">
        <v>0.0</v>
      </c>
      <c r="Y7" s="41">
        <v>0.0</v>
      </c>
      <c r="AA7" s="41">
        <v>0.03</v>
      </c>
      <c r="AC7" s="41">
        <v>0.25</v>
      </c>
      <c r="AE7" s="41">
        <v>0.0</v>
      </c>
      <c r="AG7" s="41">
        <f>442.19-441.54</f>
        <v>0.65</v>
      </c>
      <c r="AH7" s="12">
        <v>0.04</v>
      </c>
      <c r="AK7" s="12">
        <v>3.8</v>
      </c>
      <c r="AN7" s="41">
        <v>0.0</v>
      </c>
      <c r="AO7" s="41">
        <v>0.0</v>
      </c>
      <c r="AP7" s="41">
        <v>0.01</v>
      </c>
      <c r="AQ7" s="41">
        <v>0.76</v>
      </c>
    </row>
    <row r="8">
      <c r="A8" s="18">
        <v>0.5</v>
      </c>
      <c r="C8" s="41">
        <f>391.25-386.6</f>
        <v>4.65</v>
      </c>
      <c r="E8" s="41">
        <v>9.93</v>
      </c>
      <c r="G8" s="41">
        <v>17.77</v>
      </c>
      <c r="I8" s="41">
        <v>3.87</v>
      </c>
      <c r="J8" s="41">
        <f>420.85-386.59</f>
        <v>34.26</v>
      </c>
      <c r="K8" s="41">
        <v>12.08</v>
      </c>
      <c r="L8" s="41">
        <v>31.82</v>
      </c>
      <c r="M8" s="41">
        <f>395.29-386.55</f>
        <v>8.74</v>
      </c>
      <c r="O8" s="12">
        <v>4.25</v>
      </c>
      <c r="Q8" s="41">
        <v>5.91</v>
      </c>
      <c r="S8" s="41">
        <v>4.79</v>
      </c>
      <c r="U8" s="41">
        <v>5.75</v>
      </c>
      <c r="V8" s="41">
        <v>0.0</v>
      </c>
      <c r="W8" s="41">
        <v>11.69</v>
      </c>
      <c r="Y8" s="41">
        <v>6.78</v>
      </c>
      <c r="AA8" s="41">
        <v>9.25</v>
      </c>
      <c r="AC8" s="41">
        <v>10.01</v>
      </c>
      <c r="AE8" s="41">
        <v>6.25</v>
      </c>
      <c r="AG8" s="41">
        <f>391.15-386.54</f>
        <v>4.61</v>
      </c>
      <c r="AH8" s="12">
        <v>0.08</v>
      </c>
      <c r="AK8" s="12">
        <v>6.61</v>
      </c>
      <c r="AN8" s="41">
        <v>3.74</v>
      </c>
      <c r="AO8" s="41">
        <v>2.59</v>
      </c>
      <c r="AP8" s="41">
        <v>0.03</v>
      </c>
      <c r="AQ8" s="41">
        <v>5.22</v>
      </c>
    </row>
    <row r="9">
      <c r="A9" s="18">
        <v>0.25</v>
      </c>
      <c r="C9" s="41">
        <v>234.97</v>
      </c>
      <c r="E9" s="41">
        <v>286.42</v>
      </c>
      <c r="G9" s="41">
        <v>109.87</v>
      </c>
      <c r="I9" s="41">
        <v>220.84</v>
      </c>
      <c r="J9" s="41">
        <f>492.8-363.49</f>
        <v>129.31</v>
      </c>
      <c r="K9" s="41">
        <v>160.98</v>
      </c>
      <c r="L9" s="41">
        <v>184.15</v>
      </c>
      <c r="M9" s="41">
        <f>516.42-363.56</f>
        <v>152.86</v>
      </c>
      <c r="O9" s="12">
        <v>176.54</v>
      </c>
      <c r="Q9" s="41">
        <v>34.47</v>
      </c>
      <c r="S9" s="41">
        <v>103.46</v>
      </c>
      <c r="U9" s="41">
        <v>97.41</v>
      </c>
      <c r="V9" s="41">
        <v>12.14</v>
      </c>
      <c r="W9" s="41">
        <v>68.01</v>
      </c>
      <c r="Y9" s="41">
        <v>70.66</v>
      </c>
      <c r="AA9" s="41">
        <v>42.67</v>
      </c>
      <c r="AC9" s="41">
        <v>50.4</v>
      </c>
      <c r="AE9" s="41">
        <v>45.26</v>
      </c>
      <c r="AG9" s="41">
        <v>30.35</v>
      </c>
      <c r="AH9" s="12">
        <v>51.65</v>
      </c>
      <c r="AK9" s="12">
        <v>138.06</v>
      </c>
      <c r="AN9" s="41">
        <v>149.69</v>
      </c>
      <c r="AO9" s="41">
        <v>158.11</v>
      </c>
      <c r="AP9" s="41">
        <v>23.72</v>
      </c>
      <c r="AQ9" s="41">
        <v>106.93</v>
      </c>
    </row>
    <row r="10">
      <c r="A10" s="19">
        <v>0.125</v>
      </c>
      <c r="C10" s="41">
        <v>47.23</v>
      </c>
      <c r="E10" s="41">
        <v>61.3</v>
      </c>
      <c r="G10" s="41">
        <v>133.73</v>
      </c>
      <c r="I10" s="41">
        <v>133.26</v>
      </c>
      <c r="J10" s="41">
        <v>127.87</v>
      </c>
      <c r="K10" s="41">
        <v>113.84</v>
      </c>
      <c r="L10" s="41">
        <v>80.84999999999998</v>
      </c>
      <c r="M10" s="41">
        <f>456.43-348.15</f>
        <v>108.28</v>
      </c>
      <c r="O10" s="12">
        <v>101.26</v>
      </c>
      <c r="Q10" s="41">
        <v>172.38</v>
      </c>
      <c r="S10" s="41">
        <v>208.26</v>
      </c>
      <c r="U10" s="41">
        <v>219.27</v>
      </c>
      <c r="V10" s="41">
        <f>634.15-348.12</f>
        <v>286.03</v>
      </c>
      <c r="W10" s="41">
        <v>230.66</v>
      </c>
      <c r="Y10" s="41">
        <v>220.55</v>
      </c>
      <c r="AA10" s="41">
        <v>240.67</v>
      </c>
      <c r="AC10" s="41">
        <v>227.31</v>
      </c>
      <c r="AE10" s="41">
        <v>223.93</v>
      </c>
      <c r="AG10" s="41">
        <v>254.37</v>
      </c>
      <c r="AH10" s="12">
        <v>288.91</v>
      </c>
      <c r="AK10" s="12">
        <v>139.38</v>
      </c>
      <c r="AN10" s="41">
        <v>177.47</v>
      </c>
      <c r="AO10" s="41">
        <v>189.5</v>
      </c>
      <c r="AP10" s="41">
        <v>223.22</v>
      </c>
      <c r="AQ10" s="41">
        <v>204.86</v>
      </c>
    </row>
    <row r="11">
      <c r="A11" s="19">
        <v>0.0625</v>
      </c>
      <c r="C11" s="41">
        <v>0.85</v>
      </c>
      <c r="E11" s="41">
        <v>1.06</v>
      </c>
      <c r="G11" s="41">
        <v>9.78</v>
      </c>
      <c r="I11" s="41">
        <v>4.88</v>
      </c>
      <c r="J11" s="41">
        <v>18.39</v>
      </c>
      <c r="K11" s="41">
        <v>2.96</v>
      </c>
      <c r="L11" s="41">
        <v>3.01</v>
      </c>
      <c r="M11" s="41">
        <f>350.49-346.69</f>
        <v>3.8</v>
      </c>
      <c r="O11" s="12">
        <v>2.5</v>
      </c>
      <c r="Q11" s="41">
        <v>27.13</v>
      </c>
      <c r="S11" s="41">
        <v>6.53</v>
      </c>
      <c r="U11" s="41">
        <v>6.62</v>
      </c>
      <c r="V11" s="41">
        <f>360.91-346.67</f>
        <v>14.24</v>
      </c>
      <c r="W11" s="41">
        <v>12.21</v>
      </c>
      <c r="Y11" s="41">
        <v>9.07</v>
      </c>
      <c r="AA11" s="41">
        <v>26.46</v>
      </c>
      <c r="AC11" s="41">
        <v>9.12</v>
      </c>
      <c r="AE11" s="41">
        <v>7.4</v>
      </c>
      <c r="AG11" s="41">
        <f>386.33-346.63</f>
        <v>39.7</v>
      </c>
      <c r="AH11" s="12">
        <v>12.57</v>
      </c>
      <c r="AK11" s="12">
        <v>2.92</v>
      </c>
      <c r="AN11" s="41">
        <v>4.97</v>
      </c>
      <c r="AO11" s="41">
        <v>3.91</v>
      </c>
      <c r="AP11" s="41">
        <v>30.42</v>
      </c>
      <c r="AQ11" s="41">
        <v>6.46</v>
      </c>
    </row>
    <row r="12">
      <c r="A12" s="20" t="s">
        <v>42</v>
      </c>
      <c r="C12" s="41">
        <v>0.02</v>
      </c>
      <c r="E12" s="41">
        <v>0.11000000000000001</v>
      </c>
      <c r="G12" s="41">
        <v>0.44000000000000006</v>
      </c>
      <c r="I12" s="41">
        <v>0.19</v>
      </c>
      <c r="J12" s="41">
        <v>0.31</v>
      </c>
      <c r="K12" s="41">
        <v>0.1</v>
      </c>
      <c r="L12" s="41">
        <v>0.0</v>
      </c>
      <c r="M12" s="41">
        <v>0.03</v>
      </c>
      <c r="O12" s="12">
        <v>0.03</v>
      </c>
      <c r="Q12" s="41">
        <v>0.1</v>
      </c>
      <c r="S12" s="41">
        <v>0.0</v>
      </c>
      <c r="U12" s="41">
        <f>0.04</f>
        <v>0.04</v>
      </c>
      <c r="V12" s="41">
        <v>0.03</v>
      </c>
      <c r="W12" s="41">
        <v>0.11000000000000001</v>
      </c>
      <c r="Y12" s="41">
        <v>0.02</v>
      </c>
      <c r="AA12" s="41">
        <v>0.05</v>
      </c>
      <c r="AC12" s="41">
        <v>0.04</v>
      </c>
      <c r="AE12" s="41">
        <v>0.13</v>
      </c>
      <c r="AG12" s="41">
        <v>0.13</v>
      </c>
      <c r="AH12" s="12">
        <v>0.02</v>
      </c>
      <c r="AK12" s="12">
        <v>0.43</v>
      </c>
      <c r="AN12" s="41">
        <v>0.09</v>
      </c>
      <c r="AO12" s="41">
        <v>0.08</v>
      </c>
      <c r="AP12" s="41">
        <v>0.01</v>
      </c>
      <c r="AQ12" s="41">
        <v>0.08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</row>
    <row r="14">
      <c r="A14" s="21" t="s">
        <v>43</v>
      </c>
      <c r="B14" s="22" t="str">
        <f t="shared" ref="B14:AQ14" si="1">(B6/B$4)*100</f>
        <v>#DIV/0!</v>
      </c>
      <c r="C14" s="22">
        <f t="shared" si="1"/>
        <v>0</v>
      </c>
      <c r="D14" s="22" t="str">
        <f t="shared" si="1"/>
        <v>#DIV/0!</v>
      </c>
      <c r="E14" s="22">
        <f t="shared" si="1"/>
        <v>0.01949589194</v>
      </c>
      <c r="F14" s="22" t="str">
        <f t="shared" si="1"/>
        <v>#DIV/0!</v>
      </c>
      <c r="G14" s="22">
        <f t="shared" si="1"/>
        <v>1.651865009</v>
      </c>
      <c r="H14" s="22" t="str">
        <f t="shared" si="1"/>
        <v>#DIV/0!</v>
      </c>
      <c r="I14" s="22">
        <f t="shared" si="1"/>
        <v>0.2328767123</v>
      </c>
      <c r="J14" s="22">
        <f t="shared" si="1"/>
        <v>6.906038573</v>
      </c>
      <c r="K14" s="22">
        <f t="shared" si="1"/>
        <v>0.08930104757</v>
      </c>
      <c r="L14" s="22">
        <f t="shared" si="1"/>
        <v>0.3172085646</v>
      </c>
      <c r="M14" s="22">
        <f t="shared" si="1"/>
        <v>0</v>
      </c>
      <c r="N14" s="22" t="str">
        <f t="shared" si="1"/>
        <v>#DIV/0!</v>
      </c>
      <c r="O14" s="22">
        <f t="shared" si="1"/>
        <v>0.01048144784</v>
      </c>
      <c r="P14" s="22" t="str">
        <f t="shared" si="1"/>
        <v>#DIV/0!</v>
      </c>
      <c r="Q14" s="22">
        <f t="shared" si="1"/>
        <v>0.5066732575</v>
      </c>
      <c r="R14" s="22" t="str">
        <f t="shared" si="1"/>
        <v>#DIV/0!</v>
      </c>
      <c r="S14" s="22">
        <f t="shared" si="1"/>
        <v>0.1171032357</v>
      </c>
      <c r="T14" s="22" t="str">
        <f t="shared" si="1"/>
        <v>#DIV/0!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 t="str">
        <f t="shared" si="1"/>
        <v>#DIV/0!</v>
      </c>
      <c r="Y14" s="22">
        <f t="shared" si="1"/>
        <v>0</v>
      </c>
      <c r="Z14" s="22" t="str">
        <f t="shared" si="1"/>
        <v>#DIV/0!</v>
      </c>
      <c r="AA14" s="22">
        <f t="shared" si="1"/>
        <v>0</v>
      </c>
      <c r="AB14" s="22" t="str">
        <f t="shared" si="1"/>
        <v>#DIV/0!</v>
      </c>
      <c r="AC14" s="22">
        <f t="shared" si="1"/>
        <v>0.4290119319</v>
      </c>
      <c r="AD14" s="22" t="str">
        <f t="shared" si="1"/>
        <v>#DIV/0!</v>
      </c>
      <c r="AE14" s="22">
        <f t="shared" si="1"/>
        <v>0.003533568905</v>
      </c>
      <c r="AF14" s="22" t="str">
        <f t="shared" si="1"/>
        <v>#DIV/0!</v>
      </c>
      <c r="AG14" s="22">
        <f t="shared" si="1"/>
        <v>0.09995456611</v>
      </c>
      <c r="AH14" s="22">
        <f t="shared" si="1"/>
        <v>0</v>
      </c>
      <c r="AI14" s="22" t="str">
        <f t="shared" si="1"/>
        <v>#DIV/0!</v>
      </c>
      <c r="AJ14" s="22" t="str">
        <f t="shared" si="1"/>
        <v>#DIV/0!</v>
      </c>
      <c r="AK14" s="22">
        <f t="shared" si="1"/>
        <v>0.1679865611</v>
      </c>
      <c r="AL14" s="22" t="str">
        <f t="shared" si="1"/>
        <v>#DIV/0!</v>
      </c>
      <c r="AM14" s="22" t="str">
        <f t="shared" si="1"/>
        <v>#DIV/0!</v>
      </c>
      <c r="AN14" s="22">
        <f t="shared" si="1"/>
        <v>0.1989547452</v>
      </c>
      <c r="AO14" s="22">
        <f t="shared" si="1"/>
        <v>0.005646846236</v>
      </c>
      <c r="AP14" s="22">
        <f t="shared" si="1"/>
        <v>0.07202535292</v>
      </c>
      <c r="AQ14" s="22">
        <f t="shared" si="1"/>
        <v>1.353406326</v>
      </c>
    </row>
    <row r="15">
      <c r="A15" s="25"/>
      <c r="B15" s="22" t="str">
        <f t="shared" ref="B15:AQ15" si="2">(B7/B$4)*100</f>
        <v>#DIV/0!</v>
      </c>
      <c r="C15" s="22">
        <f t="shared" si="2"/>
        <v>0.01389950657</v>
      </c>
      <c r="D15" s="22" t="str">
        <f t="shared" si="2"/>
        <v>#DIV/0!</v>
      </c>
      <c r="E15" s="22">
        <f t="shared" si="2"/>
        <v>0.02506614678</v>
      </c>
      <c r="F15" s="22" t="str">
        <f t="shared" si="2"/>
        <v>#DIV/0!</v>
      </c>
      <c r="G15" s="22">
        <f t="shared" si="2"/>
        <v>1.836589698</v>
      </c>
      <c r="H15" s="22" t="str">
        <f t="shared" si="2"/>
        <v>#DIV/0!</v>
      </c>
      <c r="I15" s="22">
        <f t="shared" si="2"/>
        <v>0.304109589</v>
      </c>
      <c r="J15" s="22">
        <f t="shared" si="2"/>
        <v>6.013306757</v>
      </c>
      <c r="K15" s="22">
        <f t="shared" si="2"/>
        <v>0.3159883222</v>
      </c>
      <c r="L15" s="22">
        <f t="shared" si="2"/>
        <v>0.558419244</v>
      </c>
      <c r="M15" s="22">
        <f t="shared" si="2"/>
        <v>0.05109116123</v>
      </c>
      <c r="N15" s="22" t="str">
        <f t="shared" si="2"/>
        <v>#DIV/0!</v>
      </c>
      <c r="O15" s="22">
        <f t="shared" si="2"/>
        <v>0.513590944</v>
      </c>
      <c r="P15" s="22" t="str">
        <f t="shared" si="2"/>
        <v>#DIV/0!</v>
      </c>
      <c r="Q15" s="22">
        <f t="shared" si="2"/>
        <v>0.6302521008</v>
      </c>
      <c r="R15" s="22" t="str">
        <f t="shared" si="2"/>
        <v>#DIV/0!</v>
      </c>
      <c r="S15" s="22">
        <f t="shared" si="2"/>
        <v>0.3266563945</v>
      </c>
      <c r="T15" s="22" t="str">
        <f t="shared" si="2"/>
        <v>#DIV/0!</v>
      </c>
      <c r="U15" s="22">
        <f t="shared" si="2"/>
        <v>0.01822766352</v>
      </c>
      <c r="V15" s="22">
        <f t="shared" si="2"/>
        <v>0</v>
      </c>
      <c r="W15" s="22">
        <f t="shared" si="2"/>
        <v>0</v>
      </c>
      <c r="X15" s="22" t="str">
        <f t="shared" si="2"/>
        <v>#DIV/0!</v>
      </c>
      <c r="Y15" s="22">
        <f t="shared" si="2"/>
        <v>0</v>
      </c>
      <c r="Z15" s="22" t="str">
        <f t="shared" si="2"/>
        <v>#DIV/0!</v>
      </c>
      <c r="AA15" s="22">
        <f t="shared" si="2"/>
        <v>0.009394670091</v>
      </c>
      <c r="AB15" s="22" t="str">
        <f t="shared" si="2"/>
        <v>#DIV/0!</v>
      </c>
      <c r="AC15" s="22">
        <f t="shared" si="2"/>
        <v>0.08379139295</v>
      </c>
      <c r="AD15" s="22" t="str">
        <f t="shared" si="2"/>
        <v>#DIV/0!</v>
      </c>
      <c r="AE15" s="22">
        <f t="shared" si="2"/>
        <v>0</v>
      </c>
      <c r="AF15" s="22" t="str">
        <f t="shared" si="2"/>
        <v>#DIV/0!</v>
      </c>
      <c r="AG15" s="22">
        <f t="shared" si="2"/>
        <v>0.196880206</v>
      </c>
      <c r="AH15" s="22">
        <f t="shared" si="2"/>
        <v>0.01132791481</v>
      </c>
      <c r="AI15" s="22" t="str">
        <f t="shared" si="2"/>
        <v>#DIV/0!</v>
      </c>
      <c r="AJ15" s="22" t="str">
        <f t="shared" si="2"/>
        <v>#DIV/0!</v>
      </c>
      <c r="AK15" s="22">
        <f t="shared" si="2"/>
        <v>1.302752923</v>
      </c>
      <c r="AL15" s="22" t="str">
        <f t="shared" si="2"/>
        <v>#DIV/0!</v>
      </c>
      <c r="AM15" s="22" t="str">
        <f t="shared" si="2"/>
        <v>#DIV/0!</v>
      </c>
      <c r="AN15" s="22">
        <f t="shared" si="2"/>
        <v>0</v>
      </c>
      <c r="AO15" s="22">
        <f t="shared" si="2"/>
        <v>0</v>
      </c>
      <c r="AP15" s="22">
        <f t="shared" si="2"/>
        <v>0.003601267646</v>
      </c>
      <c r="AQ15" s="22">
        <f t="shared" si="2"/>
        <v>0.2311435523</v>
      </c>
    </row>
    <row r="16">
      <c r="A16" s="25"/>
      <c r="B16" s="22" t="str">
        <f t="shared" ref="B16:AQ16" si="3">(B8/B$4)*100</f>
        <v>#DIV/0!</v>
      </c>
      <c r="C16" s="22">
        <f t="shared" si="3"/>
        <v>1.615817638</v>
      </c>
      <c r="D16" s="22" t="str">
        <f t="shared" si="3"/>
        <v>#DIV/0!</v>
      </c>
      <c r="E16" s="22">
        <f t="shared" si="3"/>
        <v>2.765631528</v>
      </c>
      <c r="F16" s="22" t="str">
        <f t="shared" si="3"/>
        <v>#DIV/0!</v>
      </c>
      <c r="G16" s="22">
        <f t="shared" si="3"/>
        <v>6.312611012</v>
      </c>
      <c r="H16" s="22" t="str">
        <f t="shared" si="3"/>
        <v>#DIV/0!</v>
      </c>
      <c r="I16" s="22">
        <f t="shared" si="3"/>
        <v>1.060273973</v>
      </c>
      <c r="J16" s="22">
        <f t="shared" si="3"/>
        <v>9.617922012</v>
      </c>
      <c r="K16" s="22">
        <f t="shared" si="3"/>
        <v>4.149064056</v>
      </c>
      <c r="L16" s="22">
        <f t="shared" si="3"/>
        <v>10.51414222</v>
      </c>
      <c r="M16" s="22">
        <f t="shared" si="3"/>
        <v>3.189548208</v>
      </c>
      <c r="N16" s="22" t="str">
        <f t="shared" si="3"/>
        <v>#DIV/0!</v>
      </c>
      <c r="O16" s="22">
        <f t="shared" si="3"/>
        <v>1.484871777</v>
      </c>
      <c r="P16" s="22" t="str">
        <f t="shared" si="3"/>
        <v>#DIV/0!</v>
      </c>
      <c r="Q16" s="22">
        <f t="shared" si="3"/>
        <v>2.434503213</v>
      </c>
      <c r="R16" s="22" t="str">
        <f t="shared" si="3"/>
        <v>#DIV/0!</v>
      </c>
      <c r="S16" s="22">
        <f t="shared" si="3"/>
        <v>1.476117103</v>
      </c>
      <c r="T16" s="22" t="str">
        <f t="shared" si="3"/>
        <v>#DIV/0!</v>
      </c>
      <c r="U16" s="22">
        <f t="shared" si="3"/>
        <v>1.746817754</v>
      </c>
      <c r="V16" s="22">
        <f t="shared" si="3"/>
        <v>0</v>
      </c>
      <c r="W16" s="22">
        <f t="shared" si="3"/>
        <v>3.622559653</v>
      </c>
      <c r="X16" s="22" t="str">
        <f t="shared" si="3"/>
        <v>#DIV/0!</v>
      </c>
      <c r="Y16" s="22">
        <f t="shared" si="3"/>
        <v>2.208037517</v>
      </c>
      <c r="Z16" s="22" t="str">
        <f t="shared" si="3"/>
        <v>#DIV/0!</v>
      </c>
      <c r="AA16" s="22">
        <f t="shared" si="3"/>
        <v>2.896689945</v>
      </c>
      <c r="AB16" s="22" t="str">
        <f t="shared" si="3"/>
        <v>#DIV/0!</v>
      </c>
      <c r="AC16" s="22">
        <f t="shared" si="3"/>
        <v>3.355007374</v>
      </c>
      <c r="AD16" s="22" t="str">
        <f t="shared" si="3"/>
        <v>#DIV/0!</v>
      </c>
      <c r="AE16" s="22">
        <f t="shared" si="3"/>
        <v>2.208480565</v>
      </c>
      <c r="AF16" s="22" t="str">
        <f t="shared" si="3"/>
        <v>#DIV/0!</v>
      </c>
      <c r="AG16" s="22">
        <f t="shared" si="3"/>
        <v>1.396334999</v>
      </c>
      <c r="AH16" s="22">
        <f t="shared" si="3"/>
        <v>0.02265582963</v>
      </c>
      <c r="AI16" s="22" t="str">
        <f t="shared" si="3"/>
        <v>#DIV/0!</v>
      </c>
      <c r="AJ16" s="22" t="str">
        <f t="shared" si="3"/>
        <v>#DIV/0!</v>
      </c>
      <c r="AK16" s="22">
        <f t="shared" si="3"/>
        <v>2.266104426</v>
      </c>
      <c r="AL16" s="22" t="str">
        <f t="shared" si="3"/>
        <v>#DIV/0!</v>
      </c>
      <c r="AM16" s="22" t="str">
        <f t="shared" si="3"/>
        <v>#DIV/0!</v>
      </c>
      <c r="AN16" s="22">
        <f t="shared" si="3"/>
        <v>1.110583205</v>
      </c>
      <c r="AO16" s="22">
        <f t="shared" si="3"/>
        <v>0.7312665876</v>
      </c>
      <c r="AP16" s="22">
        <f t="shared" si="3"/>
        <v>0.01080380294</v>
      </c>
      <c r="AQ16" s="22">
        <f t="shared" si="3"/>
        <v>1.587591241</v>
      </c>
    </row>
    <row r="17">
      <c r="A17" s="25"/>
      <c r="B17" s="22" t="str">
        <f t="shared" ref="B17:AQ17" si="4">(B9/B$4)*100</f>
        <v>#DIV/0!</v>
      </c>
      <c r="C17" s="22">
        <f t="shared" si="4"/>
        <v>81.64917645</v>
      </c>
      <c r="D17" s="22" t="str">
        <f t="shared" si="4"/>
        <v>#DIV/0!</v>
      </c>
      <c r="E17" s="22">
        <f t="shared" si="4"/>
        <v>79.77161955</v>
      </c>
      <c r="F17" s="22" t="str">
        <f t="shared" si="4"/>
        <v>#DIV/0!</v>
      </c>
      <c r="G17" s="22">
        <f t="shared" si="4"/>
        <v>39.03019538</v>
      </c>
      <c r="H17" s="22" t="str">
        <f t="shared" si="4"/>
        <v>#DIV/0!</v>
      </c>
      <c r="I17" s="22">
        <f t="shared" si="4"/>
        <v>60.50410959</v>
      </c>
      <c r="J17" s="22">
        <f t="shared" si="4"/>
        <v>36.30161983</v>
      </c>
      <c r="K17" s="22">
        <f t="shared" si="4"/>
        <v>55.29108707</v>
      </c>
      <c r="L17" s="22">
        <f t="shared" si="4"/>
        <v>60.84787206</v>
      </c>
      <c r="M17" s="22">
        <f t="shared" si="4"/>
        <v>55.78424932</v>
      </c>
      <c r="N17" s="22" t="str">
        <f t="shared" si="4"/>
        <v>#DIV/0!</v>
      </c>
      <c r="O17" s="22">
        <f t="shared" si="4"/>
        <v>61.67982671</v>
      </c>
      <c r="P17" s="22" t="str">
        <f t="shared" si="4"/>
        <v>#DIV/0!</v>
      </c>
      <c r="Q17" s="22">
        <f t="shared" si="4"/>
        <v>14.1992091</v>
      </c>
      <c r="R17" s="22" t="str">
        <f t="shared" si="4"/>
        <v>#DIV/0!</v>
      </c>
      <c r="S17" s="22">
        <f t="shared" si="4"/>
        <v>31.88289676</v>
      </c>
      <c r="T17" s="22" t="str">
        <f t="shared" si="4"/>
        <v>#DIV/0!</v>
      </c>
      <c r="U17" s="22">
        <f t="shared" si="4"/>
        <v>29.59261172</v>
      </c>
      <c r="V17" s="22">
        <f t="shared" si="4"/>
        <v>3.885297318</v>
      </c>
      <c r="W17" s="22">
        <f t="shared" si="4"/>
        <v>21.07530214</v>
      </c>
      <c r="X17" s="22" t="str">
        <f t="shared" si="4"/>
        <v>#DIV/0!</v>
      </c>
      <c r="Y17" s="22">
        <f t="shared" si="4"/>
        <v>23.01178923</v>
      </c>
      <c r="Z17" s="22" t="str">
        <f t="shared" si="4"/>
        <v>#DIV/0!</v>
      </c>
      <c r="AA17" s="22">
        <f t="shared" si="4"/>
        <v>13.36235243</v>
      </c>
      <c r="AB17" s="22" t="str">
        <f t="shared" si="4"/>
        <v>#DIV/0!</v>
      </c>
      <c r="AC17" s="22">
        <f t="shared" si="4"/>
        <v>16.89234482</v>
      </c>
      <c r="AD17" s="22" t="str">
        <f t="shared" si="4"/>
        <v>#DIV/0!</v>
      </c>
      <c r="AE17" s="22">
        <f t="shared" si="4"/>
        <v>15.99293286</v>
      </c>
      <c r="AF17" s="22" t="str">
        <f t="shared" si="4"/>
        <v>#DIV/0!</v>
      </c>
      <c r="AG17" s="22">
        <f t="shared" si="4"/>
        <v>9.192791156</v>
      </c>
      <c r="AH17" s="22">
        <f t="shared" si="4"/>
        <v>14.62717</v>
      </c>
      <c r="AI17" s="22" t="str">
        <f t="shared" si="4"/>
        <v>#DIV/0!</v>
      </c>
      <c r="AJ17" s="22" t="str">
        <f t="shared" si="4"/>
        <v>#DIV/0!</v>
      </c>
      <c r="AK17" s="22">
        <f t="shared" si="4"/>
        <v>47.33107066</v>
      </c>
      <c r="AL17" s="22" t="str">
        <f t="shared" si="4"/>
        <v>#DIV/0!</v>
      </c>
      <c r="AM17" s="22" t="str">
        <f t="shared" si="4"/>
        <v>#DIV/0!</v>
      </c>
      <c r="AN17" s="22">
        <f t="shared" si="4"/>
        <v>44.45005345</v>
      </c>
      <c r="AO17" s="22">
        <f t="shared" si="4"/>
        <v>44.64114292</v>
      </c>
      <c r="AP17" s="22">
        <f t="shared" si="4"/>
        <v>8.542206857</v>
      </c>
      <c r="AQ17" s="22">
        <f t="shared" si="4"/>
        <v>32.52128954</v>
      </c>
    </row>
    <row r="18">
      <c r="A18" s="25"/>
      <c r="B18" s="22" t="str">
        <f t="shared" ref="B18:AQ18" si="5">(B10/B$4)*100</f>
        <v>#DIV/0!</v>
      </c>
      <c r="C18" s="22">
        <f t="shared" si="5"/>
        <v>16.41184238</v>
      </c>
      <c r="D18" s="22" t="str">
        <f t="shared" si="5"/>
        <v>#DIV/0!</v>
      </c>
      <c r="E18" s="22">
        <f t="shared" si="5"/>
        <v>17.07283108</v>
      </c>
      <c r="F18" s="22" t="str">
        <f t="shared" si="5"/>
        <v>#DIV/0!</v>
      </c>
      <c r="G18" s="22">
        <f t="shared" si="5"/>
        <v>47.5062167</v>
      </c>
      <c r="H18" s="22" t="str">
        <f t="shared" si="5"/>
        <v>#DIV/0!</v>
      </c>
      <c r="I18" s="22">
        <f t="shared" si="5"/>
        <v>36.50958904</v>
      </c>
      <c r="J18" s="22">
        <f t="shared" si="5"/>
        <v>35.89736391</v>
      </c>
      <c r="K18" s="22">
        <f t="shared" si="5"/>
        <v>39.10012021</v>
      </c>
      <c r="L18" s="22">
        <f t="shared" si="5"/>
        <v>26.7149088</v>
      </c>
      <c r="M18" s="22">
        <f t="shared" si="5"/>
        <v>39.51536384</v>
      </c>
      <c r="N18" s="22" t="str">
        <f t="shared" si="5"/>
        <v>#DIV/0!</v>
      </c>
      <c r="O18" s="22">
        <f t="shared" si="5"/>
        <v>35.37838027</v>
      </c>
      <c r="P18" s="22" t="str">
        <f t="shared" si="5"/>
        <v>#DIV/0!</v>
      </c>
      <c r="Q18" s="22">
        <f t="shared" si="5"/>
        <v>71.00840336</v>
      </c>
      <c r="R18" s="22" t="str">
        <f t="shared" si="5"/>
        <v>#DIV/0!</v>
      </c>
      <c r="S18" s="22">
        <f t="shared" si="5"/>
        <v>64.17873652</v>
      </c>
      <c r="T18" s="22" t="str">
        <f t="shared" si="5"/>
        <v>#DIV/0!</v>
      </c>
      <c r="U18" s="22">
        <f t="shared" si="5"/>
        <v>66.61299632</v>
      </c>
      <c r="V18" s="22">
        <f t="shared" si="5"/>
        <v>91.54131729</v>
      </c>
      <c r="W18" s="22">
        <f t="shared" si="5"/>
        <v>71.47815308</v>
      </c>
      <c r="X18" s="22" t="str">
        <f t="shared" si="5"/>
        <v>#DIV/0!</v>
      </c>
      <c r="Y18" s="22">
        <f t="shared" si="5"/>
        <v>71.82635316</v>
      </c>
      <c r="Z18" s="22" t="str">
        <f t="shared" si="5"/>
        <v>#DIV/0!</v>
      </c>
      <c r="AA18" s="22">
        <f t="shared" si="5"/>
        <v>75.36717502</v>
      </c>
      <c r="AB18" s="22" t="str">
        <f t="shared" si="5"/>
        <v>#DIV/0!</v>
      </c>
      <c r="AC18" s="22">
        <f t="shared" si="5"/>
        <v>76.18648612</v>
      </c>
      <c r="AD18" s="22" t="str">
        <f t="shared" si="5"/>
        <v>#DIV/0!</v>
      </c>
      <c r="AE18" s="22">
        <f t="shared" si="5"/>
        <v>79.12720848</v>
      </c>
      <c r="AF18" s="22" t="str">
        <f t="shared" si="5"/>
        <v>#DIV/0!</v>
      </c>
      <c r="AG18" s="22">
        <f t="shared" si="5"/>
        <v>77.04679691</v>
      </c>
      <c r="AH18" s="22">
        <f t="shared" si="5"/>
        <v>81.81869672</v>
      </c>
      <c r="AI18" s="22" t="str">
        <f t="shared" si="5"/>
        <v>#DIV/0!</v>
      </c>
      <c r="AJ18" s="22" t="str">
        <f t="shared" si="5"/>
        <v>#DIV/0!</v>
      </c>
      <c r="AK18" s="22">
        <f t="shared" si="5"/>
        <v>47.78360588</v>
      </c>
      <c r="AL18" s="22" t="str">
        <f t="shared" si="5"/>
        <v>#DIV/0!</v>
      </c>
      <c r="AM18" s="22" t="str">
        <f t="shared" si="5"/>
        <v>#DIV/0!</v>
      </c>
      <c r="AN18" s="22">
        <f t="shared" si="5"/>
        <v>52.69925169</v>
      </c>
      <c r="AO18" s="22">
        <f t="shared" si="5"/>
        <v>53.50386809</v>
      </c>
      <c r="AP18" s="22">
        <f t="shared" si="5"/>
        <v>80.3874964</v>
      </c>
      <c r="AQ18" s="22">
        <f t="shared" si="5"/>
        <v>62.3053528</v>
      </c>
    </row>
    <row r="19">
      <c r="A19" s="25"/>
      <c r="B19" s="22" t="str">
        <f t="shared" ref="B19:AQ19" si="6">(B11/B$4)*100</f>
        <v>#DIV/0!</v>
      </c>
      <c r="C19" s="22">
        <f t="shared" si="6"/>
        <v>0.2953645146</v>
      </c>
      <c r="D19" s="22" t="str">
        <f t="shared" si="6"/>
        <v>#DIV/0!</v>
      </c>
      <c r="E19" s="22">
        <f t="shared" si="6"/>
        <v>0.2952235065</v>
      </c>
      <c r="F19" s="22" t="str">
        <f t="shared" si="6"/>
        <v>#DIV/0!</v>
      </c>
      <c r="G19" s="22">
        <f t="shared" si="6"/>
        <v>3.474245115</v>
      </c>
      <c r="H19" s="22" t="str">
        <f t="shared" si="6"/>
        <v>#DIV/0!</v>
      </c>
      <c r="I19" s="22">
        <f t="shared" si="6"/>
        <v>1.336986301</v>
      </c>
      <c r="J19" s="22">
        <f t="shared" si="6"/>
        <v>5.162684933</v>
      </c>
      <c r="K19" s="22">
        <f t="shared" si="6"/>
        <v>1.01665808</v>
      </c>
      <c r="L19" s="22">
        <f t="shared" si="6"/>
        <v>0.9945810204</v>
      </c>
      <c r="M19" s="22">
        <f t="shared" si="6"/>
        <v>1.386760091</v>
      </c>
      <c r="N19" s="22" t="str">
        <f t="shared" si="6"/>
        <v>#DIV/0!</v>
      </c>
      <c r="O19" s="22">
        <f t="shared" si="6"/>
        <v>0.8734539864</v>
      </c>
      <c r="P19" s="22" t="str">
        <f t="shared" si="6"/>
        <v>#DIV/0!</v>
      </c>
      <c r="Q19" s="22">
        <f t="shared" si="6"/>
        <v>11.17564673</v>
      </c>
      <c r="R19" s="22" t="str">
        <f t="shared" si="6"/>
        <v>#DIV/0!</v>
      </c>
      <c r="S19" s="22">
        <f t="shared" si="6"/>
        <v>2.012326656</v>
      </c>
      <c r="T19" s="22" t="str">
        <f t="shared" si="6"/>
        <v>#DIV/0!</v>
      </c>
      <c r="U19" s="22">
        <f t="shared" si="6"/>
        <v>2.011118875</v>
      </c>
      <c r="V19" s="22">
        <f t="shared" si="6"/>
        <v>4.557383345</v>
      </c>
      <c r="W19" s="22">
        <f t="shared" si="6"/>
        <v>3.783700031</v>
      </c>
      <c r="X19" s="22" t="str">
        <f t="shared" si="6"/>
        <v>#DIV/0!</v>
      </c>
      <c r="Y19" s="22">
        <f t="shared" si="6"/>
        <v>2.9538201</v>
      </c>
      <c r="Z19" s="22" t="str">
        <f t="shared" si="6"/>
        <v>#DIV/0!</v>
      </c>
      <c r="AA19" s="22">
        <f t="shared" si="6"/>
        <v>8.28609902</v>
      </c>
      <c r="AB19" s="22" t="str">
        <f t="shared" si="6"/>
        <v>#DIV/0!</v>
      </c>
      <c r="AC19" s="22">
        <f t="shared" si="6"/>
        <v>3.056710015</v>
      </c>
      <c r="AD19" s="22" t="str">
        <f t="shared" si="6"/>
        <v>#DIV/0!</v>
      </c>
      <c r="AE19" s="22">
        <f t="shared" si="6"/>
        <v>2.614840989</v>
      </c>
      <c r="AF19" s="22" t="str">
        <f t="shared" si="6"/>
        <v>#DIV/0!</v>
      </c>
      <c r="AG19" s="22">
        <f t="shared" si="6"/>
        <v>12.0248372</v>
      </c>
      <c r="AH19" s="22">
        <f t="shared" si="6"/>
        <v>3.55979723</v>
      </c>
      <c r="AI19" s="22" t="str">
        <f t="shared" si="6"/>
        <v>#DIV/0!</v>
      </c>
      <c r="AJ19" s="22" t="str">
        <f t="shared" si="6"/>
        <v>#DIV/0!</v>
      </c>
      <c r="AK19" s="22">
        <f t="shared" si="6"/>
        <v>1.001062772</v>
      </c>
      <c r="AL19" s="22" t="str">
        <f t="shared" si="6"/>
        <v>#DIV/0!</v>
      </c>
      <c r="AM19" s="22" t="str">
        <f t="shared" si="6"/>
        <v>#DIV/0!</v>
      </c>
      <c r="AN19" s="22">
        <f t="shared" si="6"/>
        <v>1.475828483</v>
      </c>
      <c r="AO19" s="22">
        <f t="shared" si="6"/>
        <v>1.103958439</v>
      </c>
      <c r="AP19" s="22">
        <f t="shared" si="6"/>
        <v>10.95505618</v>
      </c>
      <c r="AQ19" s="22">
        <f t="shared" si="6"/>
        <v>1.964720195</v>
      </c>
    </row>
    <row r="20">
      <c r="A20" s="26"/>
      <c r="B20" s="22" t="str">
        <f t="shared" ref="B20:AQ20" si="7">(B12/B$4)*100</f>
        <v>#DIV/0!</v>
      </c>
      <c r="C20" s="22">
        <f t="shared" si="7"/>
        <v>0.006949753284</v>
      </c>
      <c r="D20" s="22" t="str">
        <f t="shared" si="7"/>
        <v>#DIV/0!</v>
      </c>
      <c r="E20" s="22">
        <f t="shared" si="7"/>
        <v>0.03063640162</v>
      </c>
      <c r="F20" s="22" t="str">
        <f t="shared" si="7"/>
        <v>#DIV/0!</v>
      </c>
      <c r="G20" s="22">
        <f t="shared" si="7"/>
        <v>0.1563055062</v>
      </c>
      <c r="H20" s="22" t="str">
        <f t="shared" si="7"/>
        <v>#DIV/0!</v>
      </c>
      <c r="I20" s="22">
        <f t="shared" si="7"/>
        <v>0.05205479452</v>
      </c>
      <c r="J20" s="22">
        <f t="shared" si="7"/>
        <v>0.08702731535</v>
      </c>
      <c r="K20" s="22">
        <f t="shared" si="7"/>
        <v>0.03434655676</v>
      </c>
      <c r="L20" s="22">
        <f t="shared" si="7"/>
        <v>0</v>
      </c>
      <c r="M20" s="22">
        <f t="shared" si="7"/>
        <v>0.01094810598</v>
      </c>
      <c r="N20" s="22" t="str">
        <f t="shared" si="7"/>
        <v>#DIV/0!</v>
      </c>
      <c r="O20" s="22">
        <f t="shared" si="7"/>
        <v>0.01048144784</v>
      </c>
      <c r="P20" s="22" t="str">
        <f t="shared" si="7"/>
        <v>#DIV/0!</v>
      </c>
      <c r="Q20" s="22">
        <f t="shared" si="7"/>
        <v>0.04119294777</v>
      </c>
      <c r="R20" s="22" t="str">
        <f t="shared" si="7"/>
        <v>#DIV/0!</v>
      </c>
      <c r="S20" s="22">
        <f t="shared" si="7"/>
        <v>0</v>
      </c>
      <c r="T20" s="22" t="str">
        <f t="shared" si="7"/>
        <v>#DIV/0!</v>
      </c>
      <c r="U20" s="22">
        <f t="shared" si="7"/>
        <v>0.01215177568</v>
      </c>
      <c r="V20" s="22">
        <f t="shared" si="7"/>
        <v>0.009601228957</v>
      </c>
      <c r="W20" s="22">
        <f t="shared" si="7"/>
        <v>0.03408738767</v>
      </c>
      <c r="X20" s="22" t="str">
        <f t="shared" si="7"/>
        <v>#DIV/0!</v>
      </c>
      <c r="Y20" s="22">
        <f t="shared" si="7"/>
        <v>0.006513385006</v>
      </c>
      <c r="Z20" s="22" t="str">
        <f t="shared" si="7"/>
        <v>#DIV/0!</v>
      </c>
      <c r="AA20" s="22">
        <f t="shared" si="7"/>
        <v>0.01565778348</v>
      </c>
      <c r="AB20" s="22" t="str">
        <f t="shared" si="7"/>
        <v>#DIV/0!</v>
      </c>
      <c r="AC20" s="22">
        <f t="shared" si="7"/>
        <v>0.01340662287</v>
      </c>
      <c r="AD20" s="22" t="str">
        <f t="shared" si="7"/>
        <v>#DIV/0!</v>
      </c>
      <c r="AE20" s="22">
        <f t="shared" si="7"/>
        <v>0.04593639576</v>
      </c>
      <c r="AF20" s="22" t="str">
        <f t="shared" si="7"/>
        <v>#DIV/0!</v>
      </c>
      <c r="AG20" s="22">
        <f t="shared" si="7"/>
        <v>0.03937604119</v>
      </c>
      <c r="AH20" s="22">
        <f t="shared" si="7"/>
        <v>0.005663957407</v>
      </c>
      <c r="AI20" s="22" t="str">
        <f t="shared" si="7"/>
        <v>#DIV/0!</v>
      </c>
      <c r="AJ20" s="22" t="str">
        <f t="shared" si="7"/>
        <v>#DIV/0!</v>
      </c>
      <c r="AK20" s="22">
        <f t="shared" si="7"/>
        <v>0.1474167781</v>
      </c>
      <c r="AL20" s="22" t="str">
        <f t="shared" si="7"/>
        <v>#DIV/0!</v>
      </c>
      <c r="AM20" s="22" t="str">
        <f t="shared" si="7"/>
        <v>#DIV/0!</v>
      </c>
      <c r="AN20" s="22">
        <f t="shared" si="7"/>
        <v>0.02672526428</v>
      </c>
      <c r="AO20" s="22">
        <f t="shared" si="7"/>
        <v>0.02258738495</v>
      </c>
      <c r="AP20" s="22">
        <f t="shared" si="7"/>
        <v>0.003601267646</v>
      </c>
      <c r="AQ20" s="22">
        <f t="shared" si="7"/>
        <v>0.02433090024</v>
      </c>
    </row>
    <row r="21">
      <c r="A21" s="4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>
      <c r="A22" s="21" t="s">
        <v>44</v>
      </c>
      <c r="B22" s="22" t="str">
        <f t="shared" ref="B22:AQ22" si="8">B14</f>
        <v>#DIV/0!</v>
      </c>
      <c r="C22" s="22">
        <f t="shared" si="8"/>
        <v>0</v>
      </c>
      <c r="D22" s="22" t="str">
        <f t="shared" si="8"/>
        <v>#DIV/0!</v>
      </c>
      <c r="E22" s="22">
        <f t="shared" si="8"/>
        <v>0.01949589194</v>
      </c>
      <c r="F22" s="22" t="str">
        <f t="shared" si="8"/>
        <v>#DIV/0!</v>
      </c>
      <c r="G22" s="22">
        <f t="shared" si="8"/>
        <v>1.651865009</v>
      </c>
      <c r="H22" s="22" t="str">
        <f t="shared" si="8"/>
        <v>#DIV/0!</v>
      </c>
      <c r="I22" s="22">
        <f t="shared" si="8"/>
        <v>0.2328767123</v>
      </c>
      <c r="J22" s="22">
        <f t="shared" si="8"/>
        <v>6.906038573</v>
      </c>
      <c r="K22" s="22">
        <f t="shared" si="8"/>
        <v>0.08930104757</v>
      </c>
      <c r="L22" s="22">
        <f t="shared" si="8"/>
        <v>0.3172085646</v>
      </c>
      <c r="M22" s="22">
        <f t="shared" si="8"/>
        <v>0</v>
      </c>
      <c r="N22" s="22" t="str">
        <f t="shared" si="8"/>
        <v>#DIV/0!</v>
      </c>
      <c r="O22" s="22">
        <f t="shared" si="8"/>
        <v>0.01048144784</v>
      </c>
      <c r="P22" s="22" t="str">
        <f t="shared" si="8"/>
        <v>#DIV/0!</v>
      </c>
      <c r="Q22" s="22">
        <f t="shared" si="8"/>
        <v>0.5066732575</v>
      </c>
      <c r="R22" s="22" t="str">
        <f t="shared" si="8"/>
        <v>#DIV/0!</v>
      </c>
      <c r="S22" s="22">
        <f t="shared" si="8"/>
        <v>0.1171032357</v>
      </c>
      <c r="T22" s="22" t="str">
        <f t="shared" si="8"/>
        <v>#DIV/0!</v>
      </c>
      <c r="U22" s="22">
        <f t="shared" si="8"/>
        <v>0</v>
      </c>
      <c r="V22" s="22">
        <f t="shared" si="8"/>
        <v>0</v>
      </c>
      <c r="W22" s="22">
        <f t="shared" si="8"/>
        <v>0</v>
      </c>
      <c r="X22" s="22" t="str">
        <f t="shared" si="8"/>
        <v>#DIV/0!</v>
      </c>
      <c r="Y22" s="22">
        <f t="shared" si="8"/>
        <v>0</v>
      </c>
      <c r="Z22" s="22" t="str">
        <f t="shared" si="8"/>
        <v>#DIV/0!</v>
      </c>
      <c r="AA22" s="22">
        <f t="shared" si="8"/>
        <v>0</v>
      </c>
      <c r="AB22" s="22" t="str">
        <f t="shared" si="8"/>
        <v>#DIV/0!</v>
      </c>
      <c r="AC22" s="22">
        <f t="shared" si="8"/>
        <v>0.4290119319</v>
      </c>
      <c r="AD22" s="22" t="str">
        <f t="shared" si="8"/>
        <v>#DIV/0!</v>
      </c>
      <c r="AE22" s="22">
        <f t="shared" si="8"/>
        <v>0.003533568905</v>
      </c>
      <c r="AF22" s="22" t="str">
        <f t="shared" si="8"/>
        <v>#DIV/0!</v>
      </c>
      <c r="AG22" s="22">
        <f t="shared" si="8"/>
        <v>0.09995456611</v>
      </c>
      <c r="AH22" s="22">
        <f t="shared" si="8"/>
        <v>0</v>
      </c>
      <c r="AI22" s="22" t="str">
        <f t="shared" si="8"/>
        <v>#DIV/0!</v>
      </c>
      <c r="AJ22" s="22" t="str">
        <f t="shared" si="8"/>
        <v>#DIV/0!</v>
      </c>
      <c r="AK22" s="22">
        <f t="shared" si="8"/>
        <v>0.1679865611</v>
      </c>
      <c r="AL22" s="22" t="str">
        <f t="shared" si="8"/>
        <v>#DIV/0!</v>
      </c>
      <c r="AM22" s="22" t="str">
        <f t="shared" si="8"/>
        <v>#DIV/0!</v>
      </c>
      <c r="AN22" s="22">
        <f t="shared" si="8"/>
        <v>0.1989547452</v>
      </c>
      <c r="AO22" s="22">
        <f t="shared" si="8"/>
        <v>0.005646846236</v>
      </c>
      <c r="AP22" s="22">
        <f t="shared" si="8"/>
        <v>0.07202535292</v>
      </c>
      <c r="AQ22" s="22">
        <f t="shared" si="8"/>
        <v>1.353406326</v>
      </c>
    </row>
    <row r="23">
      <c r="A23" s="25"/>
      <c r="B23" s="22" t="str">
        <f t="shared" ref="B23:AQ23" si="9">B15+B22</f>
        <v>#DIV/0!</v>
      </c>
      <c r="C23" s="22">
        <f t="shared" si="9"/>
        <v>0.01389950657</v>
      </c>
      <c r="D23" s="22" t="str">
        <f t="shared" si="9"/>
        <v>#DIV/0!</v>
      </c>
      <c r="E23" s="22">
        <f t="shared" si="9"/>
        <v>0.04456203871</v>
      </c>
      <c r="F23" s="22" t="str">
        <f t="shared" si="9"/>
        <v>#DIV/0!</v>
      </c>
      <c r="G23" s="22">
        <f t="shared" si="9"/>
        <v>3.488454707</v>
      </c>
      <c r="H23" s="22" t="str">
        <f t="shared" si="9"/>
        <v>#DIV/0!</v>
      </c>
      <c r="I23" s="22">
        <f t="shared" si="9"/>
        <v>0.5369863014</v>
      </c>
      <c r="J23" s="22">
        <f t="shared" si="9"/>
        <v>12.91934533</v>
      </c>
      <c r="K23" s="22">
        <f t="shared" si="9"/>
        <v>0.4052893697</v>
      </c>
      <c r="L23" s="22">
        <f t="shared" si="9"/>
        <v>0.8756278086</v>
      </c>
      <c r="M23" s="22">
        <f t="shared" si="9"/>
        <v>0.05109116123</v>
      </c>
      <c r="N23" s="22" t="str">
        <f t="shared" si="9"/>
        <v>#DIV/0!</v>
      </c>
      <c r="O23" s="22">
        <f t="shared" si="9"/>
        <v>0.5240723919</v>
      </c>
      <c r="P23" s="22" t="str">
        <f t="shared" si="9"/>
        <v>#DIV/0!</v>
      </c>
      <c r="Q23" s="22">
        <f t="shared" si="9"/>
        <v>1.136925358</v>
      </c>
      <c r="R23" s="22" t="str">
        <f t="shared" si="9"/>
        <v>#DIV/0!</v>
      </c>
      <c r="S23" s="22">
        <f t="shared" si="9"/>
        <v>0.4437596302</v>
      </c>
      <c r="T23" s="22" t="str">
        <f t="shared" si="9"/>
        <v>#DIV/0!</v>
      </c>
      <c r="U23" s="22">
        <f t="shared" si="9"/>
        <v>0.01822766352</v>
      </c>
      <c r="V23" s="22">
        <f t="shared" si="9"/>
        <v>0</v>
      </c>
      <c r="W23" s="22">
        <f t="shared" si="9"/>
        <v>0</v>
      </c>
      <c r="X23" s="22" t="str">
        <f t="shared" si="9"/>
        <v>#DIV/0!</v>
      </c>
      <c r="Y23" s="22">
        <f t="shared" si="9"/>
        <v>0</v>
      </c>
      <c r="Z23" s="22" t="str">
        <f t="shared" si="9"/>
        <v>#DIV/0!</v>
      </c>
      <c r="AA23" s="22">
        <f t="shared" si="9"/>
        <v>0.009394670091</v>
      </c>
      <c r="AB23" s="22" t="str">
        <f t="shared" si="9"/>
        <v>#DIV/0!</v>
      </c>
      <c r="AC23" s="22">
        <f t="shared" si="9"/>
        <v>0.5128033248</v>
      </c>
      <c r="AD23" s="22" t="str">
        <f t="shared" si="9"/>
        <v>#DIV/0!</v>
      </c>
      <c r="AE23" s="22">
        <f t="shared" si="9"/>
        <v>0.003533568905</v>
      </c>
      <c r="AF23" s="22" t="str">
        <f t="shared" si="9"/>
        <v>#DIV/0!</v>
      </c>
      <c r="AG23" s="22">
        <f t="shared" si="9"/>
        <v>0.2968347721</v>
      </c>
      <c r="AH23" s="22">
        <f t="shared" si="9"/>
        <v>0.01132791481</v>
      </c>
      <c r="AI23" s="22" t="str">
        <f t="shared" si="9"/>
        <v>#DIV/0!</v>
      </c>
      <c r="AJ23" s="22" t="str">
        <f t="shared" si="9"/>
        <v>#DIV/0!</v>
      </c>
      <c r="AK23" s="22">
        <f t="shared" si="9"/>
        <v>1.470739484</v>
      </c>
      <c r="AL23" s="22" t="str">
        <f t="shared" si="9"/>
        <v>#DIV/0!</v>
      </c>
      <c r="AM23" s="22" t="str">
        <f t="shared" si="9"/>
        <v>#DIV/0!</v>
      </c>
      <c r="AN23" s="22">
        <f t="shared" si="9"/>
        <v>0.1989547452</v>
      </c>
      <c r="AO23" s="22">
        <f t="shared" si="9"/>
        <v>0.005646846236</v>
      </c>
      <c r="AP23" s="22">
        <f t="shared" si="9"/>
        <v>0.07562662057</v>
      </c>
      <c r="AQ23" s="22">
        <f t="shared" si="9"/>
        <v>1.584549878</v>
      </c>
    </row>
    <row r="24">
      <c r="A24" s="25"/>
      <c r="B24" s="22" t="str">
        <f t="shared" ref="B24:AQ24" si="10">B16+B23</f>
        <v>#DIV/0!</v>
      </c>
      <c r="C24" s="22">
        <f t="shared" si="10"/>
        <v>1.629717145</v>
      </c>
      <c r="D24" s="22" t="str">
        <f t="shared" si="10"/>
        <v>#DIV/0!</v>
      </c>
      <c r="E24" s="22">
        <f t="shared" si="10"/>
        <v>2.810193566</v>
      </c>
      <c r="F24" s="22" t="str">
        <f t="shared" si="10"/>
        <v>#DIV/0!</v>
      </c>
      <c r="G24" s="22">
        <f t="shared" si="10"/>
        <v>9.801065719</v>
      </c>
      <c r="H24" s="22" t="str">
        <f t="shared" si="10"/>
        <v>#DIV/0!</v>
      </c>
      <c r="I24" s="22">
        <f t="shared" si="10"/>
        <v>1.597260274</v>
      </c>
      <c r="J24" s="22">
        <f t="shared" si="10"/>
        <v>22.53726734</v>
      </c>
      <c r="K24" s="22">
        <f t="shared" si="10"/>
        <v>4.554353426</v>
      </c>
      <c r="L24" s="22">
        <f t="shared" si="10"/>
        <v>11.38977002</v>
      </c>
      <c r="M24" s="22">
        <f t="shared" si="10"/>
        <v>3.240639369</v>
      </c>
      <c r="N24" s="22" t="str">
        <f t="shared" si="10"/>
        <v>#DIV/0!</v>
      </c>
      <c r="O24" s="22">
        <f t="shared" si="10"/>
        <v>2.008944169</v>
      </c>
      <c r="P24" s="22" t="str">
        <f t="shared" si="10"/>
        <v>#DIV/0!</v>
      </c>
      <c r="Q24" s="22">
        <f t="shared" si="10"/>
        <v>3.571428571</v>
      </c>
      <c r="R24" s="22" t="str">
        <f t="shared" si="10"/>
        <v>#DIV/0!</v>
      </c>
      <c r="S24" s="22">
        <f t="shared" si="10"/>
        <v>1.919876733</v>
      </c>
      <c r="T24" s="22" t="str">
        <f t="shared" si="10"/>
        <v>#DIV/0!</v>
      </c>
      <c r="U24" s="22">
        <f t="shared" si="10"/>
        <v>1.765045417</v>
      </c>
      <c r="V24" s="22">
        <f t="shared" si="10"/>
        <v>0</v>
      </c>
      <c r="W24" s="22">
        <f t="shared" si="10"/>
        <v>3.622559653</v>
      </c>
      <c r="X24" s="22" t="str">
        <f t="shared" si="10"/>
        <v>#DIV/0!</v>
      </c>
      <c r="Y24" s="22">
        <f t="shared" si="10"/>
        <v>2.208037517</v>
      </c>
      <c r="Z24" s="22" t="str">
        <f t="shared" si="10"/>
        <v>#DIV/0!</v>
      </c>
      <c r="AA24" s="22">
        <f t="shared" si="10"/>
        <v>2.906084615</v>
      </c>
      <c r="AB24" s="22" t="str">
        <f t="shared" si="10"/>
        <v>#DIV/0!</v>
      </c>
      <c r="AC24" s="22">
        <f t="shared" si="10"/>
        <v>3.867810698</v>
      </c>
      <c r="AD24" s="22" t="str">
        <f t="shared" si="10"/>
        <v>#DIV/0!</v>
      </c>
      <c r="AE24" s="22">
        <f t="shared" si="10"/>
        <v>2.212014134</v>
      </c>
      <c r="AF24" s="22" t="str">
        <f t="shared" si="10"/>
        <v>#DIV/0!</v>
      </c>
      <c r="AG24" s="22">
        <f t="shared" si="10"/>
        <v>1.693169771</v>
      </c>
      <c r="AH24" s="22">
        <f t="shared" si="10"/>
        <v>0.03398374444</v>
      </c>
      <c r="AI24" s="22" t="str">
        <f t="shared" si="10"/>
        <v>#DIV/0!</v>
      </c>
      <c r="AJ24" s="22" t="str">
        <f t="shared" si="10"/>
        <v>#DIV/0!</v>
      </c>
      <c r="AK24" s="22">
        <f t="shared" si="10"/>
        <v>3.73684391</v>
      </c>
      <c r="AL24" s="22" t="str">
        <f t="shared" si="10"/>
        <v>#DIV/0!</v>
      </c>
      <c r="AM24" s="22" t="str">
        <f t="shared" si="10"/>
        <v>#DIV/0!</v>
      </c>
      <c r="AN24" s="22">
        <f t="shared" si="10"/>
        <v>1.30953795</v>
      </c>
      <c r="AO24" s="22">
        <f t="shared" si="10"/>
        <v>0.7369134338</v>
      </c>
      <c r="AP24" s="22">
        <f t="shared" si="10"/>
        <v>0.08643042351</v>
      </c>
      <c r="AQ24" s="22">
        <f t="shared" si="10"/>
        <v>3.172141119</v>
      </c>
    </row>
    <row r="25">
      <c r="A25" s="25"/>
      <c r="B25" s="22" t="str">
        <f t="shared" ref="B25:AQ25" si="11">B17+B24</f>
        <v>#DIV/0!</v>
      </c>
      <c r="C25" s="22">
        <f t="shared" si="11"/>
        <v>83.2788936</v>
      </c>
      <c r="D25" s="22" t="str">
        <f t="shared" si="11"/>
        <v>#DIV/0!</v>
      </c>
      <c r="E25" s="22">
        <f t="shared" si="11"/>
        <v>82.58181312</v>
      </c>
      <c r="F25" s="22" t="str">
        <f t="shared" si="11"/>
        <v>#DIV/0!</v>
      </c>
      <c r="G25" s="22">
        <f t="shared" si="11"/>
        <v>48.8312611</v>
      </c>
      <c r="H25" s="22" t="str">
        <f t="shared" si="11"/>
        <v>#DIV/0!</v>
      </c>
      <c r="I25" s="22">
        <f t="shared" si="11"/>
        <v>62.10136986</v>
      </c>
      <c r="J25" s="22">
        <f t="shared" si="11"/>
        <v>58.83888717</v>
      </c>
      <c r="K25" s="22">
        <f t="shared" si="11"/>
        <v>59.84544049</v>
      </c>
      <c r="L25" s="22">
        <f t="shared" si="11"/>
        <v>72.23764208</v>
      </c>
      <c r="M25" s="22">
        <f t="shared" si="11"/>
        <v>59.02488869</v>
      </c>
      <c r="N25" s="22" t="str">
        <f t="shared" si="11"/>
        <v>#DIV/0!</v>
      </c>
      <c r="O25" s="22">
        <f t="shared" si="11"/>
        <v>63.68877088</v>
      </c>
      <c r="P25" s="22" t="str">
        <f t="shared" si="11"/>
        <v>#DIV/0!</v>
      </c>
      <c r="Q25" s="22">
        <f t="shared" si="11"/>
        <v>17.77063767</v>
      </c>
      <c r="R25" s="22" t="str">
        <f t="shared" si="11"/>
        <v>#DIV/0!</v>
      </c>
      <c r="S25" s="22">
        <f t="shared" si="11"/>
        <v>33.8027735</v>
      </c>
      <c r="T25" s="22" t="str">
        <f t="shared" si="11"/>
        <v>#DIV/0!</v>
      </c>
      <c r="U25" s="22">
        <f t="shared" si="11"/>
        <v>31.35765714</v>
      </c>
      <c r="V25" s="22">
        <f t="shared" si="11"/>
        <v>3.885297318</v>
      </c>
      <c r="W25" s="22">
        <f t="shared" si="11"/>
        <v>24.69786179</v>
      </c>
      <c r="X25" s="22" t="str">
        <f t="shared" si="11"/>
        <v>#DIV/0!</v>
      </c>
      <c r="Y25" s="22">
        <f t="shared" si="11"/>
        <v>25.21982674</v>
      </c>
      <c r="Z25" s="22" t="str">
        <f t="shared" si="11"/>
        <v>#DIV/0!</v>
      </c>
      <c r="AA25" s="22">
        <f t="shared" si="11"/>
        <v>16.26843704</v>
      </c>
      <c r="AB25" s="22" t="str">
        <f t="shared" si="11"/>
        <v>#DIV/0!</v>
      </c>
      <c r="AC25" s="22">
        <f t="shared" si="11"/>
        <v>20.76015552</v>
      </c>
      <c r="AD25" s="22" t="str">
        <f t="shared" si="11"/>
        <v>#DIV/0!</v>
      </c>
      <c r="AE25" s="22">
        <f t="shared" si="11"/>
        <v>18.204947</v>
      </c>
      <c r="AF25" s="22" t="str">
        <f t="shared" si="11"/>
        <v>#DIV/0!</v>
      </c>
      <c r="AG25" s="22">
        <f t="shared" si="11"/>
        <v>10.88596093</v>
      </c>
      <c r="AH25" s="22">
        <f t="shared" si="11"/>
        <v>14.66115375</v>
      </c>
      <c r="AI25" s="22" t="str">
        <f t="shared" si="11"/>
        <v>#DIV/0!</v>
      </c>
      <c r="AJ25" s="22" t="str">
        <f t="shared" si="11"/>
        <v>#DIV/0!</v>
      </c>
      <c r="AK25" s="22">
        <f t="shared" si="11"/>
        <v>51.06791457</v>
      </c>
      <c r="AL25" s="22" t="str">
        <f t="shared" si="11"/>
        <v>#DIV/0!</v>
      </c>
      <c r="AM25" s="22" t="str">
        <f t="shared" si="11"/>
        <v>#DIV/0!</v>
      </c>
      <c r="AN25" s="22">
        <f t="shared" si="11"/>
        <v>45.7595914</v>
      </c>
      <c r="AO25" s="22">
        <f t="shared" si="11"/>
        <v>45.37805636</v>
      </c>
      <c r="AP25" s="22">
        <f t="shared" si="11"/>
        <v>8.62863728</v>
      </c>
      <c r="AQ25" s="22">
        <f t="shared" si="11"/>
        <v>35.69343066</v>
      </c>
    </row>
    <row r="26">
      <c r="A26" s="25"/>
      <c r="B26" s="22" t="str">
        <f t="shared" ref="B26:AQ26" si="12">B18+B25</f>
        <v>#DIV/0!</v>
      </c>
      <c r="C26" s="22">
        <f t="shared" si="12"/>
        <v>99.69073598</v>
      </c>
      <c r="D26" s="22" t="str">
        <f t="shared" si="12"/>
        <v>#DIV/0!</v>
      </c>
      <c r="E26" s="22">
        <f t="shared" si="12"/>
        <v>99.6546442</v>
      </c>
      <c r="F26" s="22" t="str">
        <f t="shared" si="12"/>
        <v>#DIV/0!</v>
      </c>
      <c r="G26" s="22">
        <f t="shared" si="12"/>
        <v>96.3374778</v>
      </c>
      <c r="H26" s="22" t="str">
        <f t="shared" si="12"/>
        <v>#DIV/0!</v>
      </c>
      <c r="I26" s="22">
        <f t="shared" si="12"/>
        <v>98.6109589</v>
      </c>
      <c r="J26" s="22">
        <f t="shared" si="12"/>
        <v>94.73625109</v>
      </c>
      <c r="K26" s="22">
        <f t="shared" si="12"/>
        <v>98.94556071</v>
      </c>
      <c r="L26" s="22">
        <f t="shared" si="12"/>
        <v>98.95255089</v>
      </c>
      <c r="M26" s="22">
        <f t="shared" si="12"/>
        <v>98.54025254</v>
      </c>
      <c r="N26" s="22" t="str">
        <f t="shared" si="12"/>
        <v>#DIV/0!</v>
      </c>
      <c r="O26" s="22">
        <f t="shared" si="12"/>
        <v>99.06715114</v>
      </c>
      <c r="P26" s="22" t="str">
        <f t="shared" si="12"/>
        <v>#DIV/0!</v>
      </c>
      <c r="Q26" s="22">
        <f t="shared" si="12"/>
        <v>88.77904103</v>
      </c>
      <c r="R26" s="22" t="str">
        <f t="shared" si="12"/>
        <v>#DIV/0!</v>
      </c>
      <c r="S26" s="22">
        <f t="shared" si="12"/>
        <v>97.98151002</v>
      </c>
      <c r="T26" s="22" t="str">
        <f t="shared" si="12"/>
        <v>#DIV/0!</v>
      </c>
      <c r="U26" s="22">
        <f t="shared" si="12"/>
        <v>97.97065346</v>
      </c>
      <c r="V26" s="22">
        <f t="shared" si="12"/>
        <v>95.42661461</v>
      </c>
      <c r="W26" s="22">
        <f t="shared" si="12"/>
        <v>96.17601487</v>
      </c>
      <c r="X26" s="22" t="str">
        <f t="shared" si="12"/>
        <v>#DIV/0!</v>
      </c>
      <c r="Y26" s="22">
        <f t="shared" si="12"/>
        <v>97.0461799</v>
      </c>
      <c r="Z26" s="22" t="str">
        <f t="shared" si="12"/>
        <v>#DIV/0!</v>
      </c>
      <c r="AA26" s="22">
        <f t="shared" si="12"/>
        <v>91.63561206</v>
      </c>
      <c r="AB26" s="22" t="str">
        <f t="shared" si="12"/>
        <v>#DIV/0!</v>
      </c>
      <c r="AC26" s="22">
        <f t="shared" si="12"/>
        <v>96.94664164</v>
      </c>
      <c r="AD26" s="22" t="str">
        <f t="shared" si="12"/>
        <v>#DIV/0!</v>
      </c>
      <c r="AE26" s="22">
        <f t="shared" si="12"/>
        <v>97.33215548</v>
      </c>
      <c r="AF26" s="22" t="str">
        <f t="shared" si="12"/>
        <v>#DIV/0!</v>
      </c>
      <c r="AG26" s="22">
        <f t="shared" si="12"/>
        <v>87.93275784</v>
      </c>
      <c r="AH26" s="22">
        <f t="shared" si="12"/>
        <v>96.47985047</v>
      </c>
      <c r="AI26" s="22" t="str">
        <f t="shared" si="12"/>
        <v>#DIV/0!</v>
      </c>
      <c r="AJ26" s="22" t="str">
        <f t="shared" si="12"/>
        <v>#DIV/0!</v>
      </c>
      <c r="AK26" s="22">
        <f t="shared" si="12"/>
        <v>98.85152045</v>
      </c>
      <c r="AL26" s="22" t="str">
        <f t="shared" si="12"/>
        <v>#DIV/0!</v>
      </c>
      <c r="AM26" s="22" t="str">
        <f t="shared" si="12"/>
        <v>#DIV/0!</v>
      </c>
      <c r="AN26" s="22">
        <f t="shared" si="12"/>
        <v>98.45884309</v>
      </c>
      <c r="AO26" s="22">
        <f t="shared" si="12"/>
        <v>98.88192445</v>
      </c>
      <c r="AP26" s="22">
        <f t="shared" si="12"/>
        <v>89.01613368</v>
      </c>
      <c r="AQ26" s="22">
        <f t="shared" si="12"/>
        <v>97.99878345</v>
      </c>
    </row>
    <row r="27">
      <c r="A27" s="25"/>
      <c r="B27" s="22" t="str">
        <f t="shared" ref="B27:AQ27" si="13">B19+B26</f>
        <v>#DIV/0!</v>
      </c>
      <c r="C27" s="22">
        <f t="shared" si="13"/>
        <v>99.98610049</v>
      </c>
      <c r="D27" s="22" t="str">
        <f t="shared" si="13"/>
        <v>#DIV/0!</v>
      </c>
      <c r="E27" s="22">
        <f t="shared" si="13"/>
        <v>99.94986771</v>
      </c>
      <c r="F27" s="22" t="str">
        <f t="shared" si="13"/>
        <v>#DIV/0!</v>
      </c>
      <c r="G27" s="22">
        <f t="shared" si="13"/>
        <v>99.81172291</v>
      </c>
      <c r="H27" s="22" t="str">
        <f t="shared" si="13"/>
        <v>#DIV/0!</v>
      </c>
      <c r="I27" s="22">
        <f t="shared" si="13"/>
        <v>99.94794521</v>
      </c>
      <c r="J27" s="22">
        <f t="shared" si="13"/>
        <v>99.89893602</v>
      </c>
      <c r="K27" s="22">
        <f t="shared" si="13"/>
        <v>99.96221879</v>
      </c>
      <c r="L27" s="22">
        <f t="shared" si="13"/>
        <v>99.94713191</v>
      </c>
      <c r="M27" s="22">
        <f t="shared" si="13"/>
        <v>99.92701263</v>
      </c>
      <c r="N27" s="22" t="str">
        <f t="shared" si="13"/>
        <v>#DIV/0!</v>
      </c>
      <c r="O27" s="22">
        <f t="shared" si="13"/>
        <v>99.94060513</v>
      </c>
      <c r="P27" s="22" t="str">
        <f t="shared" si="13"/>
        <v>#DIV/0!</v>
      </c>
      <c r="Q27" s="22">
        <f t="shared" si="13"/>
        <v>99.95468776</v>
      </c>
      <c r="R27" s="22" t="str">
        <f t="shared" si="13"/>
        <v>#DIV/0!</v>
      </c>
      <c r="S27" s="22">
        <f t="shared" si="13"/>
        <v>99.99383667</v>
      </c>
      <c r="T27" s="22" t="str">
        <f t="shared" si="13"/>
        <v>#DIV/0!</v>
      </c>
      <c r="U27" s="22">
        <f t="shared" si="13"/>
        <v>99.98177234</v>
      </c>
      <c r="V27" s="22">
        <f t="shared" si="13"/>
        <v>99.98399795</v>
      </c>
      <c r="W27" s="22">
        <f t="shared" si="13"/>
        <v>99.95971491</v>
      </c>
      <c r="X27" s="22" t="str">
        <f t="shared" si="13"/>
        <v>#DIV/0!</v>
      </c>
      <c r="Y27" s="22">
        <f t="shared" si="13"/>
        <v>100</v>
      </c>
      <c r="Z27" s="22" t="str">
        <f t="shared" si="13"/>
        <v>#DIV/0!</v>
      </c>
      <c r="AA27" s="22">
        <f t="shared" si="13"/>
        <v>99.92171108</v>
      </c>
      <c r="AB27" s="22" t="str">
        <f t="shared" si="13"/>
        <v>#DIV/0!</v>
      </c>
      <c r="AC27" s="22">
        <f t="shared" si="13"/>
        <v>100.0033517</v>
      </c>
      <c r="AD27" s="22" t="str">
        <f t="shared" si="13"/>
        <v>#DIV/0!</v>
      </c>
      <c r="AE27" s="22">
        <f t="shared" si="13"/>
        <v>99.94699647</v>
      </c>
      <c r="AF27" s="22" t="str">
        <f t="shared" si="13"/>
        <v>#DIV/0!</v>
      </c>
      <c r="AG27" s="22">
        <f t="shared" si="13"/>
        <v>99.95759503</v>
      </c>
      <c r="AH27" s="22">
        <f t="shared" si="13"/>
        <v>100.0396477</v>
      </c>
      <c r="AI27" s="22" t="str">
        <f t="shared" si="13"/>
        <v>#DIV/0!</v>
      </c>
      <c r="AJ27" s="22" t="str">
        <f t="shared" si="13"/>
        <v>#DIV/0!</v>
      </c>
      <c r="AK27" s="22">
        <f t="shared" si="13"/>
        <v>99.85258322</v>
      </c>
      <c r="AL27" s="22" t="str">
        <f t="shared" si="13"/>
        <v>#DIV/0!</v>
      </c>
      <c r="AM27" s="22" t="str">
        <f t="shared" si="13"/>
        <v>#DIV/0!</v>
      </c>
      <c r="AN27" s="22">
        <f t="shared" si="13"/>
        <v>99.93467158</v>
      </c>
      <c r="AO27" s="22">
        <f t="shared" si="13"/>
        <v>99.98588288</v>
      </c>
      <c r="AP27" s="22">
        <f t="shared" si="13"/>
        <v>99.97118986</v>
      </c>
      <c r="AQ27" s="22">
        <f t="shared" si="13"/>
        <v>99.96350365</v>
      </c>
    </row>
    <row r="28">
      <c r="A28" s="26"/>
      <c r="B28" s="22" t="str">
        <f t="shared" ref="B28:AQ28" si="14">B20+B27</f>
        <v>#DIV/0!</v>
      </c>
      <c r="C28" s="22">
        <f t="shared" si="14"/>
        <v>99.99305025</v>
      </c>
      <c r="D28" s="22" t="str">
        <f t="shared" si="14"/>
        <v>#DIV/0!</v>
      </c>
      <c r="E28" s="22">
        <f t="shared" si="14"/>
        <v>99.98050411</v>
      </c>
      <c r="F28" s="22" t="str">
        <f t="shared" si="14"/>
        <v>#DIV/0!</v>
      </c>
      <c r="G28" s="22">
        <f t="shared" si="14"/>
        <v>99.96802842</v>
      </c>
      <c r="H28" s="22" t="str">
        <f t="shared" si="14"/>
        <v>#DIV/0!</v>
      </c>
      <c r="I28" s="22">
        <f t="shared" si="14"/>
        <v>100</v>
      </c>
      <c r="J28" s="22">
        <f t="shared" si="14"/>
        <v>99.98596334</v>
      </c>
      <c r="K28" s="22">
        <f t="shared" si="14"/>
        <v>99.99656534</v>
      </c>
      <c r="L28" s="22">
        <f t="shared" si="14"/>
        <v>99.94713191</v>
      </c>
      <c r="M28" s="22">
        <f t="shared" si="14"/>
        <v>99.93796073</v>
      </c>
      <c r="N28" s="22" t="str">
        <f t="shared" si="14"/>
        <v>#DIV/0!</v>
      </c>
      <c r="O28" s="22">
        <f t="shared" si="14"/>
        <v>99.95108658</v>
      </c>
      <c r="P28" s="22" t="str">
        <f t="shared" si="14"/>
        <v>#DIV/0!</v>
      </c>
      <c r="Q28" s="22">
        <f t="shared" si="14"/>
        <v>99.99588071</v>
      </c>
      <c r="R28" s="22" t="str">
        <f t="shared" si="14"/>
        <v>#DIV/0!</v>
      </c>
      <c r="S28" s="22">
        <f t="shared" si="14"/>
        <v>99.99383667</v>
      </c>
      <c r="T28" s="22" t="str">
        <f t="shared" si="14"/>
        <v>#DIV/0!</v>
      </c>
      <c r="U28" s="22">
        <f t="shared" si="14"/>
        <v>99.99392411</v>
      </c>
      <c r="V28" s="22">
        <f t="shared" si="14"/>
        <v>99.99359918</v>
      </c>
      <c r="W28" s="22">
        <f t="shared" si="14"/>
        <v>99.99380229</v>
      </c>
      <c r="X28" s="22" t="str">
        <f t="shared" si="14"/>
        <v>#DIV/0!</v>
      </c>
      <c r="Y28" s="22">
        <f t="shared" si="14"/>
        <v>100.0065134</v>
      </c>
      <c r="Z28" s="22" t="str">
        <f t="shared" si="14"/>
        <v>#DIV/0!</v>
      </c>
      <c r="AA28" s="22">
        <f t="shared" si="14"/>
        <v>99.93736887</v>
      </c>
      <c r="AB28" s="22" t="str">
        <f t="shared" si="14"/>
        <v>#DIV/0!</v>
      </c>
      <c r="AC28" s="22">
        <f t="shared" si="14"/>
        <v>100.0167583</v>
      </c>
      <c r="AD28" s="22" t="str">
        <f t="shared" si="14"/>
        <v>#DIV/0!</v>
      </c>
      <c r="AE28" s="22">
        <f t="shared" si="14"/>
        <v>99.99293286</v>
      </c>
      <c r="AF28" s="22" t="str">
        <f t="shared" si="14"/>
        <v>#DIV/0!</v>
      </c>
      <c r="AG28" s="22">
        <f t="shared" si="14"/>
        <v>99.99697107</v>
      </c>
      <c r="AH28" s="22">
        <f t="shared" si="14"/>
        <v>100.0453117</v>
      </c>
      <c r="AI28" s="22" t="str">
        <f t="shared" si="14"/>
        <v>#DIV/0!</v>
      </c>
      <c r="AJ28" s="22" t="str">
        <f t="shared" si="14"/>
        <v>#DIV/0!</v>
      </c>
      <c r="AK28" s="22">
        <f t="shared" si="14"/>
        <v>100</v>
      </c>
      <c r="AL28" s="22" t="str">
        <f t="shared" si="14"/>
        <v>#DIV/0!</v>
      </c>
      <c r="AM28" s="22" t="str">
        <f t="shared" si="14"/>
        <v>#DIV/0!</v>
      </c>
      <c r="AN28" s="22">
        <f t="shared" si="14"/>
        <v>99.96139684</v>
      </c>
      <c r="AO28" s="22">
        <f t="shared" si="14"/>
        <v>100.0084703</v>
      </c>
      <c r="AP28" s="22">
        <f t="shared" si="14"/>
        <v>99.97479113</v>
      </c>
      <c r="AQ28" s="22">
        <f t="shared" si="14"/>
        <v>99.98783455</v>
      </c>
    </row>
    <row r="29">
      <c r="A29" s="4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</row>
    <row r="30">
      <c r="A30" s="9" t="s">
        <v>45</v>
      </c>
      <c r="B30" s="41">
        <f t="shared" ref="B30:AQ30" si="15">SUM(B6:B12)</f>
        <v>0</v>
      </c>
      <c r="C30" s="41">
        <f t="shared" si="15"/>
        <v>287.76</v>
      </c>
      <c r="D30" s="41">
        <f t="shared" si="15"/>
        <v>0</v>
      </c>
      <c r="E30" s="41">
        <f t="shared" si="15"/>
        <v>358.98</v>
      </c>
      <c r="F30" s="41">
        <f t="shared" si="15"/>
        <v>0</v>
      </c>
      <c r="G30" s="41">
        <f t="shared" si="15"/>
        <v>281.41</v>
      </c>
      <c r="H30" s="41">
        <f t="shared" si="15"/>
        <v>0</v>
      </c>
      <c r="I30" s="41">
        <f t="shared" si="15"/>
        <v>365</v>
      </c>
      <c r="J30" s="41">
        <f t="shared" si="15"/>
        <v>356.16</v>
      </c>
      <c r="K30" s="41">
        <f t="shared" si="15"/>
        <v>291.14</v>
      </c>
      <c r="L30" s="41">
        <f t="shared" si="15"/>
        <v>302.48</v>
      </c>
      <c r="M30" s="41">
        <f t="shared" si="15"/>
        <v>273.85</v>
      </c>
      <c r="N30" s="41">
        <f t="shared" si="15"/>
        <v>0</v>
      </c>
      <c r="O30" s="12">
        <f t="shared" si="15"/>
        <v>286.08</v>
      </c>
      <c r="P30" s="41">
        <f t="shared" si="15"/>
        <v>0</v>
      </c>
      <c r="Q30" s="41">
        <f t="shared" si="15"/>
        <v>242.75</v>
      </c>
      <c r="R30" s="41">
        <f t="shared" si="15"/>
        <v>0</v>
      </c>
      <c r="S30" s="41">
        <f t="shared" si="15"/>
        <v>324.48</v>
      </c>
      <c r="T30" s="41">
        <f t="shared" si="15"/>
        <v>0</v>
      </c>
      <c r="U30" s="41">
        <f t="shared" si="15"/>
        <v>329.15</v>
      </c>
      <c r="V30" s="41">
        <f t="shared" si="15"/>
        <v>312.44</v>
      </c>
      <c r="W30" s="41">
        <f t="shared" si="15"/>
        <v>322.68</v>
      </c>
      <c r="X30" s="41">
        <f t="shared" si="15"/>
        <v>0</v>
      </c>
      <c r="Y30" s="41">
        <f t="shared" si="15"/>
        <v>307.08</v>
      </c>
      <c r="Z30" s="41">
        <f t="shared" si="15"/>
        <v>0</v>
      </c>
      <c r="AA30" s="41">
        <f t="shared" si="15"/>
        <v>319.13</v>
      </c>
      <c r="AB30" s="41">
        <f t="shared" si="15"/>
        <v>0</v>
      </c>
      <c r="AC30" s="41">
        <f t="shared" si="15"/>
        <v>298.41</v>
      </c>
      <c r="AD30" s="41">
        <f t="shared" si="15"/>
        <v>0</v>
      </c>
      <c r="AE30" s="41">
        <f t="shared" si="15"/>
        <v>282.98</v>
      </c>
      <c r="AF30" s="41">
        <f t="shared" si="15"/>
        <v>0</v>
      </c>
      <c r="AG30" s="41">
        <f t="shared" si="15"/>
        <v>330.14</v>
      </c>
      <c r="AH30" s="41">
        <f t="shared" si="15"/>
        <v>353.27</v>
      </c>
      <c r="AI30" s="41">
        <f t="shared" si="15"/>
        <v>0</v>
      </c>
      <c r="AJ30" s="41">
        <f t="shared" si="15"/>
        <v>0</v>
      </c>
      <c r="AK30" s="12">
        <f t="shared" si="15"/>
        <v>291.69</v>
      </c>
      <c r="AL30" s="41">
        <f t="shared" si="15"/>
        <v>0</v>
      </c>
      <c r="AM30" s="41">
        <f t="shared" si="15"/>
        <v>0</v>
      </c>
      <c r="AN30" s="41">
        <f t="shared" si="15"/>
        <v>336.63</v>
      </c>
      <c r="AO30" s="41">
        <f t="shared" si="15"/>
        <v>354.21</v>
      </c>
      <c r="AP30" s="41">
        <f t="shared" si="15"/>
        <v>277.61</v>
      </c>
      <c r="AQ30" s="41">
        <f t="shared" si="15"/>
        <v>328.76</v>
      </c>
    </row>
    <row r="31">
      <c r="A31" s="26" t="s">
        <v>46</v>
      </c>
      <c r="B31" s="41">
        <f t="shared" ref="B31:AQ31" si="16">B4-B30</f>
        <v>0</v>
      </c>
      <c r="C31" s="41">
        <f t="shared" si="16"/>
        <v>0.02</v>
      </c>
      <c r="D31" s="41">
        <f t="shared" si="16"/>
        <v>0</v>
      </c>
      <c r="E31" s="41">
        <f t="shared" si="16"/>
        <v>0.07</v>
      </c>
      <c r="F31" s="41">
        <f t="shared" si="16"/>
        <v>0</v>
      </c>
      <c r="G31" s="41">
        <f t="shared" si="16"/>
        <v>0.09</v>
      </c>
      <c r="H31" s="41">
        <f t="shared" si="16"/>
        <v>0</v>
      </c>
      <c r="I31" s="41">
        <f t="shared" si="16"/>
        <v>0</v>
      </c>
      <c r="J31" s="41">
        <f t="shared" si="16"/>
        <v>0.05</v>
      </c>
      <c r="K31" s="41">
        <f t="shared" si="16"/>
        <v>0.01</v>
      </c>
      <c r="L31" s="41">
        <f t="shared" si="16"/>
        <v>0.16</v>
      </c>
      <c r="M31" s="41">
        <f t="shared" si="16"/>
        <v>0.17</v>
      </c>
      <c r="N31" s="41">
        <f t="shared" si="16"/>
        <v>0</v>
      </c>
      <c r="O31" s="12">
        <f t="shared" si="16"/>
        <v>0.14</v>
      </c>
      <c r="P31" s="41">
        <f t="shared" si="16"/>
        <v>0</v>
      </c>
      <c r="Q31" s="41">
        <f t="shared" si="16"/>
        <v>0.01</v>
      </c>
      <c r="R31" s="41">
        <f t="shared" si="16"/>
        <v>0</v>
      </c>
      <c r="S31" s="41">
        <f t="shared" si="16"/>
        <v>0.02</v>
      </c>
      <c r="T31" s="41">
        <f t="shared" si="16"/>
        <v>0</v>
      </c>
      <c r="U31" s="41">
        <f t="shared" si="16"/>
        <v>0.02</v>
      </c>
      <c r="V31" s="41">
        <f t="shared" si="16"/>
        <v>0.02</v>
      </c>
      <c r="W31" s="41">
        <f t="shared" si="16"/>
        <v>0.02</v>
      </c>
      <c r="X31" s="41">
        <f t="shared" si="16"/>
        <v>0</v>
      </c>
      <c r="Y31" s="41">
        <f t="shared" si="16"/>
        <v>-0.02</v>
      </c>
      <c r="Z31" s="41">
        <f t="shared" si="16"/>
        <v>0</v>
      </c>
      <c r="AA31" s="41">
        <f t="shared" si="16"/>
        <v>0.2</v>
      </c>
      <c r="AB31" s="41">
        <f t="shared" si="16"/>
        <v>0</v>
      </c>
      <c r="AC31" s="41">
        <f t="shared" si="16"/>
        <v>-0.05</v>
      </c>
      <c r="AD31" s="41">
        <f t="shared" si="16"/>
        <v>0</v>
      </c>
      <c r="AE31" s="41">
        <f t="shared" si="16"/>
        <v>0.02</v>
      </c>
      <c r="AF31" s="41">
        <f t="shared" si="16"/>
        <v>0</v>
      </c>
      <c r="AG31" s="41">
        <f t="shared" si="16"/>
        <v>0.01</v>
      </c>
      <c r="AH31" s="41">
        <f t="shared" si="16"/>
        <v>-0.16</v>
      </c>
      <c r="AI31" s="41">
        <f t="shared" si="16"/>
        <v>0</v>
      </c>
      <c r="AJ31" s="41">
        <f t="shared" si="16"/>
        <v>0</v>
      </c>
      <c r="AK31" s="12">
        <f t="shared" si="16"/>
        <v>0</v>
      </c>
      <c r="AL31" s="41">
        <f t="shared" si="16"/>
        <v>0</v>
      </c>
      <c r="AM31" s="41">
        <f t="shared" si="16"/>
        <v>0</v>
      </c>
      <c r="AN31" s="41">
        <f t="shared" si="16"/>
        <v>0.13</v>
      </c>
      <c r="AO31" s="41">
        <f t="shared" si="16"/>
        <v>-0.03</v>
      </c>
      <c r="AP31" s="41">
        <f t="shared" si="16"/>
        <v>0.07</v>
      </c>
      <c r="AQ31" s="41">
        <f t="shared" si="16"/>
        <v>0.04</v>
      </c>
    </row>
    <row r="32">
      <c r="O32" s="12"/>
      <c r="AK32" s="12"/>
    </row>
    <row r="33">
      <c r="A33" s="31" t="s">
        <v>47</v>
      </c>
      <c r="O33" s="12"/>
      <c r="AK33" s="12"/>
    </row>
    <row r="34">
      <c r="A34" s="31" t="s">
        <v>48</v>
      </c>
      <c r="O34" s="12"/>
      <c r="AK34" s="12"/>
    </row>
    <row r="35">
      <c r="A35" s="31" t="s">
        <v>49</v>
      </c>
      <c r="O35" s="12"/>
      <c r="AK35" s="12"/>
    </row>
    <row r="36">
      <c r="A36" s="31" t="s">
        <v>50</v>
      </c>
      <c r="O36" s="12"/>
      <c r="AK36" s="12"/>
    </row>
    <row r="37">
      <c r="O37" s="12"/>
      <c r="AK37" s="12"/>
    </row>
    <row r="38">
      <c r="O38" s="12"/>
      <c r="AK38" s="12"/>
    </row>
    <row r="39">
      <c r="O39" s="12"/>
      <c r="AK39" s="12"/>
    </row>
    <row r="40">
      <c r="O40" s="12"/>
      <c r="AK40" s="12"/>
    </row>
    <row r="41">
      <c r="O41" s="12"/>
      <c r="AK41" s="12"/>
    </row>
    <row r="42">
      <c r="O42" s="12"/>
      <c r="AK42" s="12"/>
    </row>
    <row r="43">
      <c r="O43" s="12"/>
      <c r="AK43" s="12"/>
    </row>
    <row r="44">
      <c r="O44" s="12"/>
      <c r="AK44" s="12"/>
    </row>
    <row r="45">
      <c r="O45" s="12"/>
      <c r="AK45" s="12"/>
    </row>
    <row r="46">
      <c r="O46" s="12"/>
      <c r="AK46" s="12"/>
    </row>
    <row r="47">
      <c r="O47" s="12"/>
      <c r="AK47" s="12"/>
    </row>
    <row r="48">
      <c r="O48" s="12"/>
      <c r="AK48" s="12"/>
    </row>
    <row r="49">
      <c r="O49" s="12"/>
      <c r="AK49" s="12"/>
    </row>
    <row r="50">
      <c r="O50" s="12"/>
      <c r="AK50" s="12"/>
    </row>
    <row r="51">
      <c r="O51" s="12"/>
      <c r="AK51" s="12"/>
    </row>
    <row r="52">
      <c r="O52" s="12"/>
      <c r="AK52" s="12"/>
    </row>
    <row r="53">
      <c r="O53" s="12"/>
      <c r="AK53" s="12"/>
    </row>
    <row r="54">
      <c r="O54" s="12"/>
      <c r="AK54" s="12"/>
    </row>
    <row r="55">
      <c r="O55" s="12"/>
      <c r="AK55" s="12"/>
    </row>
    <row r="56">
      <c r="O56" s="12"/>
      <c r="AK56" s="12"/>
    </row>
    <row r="57">
      <c r="O57" s="12"/>
      <c r="AK57" s="12"/>
    </row>
    <row r="58">
      <c r="O58" s="12"/>
      <c r="AK58" s="12"/>
    </row>
    <row r="59">
      <c r="O59" s="12"/>
      <c r="AK59" s="12"/>
    </row>
    <row r="60">
      <c r="O60" s="12"/>
      <c r="AK60" s="12"/>
    </row>
    <row r="61">
      <c r="O61" s="12"/>
      <c r="AK61" s="12"/>
    </row>
    <row r="62">
      <c r="O62" s="12"/>
      <c r="AK62" s="12"/>
    </row>
    <row r="63">
      <c r="O63" s="12"/>
      <c r="AK63" s="12"/>
    </row>
    <row r="64">
      <c r="O64" s="12"/>
      <c r="AK64" s="12"/>
    </row>
    <row r="65">
      <c r="O65" s="12"/>
      <c r="AK65" s="12"/>
    </row>
    <row r="66">
      <c r="O66" s="12"/>
      <c r="AK66" s="12"/>
    </row>
    <row r="67">
      <c r="O67" s="12"/>
      <c r="AK67" s="12"/>
    </row>
    <row r="68">
      <c r="O68" s="12"/>
      <c r="AK68" s="12"/>
    </row>
    <row r="69">
      <c r="O69" s="12"/>
      <c r="AK69" s="12"/>
    </row>
    <row r="70">
      <c r="O70" s="12"/>
      <c r="AK70" s="12"/>
    </row>
    <row r="71">
      <c r="O71" s="12"/>
      <c r="AK71" s="12"/>
    </row>
    <row r="72">
      <c r="O72" s="12"/>
      <c r="AK72" s="12"/>
    </row>
    <row r="73">
      <c r="O73" s="12"/>
      <c r="AK73" s="12"/>
    </row>
    <row r="74">
      <c r="O74" s="12"/>
      <c r="AK74" s="12"/>
    </row>
    <row r="75">
      <c r="O75" s="12"/>
      <c r="AK75" s="12"/>
    </row>
    <row r="76">
      <c r="O76" s="12"/>
      <c r="AK76" s="12"/>
    </row>
    <row r="77">
      <c r="O77" s="12"/>
      <c r="AK77" s="12"/>
    </row>
    <row r="78">
      <c r="O78" s="12"/>
      <c r="AK78" s="12"/>
    </row>
    <row r="79">
      <c r="O79" s="12"/>
      <c r="AK79" s="12"/>
    </row>
    <row r="80">
      <c r="O80" s="12"/>
      <c r="AK80" s="12"/>
    </row>
    <row r="81">
      <c r="O81" s="12"/>
      <c r="AK81" s="12"/>
    </row>
    <row r="82">
      <c r="O82" s="12"/>
      <c r="AK82" s="12"/>
    </row>
    <row r="83">
      <c r="O83" s="12"/>
      <c r="AK83" s="12"/>
    </row>
    <row r="84">
      <c r="O84" s="12"/>
      <c r="AK84" s="12"/>
    </row>
    <row r="85">
      <c r="O85" s="12"/>
      <c r="AK85" s="12"/>
    </row>
    <row r="86">
      <c r="O86" s="12"/>
      <c r="AK86" s="12"/>
    </row>
    <row r="87">
      <c r="O87" s="12"/>
      <c r="AK87" s="12"/>
    </row>
    <row r="88">
      <c r="O88" s="12"/>
      <c r="AK88" s="12"/>
    </row>
    <row r="89">
      <c r="O89" s="12"/>
      <c r="AK89" s="12"/>
    </row>
    <row r="90">
      <c r="O90" s="12"/>
      <c r="AK90" s="12"/>
    </row>
    <row r="91">
      <c r="O91" s="12"/>
      <c r="AK91" s="12"/>
    </row>
    <row r="92">
      <c r="O92" s="12"/>
      <c r="AK92" s="12"/>
    </row>
    <row r="93">
      <c r="O93" s="12"/>
      <c r="AK93" s="12"/>
    </row>
    <row r="94">
      <c r="O94" s="12"/>
      <c r="AK94" s="12"/>
    </row>
    <row r="95">
      <c r="O95" s="12"/>
      <c r="AK95" s="12"/>
    </row>
    <row r="96">
      <c r="O96" s="12"/>
      <c r="AK96" s="12"/>
    </row>
    <row r="97">
      <c r="O97" s="12"/>
      <c r="AK97" s="12"/>
    </row>
    <row r="98">
      <c r="O98" s="12"/>
      <c r="AK98" s="12"/>
    </row>
    <row r="99">
      <c r="O99" s="12"/>
      <c r="AK99" s="12"/>
    </row>
    <row r="100">
      <c r="O100" s="12"/>
      <c r="AK100" s="12"/>
    </row>
    <row r="101">
      <c r="O101" s="12"/>
      <c r="AK101" s="12"/>
    </row>
    <row r="102">
      <c r="O102" s="12"/>
      <c r="AK102" s="12"/>
    </row>
    <row r="103">
      <c r="O103" s="12"/>
      <c r="AK103" s="12"/>
    </row>
    <row r="104">
      <c r="O104" s="12"/>
      <c r="AK104" s="12"/>
    </row>
    <row r="105">
      <c r="O105" s="12"/>
      <c r="AK105" s="12"/>
    </row>
    <row r="106">
      <c r="O106" s="12"/>
      <c r="AK106" s="12"/>
    </row>
    <row r="107">
      <c r="O107" s="12"/>
      <c r="AK107" s="12"/>
    </row>
    <row r="108">
      <c r="O108" s="12"/>
      <c r="AK108" s="12"/>
    </row>
    <row r="109">
      <c r="O109" s="12"/>
      <c r="AK109" s="12"/>
    </row>
    <row r="110">
      <c r="O110" s="12"/>
      <c r="AK110" s="12"/>
    </row>
    <row r="111">
      <c r="O111" s="12"/>
      <c r="AK111" s="12"/>
    </row>
    <row r="112">
      <c r="O112" s="12"/>
      <c r="AK112" s="12"/>
    </row>
    <row r="113">
      <c r="O113" s="12"/>
      <c r="AK113" s="12"/>
    </row>
    <row r="114">
      <c r="O114" s="12"/>
      <c r="AK114" s="12"/>
    </row>
    <row r="115">
      <c r="O115" s="12"/>
      <c r="AK115" s="12"/>
    </row>
    <row r="116">
      <c r="O116" s="12"/>
      <c r="AK116" s="12"/>
    </row>
    <row r="117">
      <c r="O117" s="12"/>
      <c r="AK117" s="12"/>
    </row>
    <row r="118">
      <c r="O118" s="12"/>
      <c r="AK118" s="12"/>
    </row>
    <row r="119">
      <c r="O119" s="12"/>
      <c r="AK119" s="12"/>
    </row>
    <row r="120">
      <c r="O120" s="12"/>
      <c r="AK120" s="12"/>
    </row>
    <row r="121">
      <c r="O121" s="12"/>
      <c r="AK121" s="12"/>
    </row>
    <row r="122">
      <c r="O122" s="12"/>
      <c r="AK122" s="12"/>
    </row>
    <row r="123">
      <c r="O123" s="12"/>
      <c r="AK123" s="12"/>
    </row>
    <row r="124">
      <c r="O124" s="12"/>
      <c r="AK124" s="12"/>
    </row>
    <row r="125">
      <c r="O125" s="12"/>
      <c r="AK125" s="12"/>
    </row>
    <row r="126">
      <c r="O126" s="12"/>
      <c r="AK126" s="12"/>
    </row>
    <row r="127">
      <c r="O127" s="12"/>
      <c r="AK127" s="12"/>
    </row>
    <row r="128">
      <c r="O128" s="12"/>
      <c r="AK128" s="12"/>
    </row>
    <row r="129">
      <c r="O129" s="12"/>
      <c r="AK129" s="12"/>
    </row>
    <row r="130">
      <c r="O130" s="12"/>
      <c r="AK130" s="12"/>
    </row>
    <row r="131">
      <c r="O131" s="12"/>
      <c r="AK131" s="12"/>
    </row>
    <row r="132">
      <c r="O132" s="12"/>
      <c r="AK132" s="12"/>
    </row>
    <row r="133">
      <c r="O133" s="12"/>
      <c r="AK133" s="12"/>
    </row>
    <row r="134">
      <c r="O134" s="12"/>
      <c r="AK134" s="12"/>
    </row>
    <row r="135">
      <c r="O135" s="12"/>
      <c r="AK135" s="12"/>
    </row>
    <row r="136">
      <c r="O136" s="12"/>
      <c r="AK136" s="12"/>
    </row>
    <row r="137">
      <c r="O137" s="12"/>
      <c r="AK137" s="12"/>
    </row>
    <row r="138">
      <c r="O138" s="12"/>
      <c r="AK138" s="12"/>
    </row>
    <row r="139">
      <c r="O139" s="12"/>
      <c r="AK139" s="12"/>
    </row>
    <row r="140">
      <c r="O140" s="12"/>
      <c r="AK140" s="12"/>
    </row>
    <row r="141">
      <c r="O141" s="12"/>
      <c r="AK141" s="12"/>
    </row>
    <row r="142">
      <c r="O142" s="12"/>
      <c r="AK142" s="12"/>
    </row>
    <row r="143">
      <c r="O143" s="12"/>
      <c r="AK143" s="12"/>
    </row>
    <row r="144">
      <c r="O144" s="12"/>
      <c r="AK144" s="12"/>
    </row>
    <row r="145">
      <c r="O145" s="12"/>
      <c r="AK145" s="12"/>
    </row>
    <row r="146">
      <c r="O146" s="12"/>
      <c r="AK146" s="12"/>
    </row>
    <row r="147">
      <c r="O147" s="12"/>
      <c r="AK147" s="12"/>
    </row>
    <row r="148">
      <c r="O148" s="12"/>
      <c r="AK148" s="12"/>
    </row>
    <row r="149">
      <c r="O149" s="12"/>
      <c r="AK149" s="12"/>
    </row>
    <row r="150">
      <c r="O150" s="12"/>
      <c r="AK150" s="12"/>
    </row>
    <row r="151">
      <c r="O151" s="12"/>
      <c r="AK151" s="12"/>
    </row>
    <row r="152">
      <c r="O152" s="12"/>
      <c r="AK152" s="12"/>
    </row>
    <row r="153">
      <c r="O153" s="12"/>
      <c r="AK153" s="12"/>
    </row>
    <row r="154">
      <c r="O154" s="12"/>
      <c r="AK154" s="12"/>
    </row>
    <row r="155">
      <c r="O155" s="12"/>
      <c r="AK155" s="12"/>
    </row>
    <row r="156">
      <c r="O156" s="12"/>
      <c r="AK156" s="12"/>
    </row>
    <row r="157">
      <c r="O157" s="12"/>
      <c r="AK157" s="12"/>
    </row>
    <row r="158">
      <c r="O158" s="12"/>
      <c r="AK158" s="12"/>
    </row>
    <row r="159">
      <c r="O159" s="12"/>
      <c r="AK159" s="12"/>
    </row>
    <row r="160">
      <c r="O160" s="12"/>
      <c r="AK160" s="12"/>
    </row>
    <row r="161">
      <c r="O161" s="12"/>
      <c r="AK161" s="12"/>
    </row>
    <row r="162">
      <c r="O162" s="12"/>
      <c r="AK162" s="12"/>
    </row>
    <row r="163">
      <c r="O163" s="12"/>
      <c r="AK163" s="12"/>
    </row>
    <row r="164">
      <c r="O164" s="12"/>
      <c r="AK164" s="12"/>
    </row>
    <row r="165">
      <c r="O165" s="12"/>
      <c r="AK165" s="12"/>
    </row>
    <row r="166">
      <c r="O166" s="12"/>
      <c r="AK166" s="12"/>
    </row>
    <row r="167">
      <c r="O167" s="12"/>
      <c r="AK167" s="12"/>
    </row>
    <row r="168">
      <c r="O168" s="12"/>
      <c r="AK168" s="12"/>
    </row>
    <row r="169">
      <c r="O169" s="12"/>
      <c r="AK169" s="12"/>
    </row>
    <row r="170">
      <c r="O170" s="12"/>
      <c r="AK170" s="12"/>
    </row>
    <row r="171">
      <c r="O171" s="12"/>
      <c r="AK171" s="12"/>
    </row>
    <row r="172">
      <c r="O172" s="12"/>
      <c r="AK172" s="12"/>
    </row>
    <row r="173">
      <c r="O173" s="12"/>
      <c r="AK173" s="12"/>
    </row>
    <row r="174">
      <c r="O174" s="12"/>
      <c r="AK174" s="12"/>
    </row>
    <row r="175">
      <c r="O175" s="12"/>
      <c r="AK175" s="12"/>
    </row>
    <row r="176">
      <c r="O176" s="12"/>
      <c r="AK176" s="12"/>
    </row>
    <row r="177">
      <c r="O177" s="12"/>
      <c r="AK177" s="12"/>
    </row>
    <row r="178">
      <c r="O178" s="12"/>
      <c r="AK178" s="12"/>
    </row>
    <row r="179">
      <c r="O179" s="12"/>
      <c r="AK179" s="12"/>
    </row>
    <row r="180">
      <c r="O180" s="12"/>
      <c r="AK180" s="12"/>
    </row>
    <row r="181">
      <c r="O181" s="12"/>
      <c r="AK181" s="12"/>
    </row>
    <row r="182">
      <c r="O182" s="12"/>
      <c r="AK182" s="12"/>
    </row>
    <row r="183">
      <c r="O183" s="12"/>
      <c r="AK183" s="12"/>
    </row>
    <row r="184">
      <c r="O184" s="12"/>
      <c r="AK184" s="12"/>
    </row>
    <row r="185">
      <c r="O185" s="12"/>
      <c r="AK185" s="12"/>
    </row>
    <row r="186">
      <c r="O186" s="12"/>
      <c r="AK186" s="12"/>
    </row>
    <row r="187">
      <c r="O187" s="12"/>
      <c r="AK187" s="12"/>
    </row>
    <row r="188">
      <c r="O188" s="12"/>
      <c r="AK188" s="12"/>
    </row>
    <row r="189">
      <c r="O189" s="12"/>
      <c r="AK189" s="12"/>
    </row>
    <row r="190">
      <c r="O190" s="12"/>
      <c r="AK190" s="12"/>
    </row>
    <row r="191">
      <c r="O191" s="12"/>
      <c r="AK191" s="12"/>
    </row>
    <row r="192">
      <c r="O192" s="12"/>
      <c r="AK192" s="12"/>
    </row>
    <row r="193">
      <c r="O193" s="12"/>
      <c r="AK193" s="12"/>
    </row>
    <row r="194">
      <c r="O194" s="12"/>
      <c r="AK194" s="12"/>
    </row>
    <row r="195">
      <c r="O195" s="12"/>
      <c r="AK195" s="12"/>
    </row>
    <row r="196">
      <c r="O196" s="12"/>
      <c r="AK196" s="12"/>
    </row>
    <row r="197">
      <c r="O197" s="12"/>
      <c r="AK197" s="12"/>
    </row>
    <row r="198">
      <c r="O198" s="12"/>
      <c r="AK198" s="12"/>
    </row>
    <row r="199">
      <c r="O199" s="12"/>
      <c r="AK199" s="12"/>
    </row>
    <row r="200">
      <c r="O200" s="12"/>
      <c r="AK200" s="12"/>
    </row>
    <row r="201">
      <c r="O201" s="12"/>
      <c r="AK201" s="12"/>
    </row>
    <row r="202">
      <c r="O202" s="12"/>
      <c r="AK202" s="12"/>
    </row>
    <row r="203">
      <c r="O203" s="12"/>
      <c r="AK203" s="12"/>
    </row>
    <row r="204">
      <c r="O204" s="12"/>
      <c r="AK204" s="12"/>
    </row>
    <row r="205">
      <c r="O205" s="12"/>
      <c r="AK205" s="12"/>
    </row>
    <row r="206">
      <c r="O206" s="12"/>
      <c r="AK206" s="12"/>
    </row>
    <row r="207">
      <c r="O207" s="12"/>
      <c r="AK207" s="12"/>
    </row>
    <row r="208">
      <c r="O208" s="12"/>
      <c r="AK208" s="12"/>
    </row>
    <row r="209">
      <c r="O209" s="12"/>
      <c r="AK209" s="12"/>
    </row>
    <row r="210">
      <c r="O210" s="12"/>
      <c r="AK210" s="12"/>
    </row>
    <row r="211">
      <c r="O211" s="12"/>
      <c r="AK211" s="12"/>
    </row>
    <row r="212">
      <c r="O212" s="12"/>
      <c r="AK212" s="12"/>
    </row>
    <row r="213">
      <c r="O213" s="12"/>
      <c r="AK213" s="12"/>
    </row>
    <row r="214">
      <c r="O214" s="12"/>
      <c r="AK214" s="12"/>
    </row>
    <row r="215">
      <c r="O215" s="12"/>
      <c r="AK215" s="12"/>
    </row>
    <row r="216">
      <c r="O216" s="12"/>
      <c r="AK216" s="12"/>
    </row>
    <row r="217">
      <c r="O217" s="12"/>
      <c r="AK217" s="12"/>
    </row>
    <row r="218">
      <c r="O218" s="12"/>
      <c r="AK218" s="12"/>
    </row>
    <row r="219">
      <c r="O219" s="12"/>
      <c r="AK219" s="12"/>
    </row>
    <row r="220">
      <c r="O220" s="12"/>
      <c r="AK220" s="12"/>
    </row>
    <row r="221">
      <c r="O221" s="12"/>
      <c r="AK221" s="12"/>
    </row>
    <row r="222">
      <c r="O222" s="12"/>
      <c r="AK222" s="12"/>
    </row>
    <row r="223">
      <c r="O223" s="12"/>
      <c r="AK223" s="12"/>
    </row>
    <row r="224">
      <c r="O224" s="12"/>
      <c r="AK224" s="12"/>
    </row>
    <row r="225">
      <c r="O225" s="12"/>
      <c r="AK225" s="12"/>
    </row>
    <row r="226">
      <c r="O226" s="12"/>
      <c r="AK226" s="12"/>
    </row>
    <row r="227">
      <c r="O227" s="12"/>
      <c r="AK227" s="12"/>
    </row>
    <row r="228">
      <c r="O228" s="12"/>
      <c r="AK228" s="12"/>
    </row>
    <row r="229">
      <c r="O229" s="12"/>
      <c r="AK229" s="12"/>
    </row>
    <row r="230">
      <c r="O230" s="12"/>
      <c r="AK230" s="12"/>
    </row>
    <row r="231">
      <c r="O231" s="12"/>
      <c r="AK231" s="12"/>
    </row>
    <row r="232">
      <c r="O232" s="12"/>
      <c r="AK232" s="12"/>
    </row>
    <row r="233">
      <c r="O233" s="12"/>
      <c r="AK233" s="12"/>
    </row>
    <row r="234">
      <c r="O234" s="12"/>
      <c r="AK234" s="12"/>
    </row>
    <row r="235">
      <c r="O235" s="12"/>
      <c r="AK235" s="12"/>
    </row>
    <row r="236">
      <c r="O236" s="12"/>
      <c r="AK236" s="12"/>
    </row>
    <row r="237">
      <c r="O237" s="12"/>
      <c r="AK237" s="12"/>
    </row>
    <row r="238">
      <c r="O238" s="12"/>
      <c r="AK238" s="12"/>
    </row>
    <row r="239">
      <c r="O239" s="12"/>
      <c r="AK239" s="12"/>
    </row>
    <row r="240">
      <c r="O240" s="12"/>
      <c r="AK240" s="12"/>
    </row>
    <row r="241">
      <c r="O241" s="12"/>
      <c r="AK241" s="12"/>
    </row>
    <row r="242">
      <c r="O242" s="12"/>
      <c r="AK242" s="12"/>
    </row>
    <row r="243">
      <c r="O243" s="12"/>
      <c r="AK243" s="12"/>
    </row>
    <row r="244">
      <c r="O244" s="12"/>
      <c r="AK244" s="12"/>
    </row>
    <row r="245">
      <c r="O245" s="12"/>
      <c r="AK245" s="12"/>
    </row>
    <row r="246">
      <c r="O246" s="12"/>
      <c r="AK246" s="12"/>
    </row>
    <row r="247">
      <c r="O247" s="12"/>
      <c r="AK247" s="12"/>
    </row>
    <row r="248">
      <c r="O248" s="12"/>
      <c r="AK248" s="12"/>
    </row>
    <row r="249">
      <c r="O249" s="12"/>
      <c r="AK249" s="12"/>
    </row>
    <row r="250">
      <c r="O250" s="12"/>
      <c r="AK250" s="12"/>
    </row>
    <row r="251">
      <c r="O251" s="12"/>
      <c r="AK251" s="12"/>
    </row>
    <row r="252">
      <c r="O252" s="12"/>
      <c r="AK252" s="12"/>
    </row>
    <row r="253">
      <c r="O253" s="12"/>
      <c r="AK253" s="12"/>
    </row>
    <row r="254">
      <c r="O254" s="12"/>
      <c r="AK254" s="12"/>
    </row>
    <row r="255">
      <c r="O255" s="12"/>
      <c r="AK255" s="12"/>
    </row>
    <row r="256">
      <c r="O256" s="12"/>
      <c r="AK256" s="12"/>
    </row>
    <row r="257">
      <c r="O257" s="12"/>
      <c r="AK257" s="12"/>
    </row>
    <row r="258">
      <c r="O258" s="12"/>
      <c r="AK258" s="12"/>
    </row>
    <row r="259">
      <c r="O259" s="12"/>
      <c r="AK259" s="12"/>
    </row>
    <row r="260">
      <c r="O260" s="12"/>
      <c r="AK260" s="12"/>
    </row>
    <row r="261">
      <c r="O261" s="12"/>
      <c r="AK261" s="12"/>
    </row>
    <row r="262">
      <c r="O262" s="12"/>
      <c r="AK262" s="12"/>
    </row>
    <row r="263">
      <c r="O263" s="12"/>
      <c r="AK263" s="12"/>
    </row>
    <row r="264">
      <c r="O264" s="12"/>
      <c r="AK264" s="12"/>
    </row>
    <row r="265">
      <c r="O265" s="12"/>
      <c r="AK265" s="12"/>
    </row>
    <row r="266">
      <c r="O266" s="12"/>
      <c r="AK266" s="12"/>
    </row>
    <row r="267">
      <c r="O267" s="12"/>
      <c r="AK267" s="12"/>
    </row>
    <row r="268">
      <c r="O268" s="12"/>
      <c r="AK268" s="12"/>
    </row>
    <row r="269">
      <c r="O269" s="12"/>
      <c r="AK269" s="12"/>
    </row>
    <row r="270">
      <c r="O270" s="12"/>
      <c r="AK270" s="12"/>
    </row>
    <row r="271">
      <c r="O271" s="12"/>
      <c r="AK271" s="12"/>
    </row>
    <row r="272">
      <c r="O272" s="12"/>
      <c r="AK272" s="12"/>
    </row>
    <row r="273">
      <c r="O273" s="12"/>
      <c r="AK273" s="12"/>
    </row>
    <row r="274">
      <c r="O274" s="12"/>
      <c r="AK274" s="12"/>
    </row>
    <row r="275">
      <c r="O275" s="12"/>
      <c r="AK275" s="12"/>
    </row>
    <row r="276">
      <c r="O276" s="12"/>
      <c r="AK276" s="12"/>
    </row>
    <row r="277">
      <c r="O277" s="12"/>
      <c r="AK277" s="12"/>
    </row>
    <row r="278">
      <c r="O278" s="12"/>
      <c r="AK278" s="12"/>
    </row>
    <row r="279">
      <c r="O279" s="12"/>
      <c r="AK279" s="12"/>
    </row>
    <row r="280">
      <c r="O280" s="12"/>
      <c r="AK280" s="12"/>
    </row>
    <row r="281">
      <c r="O281" s="12"/>
      <c r="AK281" s="12"/>
    </row>
    <row r="282">
      <c r="O282" s="12"/>
      <c r="AK282" s="12"/>
    </row>
    <row r="283">
      <c r="O283" s="12"/>
      <c r="AK283" s="12"/>
    </row>
    <row r="284">
      <c r="O284" s="12"/>
      <c r="AK284" s="12"/>
    </row>
    <row r="285">
      <c r="O285" s="12"/>
      <c r="AK285" s="12"/>
    </row>
    <row r="286">
      <c r="O286" s="12"/>
      <c r="AK286" s="12"/>
    </row>
    <row r="287">
      <c r="O287" s="12"/>
      <c r="AK287" s="12"/>
    </row>
    <row r="288">
      <c r="O288" s="12"/>
      <c r="AK288" s="12"/>
    </row>
    <row r="289">
      <c r="O289" s="12"/>
      <c r="AK289" s="12"/>
    </row>
    <row r="290">
      <c r="O290" s="12"/>
      <c r="AK290" s="12"/>
    </row>
    <row r="291">
      <c r="O291" s="12"/>
      <c r="AK291" s="12"/>
    </row>
    <row r="292">
      <c r="O292" s="12"/>
      <c r="AK292" s="12"/>
    </row>
    <row r="293">
      <c r="O293" s="12"/>
      <c r="AK293" s="12"/>
    </row>
    <row r="294">
      <c r="O294" s="12"/>
      <c r="AK294" s="12"/>
    </row>
    <row r="295">
      <c r="O295" s="12"/>
      <c r="AK295" s="12"/>
    </row>
    <row r="296">
      <c r="O296" s="12"/>
      <c r="AK296" s="12"/>
    </row>
    <row r="297">
      <c r="O297" s="12"/>
      <c r="AK297" s="12"/>
    </row>
    <row r="298">
      <c r="O298" s="12"/>
      <c r="AK298" s="12"/>
    </row>
    <row r="299">
      <c r="O299" s="12"/>
      <c r="AK299" s="12"/>
    </row>
    <row r="300">
      <c r="O300" s="12"/>
      <c r="AK300" s="12"/>
    </row>
    <row r="301">
      <c r="O301" s="12"/>
      <c r="AK301" s="12"/>
    </row>
    <row r="302">
      <c r="O302" s="12"/>
      <c r="AK302" s="12"/>
    </row>
    <row r="303">
      <c r="O303" s="12"/>
      <c r="AK303" s="12"/>
    </row>
    <row r="304">
      <c r="O304" s="12"/>
      <c r="AK304" s="12"/>
    </row>
    <row r="305">
      <c r="O305" s="12"/>
      <c r="AK305" s="12"/>
    </row>
    <row r="306">
      <c r="O306" s="12"/>
      <c r="AK306" s="12"/>
    </row>
    <row r="307">
      <c r="O307" s="12"/>
      <c r="AK307" s="12"/>
    </row>
    <row r="308">
      <c r="O308" s="12"/>
      <c r="AK308" s="12"/>
    </row>
    <row r="309">
      <c r="O309" s="12"/>
      <c r="AK309" s="12"/>
    </row>
    <row r="310">
      <c r="O310" s="12"/>
      <c r="AK310" s="12"/>
    </row>
    <row r="311">
      <c r="O311" s="12"/>
      <c r="AK311" s="12"/>
    </row>
    <row r="312">
      <c r="O312" s="12"/>
      <c r="AK312" s="12"/>
    </row>
    <row r="313">
      <c r="O313" s="12"/>
      <c r="AK313" s="12"/>
    </row>
    <row r="314">
      <c r="O314" s="12"/>
      <c r="AK314" s="12"/>
    </row>
    <row r="315">
      <c r="O315" s="12"/>
      <c r="AK315" s="12"/>
    </row>
    <row r="316">
      <c r="O316" s="12"/>
      <c r="AK316" s="12"/>
    </row>
    <row r="317">
      <c r="O317" s="12"/>
      <c r="AK317" s="12"/>
    </row>
    <row r="318">
      <c r="O318" s="12"/>
      <c r="AK318" s="12"/>
    </row>
    <row r="319">
      <c r="O319" s="12"/>
      <c r="AK319" s="12"/>
    </row>
    <row r="320">
      <c r="O320" s="12"/>
      <c r="AK320" s="12"/>
    </row>
    <row r="321">
      <c r="O321" s="12"/>
      <c r="AK321" s="12"/>
    </row>
    <row r="322">
      <c r="O322" s="12"/>
      <c r="AK322" s="12"/>
    </row>
    <row r="323">
      <c r="O323" s="12"/>
      <c r="AK323" s="12"/>
    </row>
    <row r="324">
      <c r="O324" s="12"/>
      <c r="AK324" s="12"/>
    </row>
    <row r="325">
      <c r="O325" s="12"/>
      <c r="AK325" s="12"/>
    </row>
    <row r="326">
      <c r="O326" s="12"/>
      <c r="AK326" s="12"/>
    </row>
    <row r="327">
      <c r="O327" s="12"/>
      <c r="AK327" s="12"/>
    </row>
    <row r="328">
      <c r="O328" s="12"/>
      <c r="AK328" s="12"/>
    </row>
    <row r="329">
      <c r="O329" s="12"/>
      <c r="AK329" s="12"/>
    </row>
    <row r="330">
      <c r="O330" s="12"/>
      <c r="AK330" s="12"/>
    </row>
    <row r="331">
      <c r="O331" s="12"/>
      <c r="AK331" s="12"/>
    </row>
    <row r="332">
      <c r="O332" s="12"/>
      <c r="AK332" s="12"/>
    </row>
    <row r="333">
      <c r="O333" s="12"/>
      <c r="AK333" s="12"/>
    </row>
    <row r="334">
      <c r="O334" s="12"/>
      <c r="AK334" s="12"/>
    </row>
    <row r="335">
      <c r="O335" s="12"/>
      <c r="AK335" s="12"/>
    </row>
    <row r="336">
      <c r="O336" s="12"/>
      <c r="AK336" s="12"/>
    </row>
    <row r="337">
      <c r="O337" s="12"/>
      <c r="AK337" s="12"/>
    </row>
    <row r="338">
      <c r="O338" s="12"/>
      <c r="AK338" s="12"/>
    </row>
    <row r="339">
      <c r="O339" s="12"/>
      <c r="AK339" s="12"/>
    </row>
    <row r="340">
      <c r="O340" s="12"/>
      <c r="AK340" s="12"/>
    </row>
    <row r="341">
      <c r="O341" s="12"/>
      <c r="AK341" s="12"/>
    </row>
    <row r="342">
      <c r="O342" s="12"/>
      <c r="AK342" s="12"/>
    </row>
    <row r="343">
      <c r="O343" s="12"/>
      <c r="AK343" s="12"/>
    </row>
    <row r="344">
      <c r="O344" s="12"/>
      <c r="AK344" s="12"/>
    </row>
    <row r="345">
      <c r="O345" s="12"/>
      <c r="AK345" s="12"/>
    </row>
    <row r="346">
      <c r="O346" s="12"/>
      <c r="AK346" s="12"/>
    </row>
    <row r="347">
      <c r="O347" s="12"/>
      <c r="AK347" s="12"/>
    </row>
    <row r="348">
      <c r="O348" s="12"/>
      <c r="AK348" s="12"/>
    </row>
    <row r="349">
      <c r="O349" s="12"/>
      <c r="AK349" s="12"/>
    </row>
    <row r="350">
      <c r="O350" s="12"/>
      <c r="AK350" s="12"/>
    </row>
    <row r="351">
      <c r="O351" s="12"/>
      <c r="AK351" s="12"/>
    </row>
    <row r="352">
      <c r="O352" s="12"/>
      <c r="AK352" s="12"/>
    </row>
    <row r="353">
      <c r="O353" s="12"/>
      <c r="AK353" s="12"/>
    </row>
    <row r="354">
      <c r="O354" s="12"/>
      <c r="AK354" s="12"/>
    </row>
    <row r="355">
      <c r="O355" s="12"/>
      <c r="AK355" s="12"/>
    </row>
    <row r="356">
      <c r="O356" s="12"/>
      <c r="AK356" s="12"/>
    </row>
    <row r="357">
      <c r="O357" s="12"/>
      <c r="AK357" s="12"/>
    </row>
    <row r="358">
      <c r="O358" s="12"/>
      <c r="AK358" s="12"/>
    </row>
    <row r="359">
      <c r="O359" s="12"/>
      <c r="AK359" s="12"/>
    </row>
    <row r="360">
      <c r="O360" s="12"/>
      <c r="AK360" s="12"/>
    </row>
    <row r="361">
      <c r="O361" s="12"/>
      <c r="AK361" s="12"/>
    </row>
    <row r="362">
      <c r="O362" s="12"/>
      <c r="AK362" s="12"/>
    </row>
    <row r="363">
      <c r="O363" s="12"/>
      <c r="AK363" s="12"/>
    </row>
    <row r="364">
      <c r="O364" s="12"/>
      <c r="AK364" s="12"/>
    </row>
    <row r="365">
      <c r="O365" s="12"/>
      <c r="AK365" s="12"/>
    </row>
    <row r="366">
      <c r="O366" s="12"/>
      <c r="AK366" s="12"/>
    </row>
    <row r="367">
      <c r="O367" s="12"/>
      <c r="AK367" s="12"/>
    </row>
    <row r="368">
      <c r="O368" s="12"/>
      <c r="AK368" s="12"/>
    </row>
    <row r="369">
      <c r="O369" s="12"/>
      <c r="AK369" s="12"/>
    </row>
    <row r="370">
      <c r="O370" s="12"/>
      <c r="AK370" s="12"/>
    </row>
    <row r="371">
      <c r="O371" s="12"/>
      <c r="AK371" s="12"/>
    </row>
    <row r="372">
      <c r="O372" s="12"/>
      <c r="AK372" s="12"/>
    </row>
    <row r="373">
      <c r="O373" s="12"/>
      <c r="AK373" s="12"/>
    </row>
    <row r="374">
      <c r="O374" s="12"/>
      <c r="AK374" s="12"/>
    </row>
    <row r="375">
      <c r="O375" s="12"/>
      <c r="AK375" s="12"/>
    </row>
    <row r="376">
      <c r="O376" s="12"/>
      <c r="AK376" s="12"/>
    </row>
    <row r="377">
      <c r="O377" s="12"/>
      <c r="AK377" s="12"/>
    </row>
    <row r="378">
      <c r="O378" s="12"/>
      <c r="AK378" s="12"/>
    </row>
    <row r="379">
      <c r="O379" s="12"/>
      <c r="AK379" s="12"/>
    </row>
    <row r="380">
      <c r="O380" s="12"/>
      <c r="AK380" s="12"/>
    </row>
    <row r="381">
      <c r="O381" s="12"/>
      <c r="AK381" s="12"/>
    </row>
    <row r="382">
      <c r="O382" s="12"/>
      <c r="AK382" s="12"/>
    </row>
    <row r="383">
      <c r="O383" s="12"/>
      <c r="AK383" s="12"/>
    </row>
    <row r="384">
      <c r="O384" s="12"/>
      <c r="AK384" s="12"/>
    </row>
    <row r="385">
      <c r="O385" s="12"/>
      <c r="AK385" s="12"/>
    </row>
    <row r="386">
      <c r="O386" s="12"/>
      <c r="AK386" s="12"/>
    </row>
    <row r="387">
      <c r="O387" s="12"/>
      <c r="AK387" s="12"/>
    </row>
    <row r="388">
      <c r="O388" s="12"/>
      <c r="AK388" s="12"/>
    </row>
    <row r="389">
      <c r="O389" s="12"/>
      <c r="AK389" s="12"/>
    </row>
    <row r="390">
      <c r="O390" s="12"/>
      <c r="AK390" s="12"/>
    </row>
    <row r="391">
      <c r="O391" s="12"/>
      <c r="AK391" s="12"/>
    </row>
    <row r="392">
      <c r="O392" s="12"/>
      <c r="AK392" s="12"/>
    </row>
    <row r="393">
      <c r="O393" s="12"/>
      <c r="AK393" s="12"/>
    </row>
    <row r="394">
      <c r="O394" s="12"/>
      <c r="AK394" s="12"/>
    </row>
    <row r="395">
      <c r="O395" s="12"/>
      <c r="AK395" s="12"/>
    </row>
    <row r="396">
      <c r="O396" s="12"/>
      <c r="AK396" s="12"/>
    </row>
    <row r="397">
      <c r="O397" s="12"/>
      <c r="AK397" s="12"/>
    </row>
    <row r="398">
      <c r="O398" s="12"/>
      <c r="AK398" s="12"/>
    </row>
    <row r="399">
      <c r="O399" s="12"/>
      <c r="AK399" s="12"/>
    </row>
    <row r="400">
      <c r="O400" s="12"/>
      <c r="AK400" s="12"/>
    </row>
    <row r="401">
      <c r="O401" s="12"/>
      <c r="AK401" s="12"/>
    </row>
    <row r="402">
      <c r="O402" s="12"/>
      <c r="AK402" s="12"/>
    </row>
    <row r="403">
      <c r="O403" s="12"/>
      <c r="AK403" s="12"/>
    </row>
    <row r="404">
      <c r="O404" s="12"/>
      <c r="AK404" s="12"/>
    </row>
    <row r="405">
      <c r="O405" s="12"/>
      <c r="AK405" s="12"/>
    </row>
    <row r="406">
      <c r="O406" s="12"/>
      <c r="AK406" s="12"/>
    </row>
    <row r="407">
      <c r="O407" s="12"/>
      <c r="AK407" s="12"/>
    </row>
    <row r="408">
      <c r="O408" s="12"/>
      <c r="AK408" s="12"/>
    </row>
    <row r="409">
      <c r="O409" s="12"/>
      <c r="AK409" s="12"/>
    </row>
    <row r="410">
      <c r="O410" s="12"/>
      <c r="AK410" s="12"/>
    </row>
    <row r="411">
      <c r="O411" s="12"/>
      <c r="AK411" s="12"/>
    </row>
    <row r="412">
      <c r="O412" s="12"/>
      <c r="AK412" s="12"/>
    </row>
    <row r="413">
      <c r="O413" s="12"/>
      <c r="AK413" s="12"/>
    </row>
    <row r="414">
      <c r="O414" s="12"/>
      <c r="AK414" s="12"/>
    </row>
    <row r="415">
      <c r="O415" s="12"/>
      <c r="AK415" s="12"/>
    </row>
    <row r="416">
      <c r="O416" s="12"/>
      <c r="AK416" s="12"/>
    </row>
    <row r="417">
      <c r="O417" s="12"/>
      <c r="AK417" s="12"/>
    </row>
    <row r="418">
      <c r="O418" s="12"/>
      <c r="AK418" s="12"/>
    </row>
    <row r="419">
      <c r="O419" s="12"/>
      <c r="AK419" s="12"/>
    </row>
    <row r="420">
      <c r="O420" s="12"/>
      <c r="AK420" s="12"/>
    </row>
    <row r="421">
      <c r="O421" s="12"/>
      <c r="AK421" s="12"/>
    </row>
    <row r="422">
      <c r="O422" s="12"/>
      <c r="AK422" s="12"/>
    </row>
    <row r="423">
      <c r="O423" s="12"/>
      <c r="AK423" s="12"/>
    </row>
    <row r="424">
      <c r="O424" s="12"/>
      <c r="AK424" s="12"/>
    </row>
    <row r="425">
      <c r="O425" s="12"/>
      <c r="AK425" s="12"/>
    </row>
    <row r="426">
      <c r="O426" s="12"/>
      <c r="AK426" s="12"/>
    </row>
    <row r="427">
      <c r="O427" s="12"/>
      <c r="AK427" s="12"/>
    </row>
    <row r="428">
      <c r="O428" s="12"/>
      <c r="AK428" s="12"/>
    </row>
    <row r="429">
      <c r="O429" s="12"/>
      <c r="AK429" s="12"/>
    </row>
    <row r="430">
      <c r="O430" s="12"/>
      <c r="AK430" s="12"/>
    </row>
    <row r="431">
      <c r="O431" s="12"/>
      <c r="AK431" s="12"/>
    </row>
    <row r="432">
      <c r="O432" s="12"/>
      <c r="AK432" s="12"/>
    </row>
    <row r="433">
      <c r="O433" s="12"/>
      <c r="AK433" s="12"/>
    </row>
    <row r="434">
      <c r="O434" s="12"/>
      <c r="AK434" s="12"/>
    </row>
    <row r="435">
      <c r="O435" s="12"/>
      <c r="AK435" s="12"/>
    </row>
    <row r="436">
      <c r="O436" s="12"/>
      <c r="AK436" s="12"/>
    </row>
    <row r="437">
      <c r="O437" s="12"/>
      <c r="AK437" s="12"/>
    </row>
    <row r="438">
      <c r="O438" s="12"/>
      <c r="AK438" s="12"/>
    </row>
    <row r="439">
      <c r="O439" s="12"/>
      <c r="AK439" s="12"/>
    </row>
    <row r="440">
      <c r="O440" s="12"/>
      <c r="AK440" s="12"/>
    </row>
    <row r="441">
      <c r="O441" s="12"/>
      <c r="AK441" s="12"/>
    </row>
    <row r="442">
      <c r="O442" s="12"/>
      <c r="AK442" s="12"/>
    </row>
    <row r="443">
      <c r="O443" s="12"/>
      <c r="AK443" s="12"/>
    </row>
    <row r="444">
      <c r="O444" s="12"/>
      <c r="AK444" s="12"/>
    </row>
    <row r="445">
      <c r="O445" s="12"/>
      <c r="AK445" s="12"/>
    </row>
    <row r="446">
      <c r="O446" s="12"/>
      <c r="AK446" s="12"/>
    </row>
    <row r="447">
      <c r="O447" s="12"/>
      <c r="AK447" s="12"/>
    </row>
    <row r="448">
      <c r="O448" s="12"/>
      <c r="AK448" s="12"/>
    </row>
    <row r="449">
      <c r="O449" s="12"/>
      <c r="AK449" s="12"/>
    </row>
    <row r="450">
      <c r="O450" s="12"/>
      <c r="AK450" s="12"/>
    </row>
    <row r="451">
      <c r="O451" s="12"/>
      <c r="AK451" s="12"/>
    </row>
    <row r="452">
      <c r="O452" s="12"/>
      <c r="AK452" s="12"/>
    </row>
    <row r="453">
      <c r="O453" s="12"/>
      <c r="AK453" s="12"/>
    </row>
    <row r="454">
      <c r="O454" s="12"/>
      <c r="AK454" s="12"/>
    </row>
    <row r="455">
      <c r="O455" s="12"/>
      <c r="AK455" s="12"/>
    </row>
    <row r="456">
      <c r="O456" s="12"/>
      <c r="AK456" s="12"/>
    </row>
    <row r="457">
      <c r="O457" s="12"/>
      <c r="AK457" s="12"/>
    </row>
    <row r="458">
      <c r="O458" s="12"/>
      <c r="AK458" s="12"/>
    </row>
    <row r="459">
      <c r="O459" s="12"/>
      <c r="AK459" s="12"/>
    </row>
    <row r="460">
      <c r="O460" s="12"/>
      <c r="AK460" s="12"/>
    </row>
    <row r="461">
      <c r="O461" s="12"/>
      <c r="AK461" s="12"/>
    </row>
    <row r="462">
      <c r="O462" s="12"/>
      <c r="AK462" s="12"/>
    </row>
    <row r="463">
      <c r="O463" s="12"/>
      <c r="AK463" s="12"/>
    </row>
    <row r="464">
      <c r="O464" s="12"/>
      <c r="AK464" s="12"/>
    </row>
    <row r="465">
      <c r="O465" s="12"/>
      <c r="AK465" s="12"/>
    </row>
    <row r="466">
      <c r="O466" s="12"/>
      <c r="AK466" s="12"/>
    </row>
    <row r="467">
      <c r="O467" s="12"/>
      <c r="AK467" s="12"/>
    </row>
    <row r="468">
      <c r="O468" s="12"/>
      <c r="AK468" s="12"/>
    </row>
    <row r="469">
      <c r="O469" s="12"/>
      <c r="AK469" s="12"/>
    </row>
    <row r="470">
      <c r="O470" s="12"/>
      <c r="AK470" s="12"/>
    </row>
    <row r="471">
      <c r="O471" s="12"/>
      <c r="AK471" s="12"/>
    </row>
    <row r="472">
      <c r="O472" s="12"/>
      <c r="AK472" s="12"/>
    </row>
    <row r="473">
      <c r="O473" s="12"/>
      <c r="AK473" s="12"/>
    </row>
    <row r="474">
      <c r="O474" s="12"/>
      <c r="AK474" s="12"/>
    </row>
    <row r="475">
      <c r="O475" s="12"/>
      <c r="AK475" s="12"/>
    </row>
    <row r="476">
      <c r="O476" s="12"/>
      <c r="AK476" s="12"/>
    </row>
    <row r="477">
      <c r="O477" s="12"/>
      <c r="AK477" s="12"/>
    </row>
    <row r="478">
      <c r="O478" s="12"/>
      <c r="AK478" s="12"/>
    </row>
    <row r="479">
      <c r="O479" s="12"/>
      <c r="AK479" s="12"/>
    </row>
    <row r="480">
      <c r="O480" s="12"/>
      <c r="AK480" s="12"/>
    </row>
    <row r="481">
      <c r="O481" s="12"/>
      <c r="AK481" s="12"/>
    </row>
    <row r="482">
      <c r="O482" s="12"/>
      <c r="AK482" s="12"/>
    </row>
    <row r="483">
      <c r="O483" s="12"/>
      <c r="AK483" s="12"/>
    </row>
    <row r="484">
      <c r="O484" s="12"/>
      <c r="AK484" s="12"/>
    </row>
    <row r="485">
      <c r="O485" s="12"/>
      <c r="AK485" s="12"/>
    </row>
    <row r="486">
      <c r="O486" s="12"/>
      <c r="AK486" s="12"/>
    </row>
    <row r="487">
      <c r="O487" s="12"/>
      <c r="AK487" s="12"/>
    </row>
    <row r="488">
      <c r="O488" s="12"/>
      <c r="AK488" s="12"/>
    </row>
    <row r="489">
      <c r="O489" s="12"/>
      <c r="AK489" s="12"/>
    </row>
    <row r="490">
      <c r="O490" s="12"/>
      <c r="AK490" s="12"/>
    </row>
    <row r="491">
      <c r="O491" s="12"/>
      <c r="AK491" s="12"/>
    </row>
    <row r="492">
      <c r="O492" s="12"/>
      <c r="AK492" s="12"/>
    </row>
    <row r="493">
      <c r="O493" s="12"/>
      <c r="AK493" s="12"/>
    </row>
    <row r="494">
      <c r="O494" s="12"/>
      <c r="AK494" s="12"/>
    </row>
    <row r="495">
      <c r="O495" s="12"/>
      <c r="AK495" s="12"/>
    </row>
    <row r="496">
      <c r="O496" s="12"/>
      <c r="AK496" s="12"/>
    </row>
    <row r="497">
      <c r="O497" s="12"/>
      <c r="AK497" s="12"/>
    </row>
    <row r="498">
      <c r="O498" s="12"/>
      <c r="AK498" s="12"/>
    </row>
    <row r="499">
      <c r="O499" s="12"/>
      <c r="AK499" s="12"/>
    </row>
    <row r="500">
      <c r="O500" s="12"/>
      <c r="AK500" s="12"/>
    </row>
    <row r="501">
      <c r="O501" s="12"/>
      <c r="AK501" s="12"/>
    </row>
    <row r="502">
      <c r="O502" s="12"/>
      <c r="AK502" s="12"/>
    </row>
    <row r="503">
      <c r="O503" s="12"/>
      <c r="AK503" s="12"/>
    </row>
    <row r="504">
      <c r="O504" s="12"/>
      <c r="AK504" s="12"/>
    </row>
    <row r="505">
      <c r="O505" s="12"/>
      <c r="AK505" s="12"/>
    </row>
    <row r="506">
      <c r="O506" s="12"/>
      <c r="AK506" s="12"/>
    </row>
    <row r="507">
      <c r="O507" s="12"/>
      <c r="AK507" s="12"/>
    </row>
    <row r="508">
      <c r="O508" s="12"/>
      <c r="AK508" s="12"/>
    </row>
    <row r="509">
      <c r="O509" s="12"/>
      <c r="AK509" s="12"/>
    </row>
    <row r="510">
      <c r="O510" s="12"/>
      <c r="AK510" s="12"/>
    </row>
    <row r="511">
      <c r="O511" s="12"/>
      <c r="AK511" s="12"/>
    </row>
    <row r="512">
      <c r="O512" s="12"/>
      <c r="AK512" s="12"/>
    </row>
    <row r="513">
      <c r="O513" s="12"/>
      <c r="AK513" s="12"/>
    </row>
    <row r="514">
      <c r="O514" s="12"/>
      <c r="AK514" s="12"/>
    </row>
    <row r="515">
      <c r="O515" s="12"/>
      <c r="AK515" s="12"/>
    </row>
    <row r="516">
      <c r="O516" s="12"/>
      <c r="AK516" s="12"/>
    </row>
    <row r="517">
      <c r="O517" s="12"/>
      <c r="AK517" s="12"/>
    </row>
    <row r="518">
      <c r="O518" s="12"/>
      <c r="AK518" s="12"/>
    </row>
    <row r="519">
      <c r="O519" s="12"/>
      <c r="AK519" s="12"/>
    </row>
    <row r="520">
      <c r="O520" s="12"/>
      <c r="AK520" s="12"/>
    </row>
    <row r="521">
      <c r="O521" s="12"/>
      <c r="AK521" s="12"/>
    </row>
    <row r="522">
      <c r="O522" s="12"/>
      <c r="AK522" s="12"/>
    </row>
    <row r="523">
      <c r="O523" s="12"/>
      <c r="AK523" s="12"/>
    </row>
    <row r="524">
      <c r="O524" s="12"/>
      <c r="AK524" s="12"/>
    </row>
    <row r="525">
      <c r="O525" s="12"/>
      <c r="AK525" s="12"/>
    </row>
    <row r="526">
      <c r="O526" s="12"/>
      <c r="AK526" s="12"/>
    </row>
    <row r="527">
      <c r="O527" s="12"/>
      <c r="AK527" s="12"/>
    </row>
    <row r="528">
      <c r="O528" s="12"/>
      <c r="AK528" s="12"/>
    </row>
    <row r="529">
      <c r="O529" s="12"/>
      <c r="AK529" s="12"/>
    </row>
    <row r="530">
      <c r="O530" s="12"/>
      <c r="AK530" s="12"/>
    </row>
    <row r="531">
      <c r="O531" s="12"/>
      <c r="AK531" s="12"/>
    </row>
    <row r="532">
      <c r="O532" s="12"/>
      <c r="AK532" s="12"/>
    </row>
    <row r="533">
      <c r="O533" s="12"/>
      <c r="AK533" s="12"/>
    </row>
    <row r="534">
      <c r="O534" s="12"/>
      <c r="AK534" s="12"/>
    </row>
    <row r="535">
      <c r="O535" s="12"/>
      <c r="AK535" s="12"/>
    </row>
    <row r="536">
      <c r="O536" s="12"/>
      <c r="AK536" s="12"/>
    </row>
    <row r="537">
      <c r="O537" s="12"/>
      <c r="AK537" s="12"/>
    </row>
    <row r="538">
      <c r="O538" s="12"/>
      <c r="AK538" s="12"/>
    </row>
    <row r="539">
      <c r="O539" s="12"/>
      <c r="AK539" s="12"/>
    </row>
    <row r="540">
      <c r="O540" s="12"/>
      <c r="AK540" s="12"/>
    </row>
    <row r="541">
      <c r="O541" s="12"/>
      <c r="AK541" s="12"/>
    </row>
    <row r="542">
      <c r="O542" s="12"/>
      <c r="AK542" s="12"/>
    </row>
    <row r="543">
      <c r="O543" s="12"/>
      <c r="AK543" s="12"/>
    </row>
    <row r="544">
      <c r="O544" s="12"/>
      <c r="AK544" s="12"/>
    </row>
    <row r="545">
      <c r="O545" s="12"/>
      <c r="AK545" s="12"/>
    </row>
    <row r="546">
      <c r="O546" s="12"/>
      <c r="AK546" s="12"/>
    </row>
    <row r="547">
      <c r="O547" s="12"/>
      <c r="AK547" s="12"/>
    </row>
    <row r="548">
      <c r="O548" s="12"/>
      <c r="AK548" s="12"/>
    </row>
    <row r="549">
      <c r="O549" s="12"/>
      <c r="AK549" s="12"/>
    </row>
    <row r="550">
      <c r="O550" s="12"/>
      <c r="AK550" s="12"/>
    </row>
    <row r="551">
      <c r="O551" s="12"/>
      <c r="AK551" s="12"/>
    </row>
    <row r="552">
      <c r="O552" s="12"/>
      <c r="AK552" s="12"/>
    </row>
    <row r="553">
      <c r="O553" s="12"/>
      <c r="AK553" s="12"/>
    </row>
    <row r="554">
      <c r="O554" s="12"/>
      <c r="AK554" s="12"/>
    </row>
    <row r="555">
      <c r="O555" s="12"/>
      <c r="AK555" s="12"/>
    </row>
    <row r="556">
      <c r="O556" s="12"/>
      <c r="AK556" s="12"/>
    </row>
    <row r="557">
      <c r="O557" s="12"/>
      <c r="AK557" s="12"/>
    </row>
    <row r="558">
      <c r="O558" s="12"/>
      <c r="AK558" s="12"/>
    </row>
    <row r="559">
      <c r="O559" s="12"/>
      <c r="AK559" s="12"/>
    </row>
    <row r="560">
      <c r="O560" s="12"/>
      <c r="AK560" s="12"/>
    </row>
    <row r="561">
      <c r="O561" s="12"/>
      <c r="AK561" s="12"/>
    </row>
    <row r="562">
      <c r="O562" s="12"/>
      <c r="AK562" s="12"/>
    </row>
    <row r="563">
      <c r="O563" s="12"/>
      <c r="AK563" s="12"/>
    </row>
    <row r="564">
      <c r="O564" s="12"/>
      <c r="AK564" s="12"/>
    </row>
    <row r="565">
      <c r="O565" s="12"/>
      <c r="AK565" s="12"/>
    </row>
    <row r="566">
      <c r="O566" s="12"/>
      <c r="AK566" s="12"/>
    </row>
    <row r="567">
      <c r="O567" s="12"/>
      <c r="AK567" s="12"/>
    </row>
    <row r="568">
      <c r="O568" s="12"/>
      <c r="AK568" s="12"/>
    </row>
    <row r="569">
      <c r="O569" s="12"/>
      <c r="AK569" s="12"/>
    </row>
    <row r="570">
      <c r="O570" s="12"/>
      <c r="AK570" s="12"/>
    </row>
    <row r="571">
      <c r="O571" s="12"/>
      <c r="AK571" s="12"/>
    </row>
    <row r="572">
      <c r="O572" s="12"/>
      <c r="AK572" s="12"/>
    </row>
    <row r="573">
      <c r="O573" s="12"/>
      <c r="AK573" s="12"/>
    </row>
    <row r="574">
      <c r="O574" s="12"/>
      <c r="AK574" s="12"/>
    </row>
    <row r="575">
      <c r="O575" s="12"/>
      <c r="AK575" s="12"/>
    </row>
    <row r="576">
      <c r="O576" s="12"/>
      <c r="AK576" s="12"/>
    </row>
    <row r="577">
      <c r="O577" s="12"/>
      <c r="AK577" s="12"/>
    </row>
    <row r="578">
      <c r="O578" s="12"/>
      <c r="AK578" s="12"/>
    </row>
    <row r="579">
      <c r="O579" s="12"/>
      <c r="AK579" s="12"/>
    </row>
    <row r="580">
      <c r="O580" s="12"/>
      <c r="AK580" s="12"/>
    </row>
    <row r="581">
      <c r="O581" s="12"/>
      <c r="AK581" s="12"/>
    </row>
    <row r="582">
      <c r="O582" s="12"/>
      <c r="AK582" s="12"/>
    </row>
    <row r="583">
      <c r="O583" s="12"/>
      <c r="AK583" s="12"/>
    </row>
    <row r="584">
      <c r="O584" s="12"/>
      <c r="AK584" s="12"/>
    </row>
    <row r="585">
      <c r="O585" s="12"/>
      <c r="AK585" s="12"/>
    </row>
    <row r="586">
      <c r="O586" s="12"/>
      <c r="AK586" s="12"/>
    </row>
    <row r="587">
      <c r="O587" s="12"/>
      <c r="AK587" s="12"/>
    </row>
    <row r="588">
      <c r="O588" s="12"/>
      <c r="AK588" s="12"/>
    </row>
    <row r="589">
      <c r="O589" s="12"/>
      <c r="AK589" s="12"/>
    </row>
    <row r="590">
      <c r="O590" s="12"/>
      <c r="AK590" s="12"/>
    </row>
    <row r="591">
      <c r="O591" s="12"/>
      <c r="AK591" s="12"/>
    </row>
    <row r="592">
      <c r="O592" s="12"/>
      <c r="AK592" s="12"/>
    </row>
    <row r="593">
      <c r="O593" s="12"/>
      <c r="AK593" s="12"/>
    </row>
    <row r="594">
      <c r="O594" s="12"/>
      <c r="AK594" s="12"/>
    </row>
    <row r="595">
      <c r="O595" s="12"/>
      <c r="AK595" s="12"/>
    </row>
    <row r="596">
      <c r="O596" s="12"/>
      <c r="AK596" s="12"/>
    </row>
    <row r="597">
      <c r="O597" s="12"/>
      <c r="AK597" s="12"/>
    </row>
    <row r="598">
      <c r="O598" s="12"/>
      <c r="AK598" s="12"/>
    </row>
    <row r="599">
      <c r="O599" s="12"/>
      <c r="AK599" s="12"/>
    </row>
    <row r="600">
      <c r="O600" s="12"/>
      <c r="AK600" s="12"/>
    </row>
    <row r="601">
      <c r="O601" s="12"/>
      <c r="AK601" s="12"/>
    </row>
    <row r="602">
      <c r="O602" s="12"/>
      <c r="AK602" s="12"/>
    </row>
    <row r="603">
      <c r="O603" s="12"/>
      <c r="AK603" s="12"/>
    </row>
    <row r="604">
      <c r="O604" s="12"/>
      <c r="AK604" s="12"/>
    </row>
    <row r="605">
      <c r="O605" s="12"/>
      <c r="AK605" s="12"/>
    </row>
    <row r="606">
      <c r="O606" s="12"/>
      <c r="AK606" s="12"/>
    </row>
    <row r="607">
      <c r="O607" s="12"/>
      <c r="AK607" s="12"/>
    </row>
    <row r="608">
      <c r="O608" s="12"/>
      <c r="AK608" s="12"/>
    </row>
    <row r="609">
      <c r="O609" s="12"/>
      <c r="AK609" s="12"/>
    </row>
    <row r="610">
      <c r="O610" s="12"/>
      <c r="AK610" s="12"/>
    </row>
    <row r="611">
      <c r="O611" s="12"/>
      <c r="AK611" s="12"/>
    </row>
    <row r="612">
      <c r="O612" s="12"/>
      <c r="AK612" s="12"/>
    </row>
    <row r="613">
      <c r="O613" s="12"/>
      <c r="AK613" s="12"/>
    </row>
    <row r="614">
      <c r="O614" s="12"/>
      <c r="AK614" s="12"/>
    </row>
    <row r="615">
      <c r="O615" s="12"/>
      <c r="AK615" s="12"/>
    </row>
    <row r="616">
      <c r="O616" s="12"/>
      <c r="AK616" s="12"/>
    </row>
    <row r="617">
      <c r="O617" s="12"/>
      <c r="AK617" s="12"/>
    </row>
    <row r="618">
      <c r="O618" s="12"/>
      <c r="AK618" s="12"/>
    </row>
    <row r="619">
      <c r="O619" s="12"/>
      <c r="AK619" s="12"/>
    </row>
    <row r="620">
      <c r="O620" s="12"/>
      <c r="AK620" s="12"/>
    </row>
    <row r="621">
      <c r="O621" s="12"/>
      <c r="AK621" s="12"/>
    </row>
    <row r="622">
      <c r="O622" s="12"/>
      <c r="AK622" s="12"/>
    </row>
    <row r="623">
      <c r="O623" s="12"/>
      <c r="AK623" s="12"/>
    </row>
    <row r="624">
      <c r="O624" s="12"/>
      <c r="AK624" s="12"/>
    </row>
    <row r="625">
      <c r="O625" s="12"/>
      <c r="AK625" s="12"/>
    </row>
    <row r="626">
      <c r="O626" s="12"/>
      <c r="AK626" s="12"/>
    </row>
    <row r="627">
      <c r="O627" s="12"/>
      <c r="AK627" s="12"/>
    </row>
    <row r="628">
      <c r="O628" s="12"/>
      <c r="AK628" s="12"/>
    </row>
    <row r="629">
      <c r="O629" s="12"/>
      <c r="AK629" s="12"/>
    </row>
    <row r="630">
      <c r="O630" s="12"/>
      <c r="AK630" s="12"/>
    </row>
    <row r="631">
      <c r="O631" s="12"/>
      <c r="AK631" s="12"/>
    </row>
    <row r="632">
      <c r="O632" s="12"/>
      <c r="AK632" s="12"/>
    </row>
    <row r="633">
      <c r="O633" s="12"/>
      <c r="AK633" s="12"/>
    </row>
    <row r="634">
      <c r="O634" s="12"/>
      <c r="AK634" s="12"/>
    </row>
    <row r="635">
      <c r="O635" s="12"/>
      <c r="AK635" s="12"/>
    </row>
    <row r="636">
      <c r="O636" s="12"/>
      <c r="AK636" s="12"/>
    </row>
    <row r="637">
      <c r="O637" s="12"/>
      <c r="AK637" s="12"/>
    </row>
    <row r="638">
      <c r="O638" s="12"/>
      <c r="AK638" s="12"/>
    </row>
    <row r="639">
      <c r="O639" s="12"/>
      <c r="AK639" s="12"/>
    </row>
    <row r="640">
      <c r="O640" s="12"/>
      <c r="AK640" s="12"/>
    </row>
    <row r="641">
      <c r="O641" s="12"/>
      <c r="AK641" s="12"/>
    </row>
    <row r="642">
      <c r="O642" s="12"/>
      <c r="AK642" s="12"/>
    </row>
    <row r="643">
      <c r="O643" s="12"/>
      <c r="AK643" s="12"/>
    </row>
    <row r="644">
      <c r="O644" s="12"/>
      <c r="AK644" s="12"/>
    </row>
    <row r="645">
      <c r="O645" s="12"/>
      <c r="AK645" s="12"/>
    </row>
    <row r="646">
      <c r="O646" s="12"/>
      <c r="AK646" s="12"/>
    </row>
    <row r="647">
      <c r="O647" s="12"/>
      <c r="AK647" s="12"/>
    </row>
    <row r="648">
      <c r="O648" s="12"/>
      <c r="AK648" s="12"/>
    </row>
    <row r="649">
      <c r="O649" s="12"/>
      <c r="AK649" s="12"/>
    </row>
    <row r="650">
      <c r="O650" s="12"/>
      <c r="AK650" s="12"/>
    </row>
    <row r="651">
      <c r="O651" s="12"/>
      <c r="AK651" s="12"/>
    </row>
    <row r="652">
      <c r="O652" s="12"/>
      <c r="AK652" s="12"/>
    </row>
    <row r="653">
      <c r="O653" s="12"/>
      <c r="AK653" s="12"/>
    </row>
    <row r="654">
      <c r="O654" s="12"/>
      <c r="AK654" s="12"/>
    </row>
    <row r="655">
      <c r="O655" s="12"/>
      <c r="AK655" s="12"/>
    </row>
    <row r="656">
      <c r="O656" s="12"/>
      <c r="AK656" s="12"/>
    </row>
    <row r="657">
      <c r="O657" s="12"/>
      <c r="AK657" s="12"/>
    </row>
    <row r="658">
      <c r="O658" s="12"/>
      <c r="AK658" s="12"/>
    </row>
    <row r="659">
      <c r="O659" s="12"/>
      <c r="AK659" s="12"/>
    </row>
    <row r="660">
      <c r="O660" s="12"/>
      <c r="AK660" s="12"/>
    </row>
    <row r="661">
      <c r="O661" s="12"/>
      <c r="AK661" s="12"/>
    </row>
    <row r="662">
      <c r="O662" s="12"/>
      <c r="AK662" s="12"/>
    </row>
    <row r="663">
      <c r="O663" s="12"/>
      <c r="AK663" s="12"/>
    </row>
    <row r="664">
      <c r="O664" s="12"/>
      <c r="AK664" s="12"/>
    </row>
    <row r="665">
      <c r="O665" s="12"/>
      <c r="AK665" s="12"/>
    </row>
    <row r="666">
      <c r="O666" s="12"/>
      <c r="AK666" s="12"/>
    </row>
    <row r="667">
      <c r="O667" s="12"/>
      <c r="AK667" s="12"/>
    </row>
    <row r="668">
      <c r="O668" s="12"/>
      <c r="AK668" s="12"/>
    </row>
    <row r="669">
      <c r="O669" s="12"/>
      <c r="AK669" s="12"/>
    </row>
    <row r="670">
      <c r="O670" s="12"/>
      <c r="AK670" s="12"/>
    </row>
    <row r="671">
      <c r="O671" s="12"/>
      <c r="AK671" s="12"/>
    </row>
    <row r="672">
      <c r="O672" s="12"/>
      <c r="AK672" s="12"/>
    </row>
    <row r="673">
      <c r="O673" s="12"/>
      <c r="AK673" s="12"/>
    </row>
    <row r="674">
      <c r="O674" s="12"/>
      <c r="AK674" s="12"/>
    </row>
    <row r="675">
      <c r="O675" s="12"/>
      <c r="AK675" s="12"/>
    </row>
    <row r="676">
      <c r="O676" s="12"/>
      <c r="AK676" s="12"/>
    </row>
    <row r="677">
      <c r="O677" s="12"/>
      <c r="AK677" s="12"/>
    </row>
    <row r="678">
      <c r="O678" s="12"/>
      <c r="AK678" s="12"/>
    </row>
    <row r="679">
      <c r="O679" s="12"/>
      <c r="AK679" s="12"/>
    </row>
    <row r="680">
      <c r="O680" s="12"/>
      <c r="AK680" s="12"/>
    </row>
    <row r="681">
      <c r="O681" s="12"/>
      <c r="AK681" s="12"/>
    </row>
    <row r="682">
      <c r="O682" s="12"/>
      <c r="AK682" s="12"/>
    </row>
    <row r="683">
      <c r="O683" s="12"/>
      <c r="AK683" s="12"/>
    </row>
    <row r="684">
      <c r="O684" s="12"/>
      <c r="AK684" s="12"/>
    </row>
    <row r="685">
      <c r="O685" s="12"/>
      <c r="AK685" s="12"/>
    </row>
    <row r="686">
      <c r="O686" s="12"/>
      <c r="AK686" s="12"/>
    </row>
    <row r="687">
      <c r="O687" s="12"/>
      <c r="AK687" s="12"/>
    </row>
    <row r="688">
      <c r="O688" s="12"/>
      <c r="AK688" s="12"/>
    </row>
    <row r="689">
      <c r="O689" s="12"/>
      <c r="AK689" s="12"/>
    </row>
    <row r="690">
      <c r="O690" s="12"/>
      <c r="AK690" s="12"/>
    </row>
    <row r="691">
      <c r="O691" s="12"/>
      <c r="AK691" s="12"/>
    </row>
    <row r="692">
      <c r="O692" s="12"/>
      <c r="AK692" s="12"/>
    </row>
    <row r="693">
      <c r="O693" s="12"/>
      <c r="AK693" s="12"/>
    </row>
    <row r="694">
      <c r="O694" s="12"/>
      <c r="AK694" s="12"/>
    </row>
    <row r="695">
      <c r="O695" s="12"/>
      <c r="AK695" s="12"/>
    </row>
    <row r="696">
      <c r="O696" s="12"/>
      <c r="AK696" s="12"/>
    </row>
    <row r="697">
      <c r="O697" s="12"/>
      <c r="AK697" s="12"/>
    </row>
    <row r="698">
      <c r="O698" s="12"/>
      <c r="AK698" s="12"/>
    </row>
    <row r="699">
      <c r="O699" s="12"/>
      <c r="AK699" s="12"/>
    </row>
    <row r="700">
      <c r="O700" s="12"/>
      <c r="AK700" s="12"/>
    </row>
    <row r="701">
      <c r="O701" s="12"/>
      <c r="AK701" s="12"/>
    </row>
    <row r="702">
      <c r="O702" s="12"/>
      <c r="AK702" s="12"/>
    </row>
    <row r="703">
      <c r="O703" s="12"/>
      <c r="AK703" s="12"/>
    </row>
    <row r="704">
      <c r="O704" s="12"/>
      <c r="AK704" s="12"/>
    </row>
    <row r="705">
      <c r="O705" s="12"/>
      <c r="AK705" s="12"/>
    </row>
    <row r="706">
      <c r="O706" s="12"/>
      <c r="AK706" s="12"/>
    </row>
    <row r="707">
      <c r="O707" s="12"/>
      <c r="AK707" s="12"/>
    </row>
    <row r="708">
      <c r="O708" s="12"/>
      <c r="AK708" s="12"/>
    </row>
    <row r="709">
      <c r="O709" s="12"/>
      <c r="AK709" s="12"/>
    </row>
    <row r="710">
      <c r="O710" s="12"/>
      <c r="AK710" s="12"/>
    </row>
    <row r="711">
      <c r="O711" s="12"/>
      <c r="AK711" s="12"/>
    </row>
    <row r="712">
      <c r="O712" s="12"/>
      <c r="AK712" s="12"/>
    </row>
    <row r="713">
      <c r="O713" s="12"/>
      <c r="AK713" s="12"/>
    </row>
    <row r="714">
      <c r="O714" s="12"/>
      <c r="AK714" s="12"/>
    </row>
    <row r="715">
      <c r="O715" s="12"/>
      <c r="AK715" s="12"/>
    </row>
    <row r="716">
      <c r="O716" s="12"/>
      <c r="AK716" s="12"/>
    </row>
    <row r="717">
      <c r="O717" s="12"/>
      <c r="AK717" s="12"/>
    </row>
    <row r="718">
      <c r="O718" s="12"/>
      <c r="AK718" s="12"/>
    </row>
    <row r="719">
      <c r="O719" s="12"/>
      <c r="AK719" s="12"/>
    </row>
    <row r="720">
      <c r="O720" s="12"/>
      <c r="AK720" s="12"/>
    </row>
    <row r="721">
      <c r="O721" s="12"/>
      <c r="AK721" s="12"/>
    </row>
    <row r="722">
      <c r="O722" s="12"/>
      <c r="AK722" s="12"/>
    </row>
    <row r="723">
      <c r="O723" s="12"/>
      <c r="AK723" s="12"/>
    </row>
    <row r="724">
      <c r="O724" s="12"/>
      <c r="AK724" s="12"/>
    </row>
    <row r="725">
      <c r="O725" s="12"/>
      <c r="AK725" s="12"/>
    </row>
    <row r="726">
      <c r="O726" s="12"/>
      <c r="AK726" s="12"/>
    </row>
    <row r="727">
      <c r="O727" s="12"/>
      <c r="AK727" s="12"/>
    </row>
    <row r="728">
      <c r="O728" s="12"/>
      <c r="AK728" s="12"/>
    </row>
    <row r="729">
      <c r="O729" s="12"/>
      <c r="AK729" s="12"/>
    </row>
    <row r="730">
      <c r="O730" s="12"/>
      <c r="AK730" s="12"/>
    </row>
    <row r="731">
      <c r="O731" s="12"/>
      <c r="AK731" s="12"/>
    </row>
    <row r="732">
      <c r="O732" s="12"/>
      <c r="AK732" s="12"/>
    </row>
    <row r="733">
      <c r="O733" s="12"/>
      <c r="AK733" s="12"/>
    </row>
    <row r="734">
      <c r="O734" s="12"/>
      <c r="AK734" s="12"/>
    </row>
    <row r="735">
      <c r="O735" s="12"/>
      <c r="AK735" s="12"/>
    </row>
    <row r="736">
      <c r="O736" s="12"/>
      <c r="AK736" s="12"/>
    </row>
    <row r="737">
      <c r="O737" s="12"/>
      <c r="AK737" s="12"/>
    </row>
    <row r="738">
      <c r="O738" s="12"/>
      <c r="AK738" s="12"/>
    </row>
    <row r="739">
      <c r="O739" s="12"/>
      <c r="AK739" s="12"/>
    </row>
    <row r="740">
      <c r="O740" s="12"/>
      <c r="AK740" s="12"/>
    </row>
    <row r="741">
      <c r="O741" s="12"/>
      <c r="AK741" s="12"/>
    </row>
    <row r="742">
      <c r="O742" s="12"/>
      <c r="AK742" s="12"/>
    </row>
    <row r="743">
      <c r="O743" s="12"/>
      <c r="AK743" s="12"/>
    </row>
    <row r="744">
      <c r="O744" s="12"/>
      <c r="AK744" s="12"/>
    </row>
    <row r="745">
      <c r="O745" s="12"/>
      <c r="AK745" s="12"/>
    </row>
    <row r="746">
      <c r="O746" s="12"/>
      <c r="AK746" s="12"/>
    </row>
    <row r="747">
      <c r="O747" s="12"/>
      <c r="AK747" s="12"/>
    </row>
    <row r="748">
      <c r="O748" s="12"/>
      <c r="AK748" s="12"/>
    </row>
    <row r="749">
      <c r="O749" s="12"/>
      <c r="AK749" s="12"/>
    </row>
    <row r="750">
      <c r="O750" s="12"/>
      <c r="AK750" s="12"/>
    </row>
    <row r="751">
      <c r="O751" s="12"/>
      <c r="AK751" s="12"/>
    </row>
    <row r="752">
      <c r="O752" s="12"/>
      <c r="AK752" s="12"/>
    </row>
    <row r="753">
      <c r="O753" s="12"/>
      <c r="AK753" s="12"/>
    </row>
    <row r="754">
      <c r="O754" s="12"/>
      <c r="AK754" s="12"/>
    </row>
    <row r="755">
      <c r="O755" s="12"/>
      <c r="AK755" s="12"/>
    </row>
    <row r="756">
      <c r="O756" s="12"/>
      <c r="AK756" s="12"/>
    </row>
    <row r="757">
      <c r="O757" s="12"/>
      <c r="AK757" s="12"/>
    </row>
    <row r="758">
      <c r="O758" s="12"/>
      <c r="AK758" s="12"/>
    </row>
    <row r="759">
      <c r="O759" s="12"/>
      <c r="AK759" s="12"/>
    </row>
    <row r="760">
      <c r="O760" s="12"/>
      <c r="AK760" s="12"/>
    </row>
    <row r="761">
      <c r="O761" s="12"/>
      <c r="AK761" s="12"/>
    </row>
    <row r="762">
      <c r="O762" s="12"/>
      <c r="AK762" s="12"/>
    </row>
    <row r="763">
      <c r="O763" s="12"/>
      <c r="AK763" s="12"/>
    </row>
    <row r="764">
      <c r="O764" s="12"/>
      <c r="AK764" s="12"/>
    </row>
    <row r="765">
      <c r="O765" s="12"/>
      <c r="AK765" s="12"/>
    </row>
    <row r="766">
      <c r="O766" s="12"/>
      <c r="AK766" s="12"/>
    </row>
    <row r="767">
      <c r="O767" s="12"/>
      <c r="AK767" s="12"/>
    </row>
    <row r="768">
      <c r="O768" s="12"/>
      <c r="AK768" s="12"/>
    </row>
    <row r="769">
      <c r="O769" s="12"/>
      <c r="AK769" s="12"/>
    </row>
    <row r="770">
      <c r="O770" s="12"/>
      <c r="AK770" s="12"/>
    </row>
    <row r="771">
      <c r="O771" s="12"/>
      <c r="AK771" s="12"/>
    </row>
    <row r="772">
      <c r="O772" s="12"/>
      <c r="AK772" s="12"/>
    </row>
    <row r="773">
      <c r="O773" s="12"/>
      <c r="AK773" s="12"/>
    </row>
    <row r="774">
      <c r="O774" s="12"/>
      <c r="AK774" s="12"/>
    </row>
    <row r="775">
      <c r="O775" s="12"/>
      <c r="AK775" s="12"/>
    </row>
    <row r="776">
      <c r="O776" s="12"/>
      <c r="AK776" s="12"/>
    </row>
    <row r="777">
      <c r="O777" s="12"/>
      <c r="AK777" s="12"/>
    </row>
    <row r="778">
      <c r="O778" s="12"/>
      <c r="AK778" s="12"/>
    </row>
    <row r="779">
      <c r="O779" s="12"/>
      <c r="AK779" s="12"/>
    </row>
    <row r="780">
      <c r="O780" s="12"/>
      <c r="AK780" s="12"/>
    </row>
    <row r="781">
      <c r="O781" s="12"/>
      <c r="AK781" s="12"/>
    </row>
    <row r="782">
      <c r="O782" s="12"/>
      <c r="AK782" s="12"/>
    </row>
    <row r="783">
      <c r="O783" s="12"/>
      <c r="AK783" s="12"/>
    </row>
    <row r="784">
      <c r="O784" s="12"/>
      <c r="AK784" s="12"/>
    </row>
    <row r="785">
      <c r="O785" s="12"/>
      <c r="AK785" s="12"/>
    </row>
    <row r="786">
      <c r="O786" s="12"/>
      <c r="AK786" s="12"/>
    </row>
    <row r="787">
      <c r="O787" s="12"/>
      <c r="AK787" s="12"/>
    </row>
    <row r="788">
      <c r="O788" s="12"/>
      <c r="AK788" s="12"/>
    </row>
    <row r="789">
      <c r="O789" s="12"/>
      <c r="AK789" s="12"/>
    </row>
    <row r="790">
      <c r="O790" s="12"/>
      <c r="AK790" s="12"/>
    </row>
    <row r="791">
      <c r="O791" s="12"/>
      <c r="AK791" s="12"/>
    </row>
    <row r="792">
      <c r="O792" s="12"/>
      <c r="AK792" s="12"/>
    </row>
    <row r="793">
      <c r="O793" s="12"/>
      <c r="AK793" s="12"/>
    </row>
    <row r="794">
      <c r="O794" s="12"/>
      <c r="AK794" s="12"/>
    </row>
    <row r="795">
      <c r="O795" s="12"/>
      <c r="AK795" s="12"/>
    </row>
    <row r="796">
      <c r="O796" s="12"/>
      <c r="AK796" s="12"/>
    </row>
    <row r="797">
      <c r="O797" s="12"/>
      <c r="AK797" s="12"/>
    </row>
    <row r="798">
      <c r="O798" s="12"/>
      <c r="AK798" s="12"/>
    </row>
    <row r="799">
      <c r="O799" s="12"/>
      <c r="AK799" s="12"/>
    </row>
    <row r="800">
      <c r="O800" s="12"/>
      <c r="AK800" s="12"/>
    </row>
    <row r="801">
      <c r="O801" s="12"/>
      <c r="AK801" s="12"/>
    </row>
    <row r="802">
      <c r="O802" s="12"/>
      <c r="AK802" s="12"/>
    </row>
    <row r="803">
      <c r="O803" s="12"/>
      <c r="AK803" s="12"/>
    </row>
    <row r="804">
      <c r="O804" s="12"/>
      <c r="AK804" s="12"/>
    </row>
    <row r="805">
      <c r="O805" s="12"/>
      <c r="AK805" s="12"/>
    </row>
    <row r="806">
      <c r="O806" s="12"/>
      <c r="AK806" s="12"/>
    </row>
    <row r="807">
      <c r="O807" s="12"/>
      <c r="AK807" s="12"/>
    </row>
    <row r="808">
      <c r="O808" s="12"/>
      <c r="AK808" s="12"/>
    </row>
    <row r="809">
      <c r="O809" s="12"/>
      <c r="AK809" s="12"/>
    </row>
    <row r="810">
      <c r="O810" s="12"/>
      <c r="AK810" s="12"/>
    </row>
    <row r="811">
      <c r="O811" s="12"/>
      <c r="AK811" s="12"/>
    </row>
    <row r="812">
      <c r="O812" s="12"/>
      <c r="AK812" s="12"/>
    </row>
    <row r="813">
      <c r="O813" s="12"/>
      <c r="AK813" s="12"/>
    </row>
    <row r="814">
      <c r="O814" s="12"/>
      <c r="AK814" s="12"/>
    </row>
    <row r="815">
      <c r="O815" s="12"/>
      <c r="AK815" s="12"/>
    </row>
    <row r="816">
      <c r="O816" s="12"/>
      <c r="AK816" s="12"/>
    </row>
    <row r="817">
      <c r="O817" s="12"/>
      <c r="AK817" s="12"/>
    </row>
    <row r="818">
      <c r="O818" s="12"/>
      <c r="AK818" s="12"/>
    </row>
    <row r="819">
      <c r="O819" s="12"/>
      <c r="AK819" s="12"/>
    </row>
    <row r="820">
      <c r="O820" s="12"/>
      <c r="AK820" s="12"/>
    </row>
    <row r="821">
      <c r="O821" s="12"/>
      <c r="AK821" s="12"/>
    </row>
    <row r="822">
      <c r="O822" s="12"/>
      <c r="AK822" s="12"/>
    </row>
    <row r="823">
      <c r="O823" s="12"/>
      <c r="AK823" s="12"/>
    </row>
    <row r="824">
      <c r="O824" s="12"/>
      <c r="AK824" s="12"/>
    </row>
    <row r="825">
      <c r="O825" s="12"/>
      <c r="AK825" s="12"/>
    </row>
    <row r="826">
      <c r="O826" s="12"/>
      <c r="AK826" s="12"/>
    </row>
    <row r="827">
      <c r="O827" s="12"/>
      <c r="AK827" s="12"/>
    </row>
    <row r="828">
      <c r="O828" s="12"/>
      <c r="AK828" s="12"/>
    </row>
    <row r="829">
      <c r="O829" s="12"/>
      <c r="AK829" s="12"/>
    </row>
    <row r="830">
      <c r="O830" s="12"/>
      <c r="AK830" s="12"/>
    </row>
    <row r="831">
      <c r="O831" s="12"/>
      <c r="AK831" s="12"/>
    </row>
    <row r="832">
      <c r="O832" s="12"/>
      <c r="AK832" s="12"/>
    </row>
    <row r="833">
      <c r="O833" s="12"/>
      <c r="AK833" s="12"/>
    </row>
    <row r="834">
      <c r="O834" s="12"/>
      <c r="AK834" s="12"/>
    </row>
    <row r="835">
      <c r="O835" s="12"/>
      <c r="AK835" s="12"/>
    </row>
    <row r="836">
      <c r="O836" s="12"/>
      <c r="AK836" s="12"/>
    </row>
    <row r="837">
      <c r="O837" s="12"/>
      <c r="AK837" s="12"/>
    </row>
    <row r="838">
      <c r="O838" s="12"/>
      <c r="AK838" s="12"/>
    </row>
    <row r="839">
      <c r="O839" s="12"/>
      <c r="AK839" s="12"/>
    </row>
    <row r="840">
      <c r="O840" s="12"/>
      <c r="AK840" s="12"/>
    </row>
    <row r="841">
      <c r="O841" s="12"/>
      <c r="AK841" s="12"/>
    </row>
    <row r="842">
      <c r="O842" s="12"/>
      <c r="AK842" s="12"/>
    </row>
    <row r="843">
      <c r="O843" s="12"/>
      <c r="AK843" s="12"/>
    </row>
    <row r="844">
      <c r="O844" s="12"/>
      <c r="AK844" s="12"/>
    </row>
    <row r="845">
      <c r="O845" s="12"/>
      <c r="AK845" s="12"/>
    </row>
    <row r="846">
      <c r="O846" s="12"/>
      <c r="AK846" s="12"/>
    </row>
    <row r="847">
      <c r="O847" s="12"/>
      <c r="AK847" s="12"/>
    </row>
    <row r="848">
      <c r="O848" s="12"/>
      <c r="AK848" s="12"/>
    </row>
    <row r="849">
      <c r="O849" s="12"/>
      <c r="AK849" s="12"/>
    </row>
    <row r="850">
      <c r="O850" s="12"/>
      <c r="AK850" s="12"/>
    </row>
    <row r="851">
      <c r="O851" s="12"/>
      <c r="AK851" s="12"/>
    </row>
    <row r="852">
      <c r="O852" s="12"/>
      <c r="AK852" s="12"/>
    </row>
    <row r="853">
      <c r="O853" s="12"/>
      <c r="AK853" s="12"/>
    </row>
    <row r="854">
      <c r="O854" s="12"/>
      <c r="AK854" s="12"/>
    </row>
    <row r="855">
      <c r="O855" s="12"/>
      <c r="AK855" s="12"/>
    </row>
    <row r="856">
      <c r="O856" s="12"/>
      <c r="AK856" s="12"/>
    </row>
    <row r="857">
      <c r="O857" s="12"/>
      <c r="AK857" s="12"/>
    </row>
    <row r="858">
      <c r="O858" s="12"/>
      <c r="AK858" s="12"/>
    </row>
    <row r="859">
      <c r="O859" s="12"/>
      <c r="AK859" s="12"/>
    </row>
    <row r="860">
      <c r="O860" s="12"/>
      <c r="AK860" s="12"/>
    </row>
    <row r="861">
      <c r="O861" s="12"/>
      <c r="AK861" s="12"/>
    </row>
    <row r="862">
      <c r="O862" s="12"/>
      <c r="AK862" s="12"/>
    </row>
    <row r="863">
      <c r="O863" s="12"/>
      <c r="AK863" s="12"/>
    </row>
    <row r="864">
      <c r="O864" s="12"/>
      <c r="AK864" s="12"/>
    </row>
    <row r="865">
      <c r="O865" s="12"/>
      <c r="AK865" s="12"/>
    </row>
    <row r="866">
      <c r="O866" s="12"/>
      <c r="AK866" s="12"/>
    </row>
    <row r="867">
      <c r="O867" s="12"/>
      <c r="AK867" s="12"/>
    </row>
    <row r="868">
      <c r="O868" s="12"/>
      <c r="AK868" s="12"/>
    </row>
    <row r="869">
      <c r="O869" s="12"/>
      <c r="AK869" s="12"/>
    </row>
    <row r="870">
      <c r="O870" s="12"/>
      <c r="AK870" s="12"/>
    </row>
    <row r="871">
      <c r="O871" s="12"/>
      <c r="AK871" s="12"/>
    </row>
    <row r="872">
      <c r="O872" s="12"/>
      <c r="AK872" s="12"/>
    </row>
    <row r="873">
      <c r="O873" s="12"/>
      <c r="AK873" s="12"/>
    </row>
    <row r="874">
      <c r="O874" s="12"/>
      <c r="AK874" s="12"/>
    </row>
    <row r="875">
      <c r="O875" s="12"/>
      <c r="AK875" s="12"/>
    </row>
    <row r="876">
      <c r="O876" s="12"/>
      <c r="AK876" s="12"/>
    </row>
    <row r="877">
      <c r="O877" s="12"/>
      <c r="AK877" s="12"/>
    </row>
    <row r="878">
      <c r="O878" s="12"/>
      <c r="AK878" s="12"/>
    </row>
    <row r="879">
      <c r="O879" s="12"/>
      <c r="AK879" s="12"/>
    </row>
    <row r="880">
      <c r="O880" s="12"/>
      <c r="AK880" s="12"/>
    </row>
    <row r="881">
      <c r="O881" s="12"/>
      <c r="AK881" s="12"/>
    </row>
    <row r="882">
      <c r="O882" s="12"/>
      <c r="AK882" s="12"/>
    </row>
    <row r="883">
      <c r="O883" s="12"/>
      <c r="AK883" s="12"/>
    </row>
    <row r="884">
      <c r="O884" s="12"/>
      <c r="AK884" s="12"/>
    </row>
    <row r="885">
      <c r="O885" s="12"/>
      <c r="AK885" s="12"/>
    </row>
    <row r="886">
      <c r="O886" s="12"/>
      <c r="AK886" s="12"/>
    </row>
    <row r="887">
      <c r="O887" s="12"/>
      <c r="AK887" s="12"/>
    </row>
    <row r="888">
      <c r="O888" s="12"/>
      <c r="AK888" s="12"/>
    </row>
    <row r="889">
      <c r="O889" s="12"/>
      <c r="AK889" s="12"/>
    </row>
    <row r="890">
      <c r="O890" s="12"/>
      <c r="AK890" s="12"/>
    </row>
    <row r="891">
      <c r="O891" s="12"/>
      <c r="AK891" s="12"/>
    </row>
    <row r="892">
      <c r="O892" s="12"/>
      <c r="AK892" s="12"/>
    </row>
    <row r="893">
      <c r="O893" s="12"/>
      <c r="AK893" s="12"/>
    </row>
    <row r="894">
      <c r="O894" s="12"/>
      <c r="AK894" s="12"/>
    </row>
    <row r="895">
      <c r="O895" s="12"/>
      <c r="AK895" s="12"/>
    </row>
    <row r="896">
      <c r="O896" s="12"/>
      <c r="AK896" s="12"/>
    </row>
    <row r="897">
      <c r="O897" s="12"/>
      <c r="AK897" s="12"/>
    </row>
    <row r="898">
      <c r="O898" s="12"/>
      <c r="AK898" s="12"/>
    </row>
    <row r="899">
      <c r="O899" s="12"/>
      <c r="AK899" s="12"/>
    </row>
    <row r="900">
      <c r="O900" s="12"/>
      <c r="AK900" s="12"/>
    </row>
    <row r="901">
      <c r="O901" s="12"/>
      <c r="AK901" s="12"/>
    </row>
    <row r="902">
      <c r="O902" s="12"/>
      <c r="AK902" s="12"/>
    </row>
    <row r="903">
      <c r="O903" s="12"/>
      <c r="AK903" s="12"/>
    </row>
    <row r="904">
      <c r="O904" s="12"/>
      <c r="AK904" s="12"/>
    </row>
    <row r="905">
      <c r="O905" s="12"/>
      <c r="AK905" s="12"/>
    </row>
    <row r="906">
      <c r="O906" s="12"/>
      <c r="AK906" s="12"/>
    </row>
    <row r="907">
      <c r="O907" s="12"/>
      <c r="AK907" s="12"/>
    </row>
    <row r="908">
      <c r="O908" s="12"/>
      <c r="AK908" s="12"/>
    </row>
    <row r="909">
      <c r="O909" s="12"/>
      <c r="AK909" s="12"/>
    </row>
    <row r="910">
      <c r="O910" s="12"/>
      <c r="AK910" s="12"/>
    </row>
    <row r="911">
      <c r="O911" s="12"/>
      <c r="AK911" s="12"/>
    </row>
    <row r="912">
      <c r="O912" s="12"/>
      <c r="AK912" s="12"/>
    </row>
    <row r="913">
      <c r="O913" s="12"/>
      <c r="AK913" s="12"/>
    </row>
    <row r="914">
      <c r="O914" s="12"/>
      <c r="AK914" s="12"/>
    </row>
    <row r="915">
      <c r="O915" s="12"/>
      <c r="AK915" s="12"/>
    </row>
    <row r="916">
      <c r="O916" s="12"/>
      <c r="AK916" s="12"/>
    </row>
    <row r="917">
      <c r="O917" s="12"/>
      <c r="AK917" s="12"/>
    </row>
    <row r="918">
      <c r="O918" s="12"/>
      <c r="AK918" s="12"/>
    </row>
    <row r="919">
      <c r="O919" s="12"/>
      <c r="AK919" s="12"/>
    </row>
    <row r="920">
      <c r="O920" s="12"/>
      <c r="AK920" s="12"/>
    </row>
    <row r="921">
      <c r="O921" s="12"/>
      <c r="AK921" s="12"/>
    </row>
    <row r="922">
      <c r="O922" s="12"/>
      <c r="AK922" s="12"/>
    </row>
    <row r="923">
      <c r="O923" s="12"/>
      <c r="AK923" s="12"/>
    </row>
    <row r="924">
      <c r="O924" s="12"/>
      <c r="AK924" s="12"/>
    </row>
    <row r="925">
      <c r="O925" s="12"/>
      <c r="AK925" s="12"/>
    </row>
    <row r="926">
      <c r="O926" s="12"/>
      <c r="AK926" s="12"/>
    </row>
    <row r="927">
      <c r="O927" s="12"/>
      <c r="AK927" s="12"/>
    </row>
    <row r="928">
      <c r="O928" s="12"/>
      <c r="AK928" s="12"/>
    </row>
    <row r="929">
      <c r="O929" s="12"/>
      <c r="AK929" s="12"/>
    </row>
    <row r="930">
      <c r="O930" s="12"/>
      <c r="AK930" s="12"/>
    </row>
    <row r="931">
      <c r="O931" s="12"/>
      <c r="AK931" s="12"/>
    </row>
    <row r="932">
      <c r="O932" s="12"/>
      <c r="AK932" s="12"/>
    </row>
    <row r="933">
      <c r="O933" s="12"/>
      <c r="AK933" s="12"/>
    </row>
    <row r="934">
      <c r="O934" s="12"/>
      <c r="AK934" s="12"/>
    </row>
    <row r="935">
      <c r="O935" s="12"/>
      <c r="AK935" s="12"/>
    </row>
    <row r="936">
      <c r="O936" s="12"/>
      <c r="AK936" s="12"/>
    </row>
    <row r="937">
      <c r="O937" s="12"/>
      <c r="AK937" s="12"/>
    </row>
    <row r="938">
      <c r="O938" s="12"/>
      <c r="AK938" s="12"/>
    </row>
    <row r="939">
      <c r="O939" s="12"/>
      <c r="AK939" s="12"/>
    </row>
    <row r="940">
      <c r="O940" s="12"/>
      <c r="AK940" s="12"/>
    </row>
    <row r="941">
      <c r="O941" s="12"/>
      <c r="AK941" s="12"/>
    </row>
    <row r="942">
      <c r="O942" s="12"/>
      <c r="AK942" s="12"/>
    </row>
    <row r="943">
      <c r="O943" s="12"/>
      <c r="AK943" s="12"/>
    </row>
    <row r="944">
      <c r="O944" s="12"/>
      <c r="AK944" s="12"/>
    </row>
    <row r="945">
      <c r="O945" s="12"/>
      <c r="AK945" s="12"/>
    </row>
    <row r="946">
      <c r="O946" s="12"/>
      <c r="AK946" s="12"/>
    </row>
    <row r="947">
      <c r="O947" s="12"/>
      <c r="AK947" s="12"/>
    </row>
    <row r="948">
      <c r="O948" s="12"/>
      <c r="AK948" s="12"/>
    </row>
    <row r="949">
      <c r="O949" s="12"/>
      <c r="AK949" s="12"/>
    </row>
    <row r="950">
      <c r="O950" s="12"/>
      <c r="AK950" s="12"/>
    </row>
    <row r="951">
      <c r="O951" s="12"/>
      <c r="AK951" s="12"/>
    </row>
    <row r="952">
      <c r="O952" s="12"/>
      <c r="AK952" s="12"/>
    </row>
    <row r="953">
      <c r="O953" s="12"/>
      <c r="AK953" s="12"/>
    </row>
    <row r="954">
      <c r="O954" s="12"/>
      <c r="AK954" s="12"/>
    </row>
    <row r="955">
      <c r="O955" s="12"/>
      <c r="AK955" s="12"/>
    </row>
    <row r="956">
      <c r="O956" s="12"/>
      <c r="AK956" s="12"/>
    </row>
    <row r="957">
      <c r="O957" s="12"/>
      <c r="AK957" s="12"/>
    </row>
    <row r="958">
      <c r="O958" s="12"/>
      <c r="AK958" s="12"/>
    </row>
    <row r="959">
      <c r="O959" s="12"/>
      <c r="AK959" s="12"/>
    </row>
    <row r="960">
      <c r="O960" s="12"/>
      <c r="AK960" s="12"/>
    </row>
    <row r="961">
      <c r="O961" s="12"/>
      <c r="AK961" s="12"/>
    </row>
    <row r="962">
      <c r="O962" s="12"/>
      <c r="AK962" s="12"/>
    </row>
    <row r="963">
      <c r="O963" s="12"/>
      <c r="AK963" s="12"/>
    </row>
    <row r="964">
      <c r="O964" s="12"/>
      <c r="AK964" s="12"/>
    </row>
    <row r="965">
      <c r="O965" s="12"/>
      <c r="AK965" s="12"/>
    </row>
    <row r="966">
      <c r="O966" s="12"/>
      <c r="AK966" s="12"/>
    </row>
    <row r="967">
      <c r="O967" s="12"/>
      <c r="AK967" s="12"/>
    </row>
    <row r="968">
      <c r="O968" s="12"/>
      <c r="AK968" s="12"/>
    </row>
    <row r="969">
      <c r="O969" s="12"/>
      <c r="AK969" s="12"/>
    </row>
    <row r="970">
      <c r="O970" s="12"/>
      <c r="AK970" s="12"/>
    </row>
    <row r="971">
      <c r="O971" s="12"/>
      <c r="AK971" s="12"/>
    </row>
    <row r="972">
      <c r="O972" s="12"/>
      <c r="AK972" s="12"/>
    </row>
    <row r="973">
      <c r="O973" s="12"/>
      <c r="AK973" s="12"/>
    </row>
    <row r="974">
      <c r="O974" s="12"/>
      <c r="AK974" s="12"/>
    </row>
    <row r="975">
      <c r="O975" s="12"/>
      <c r="AK975" s="12"/>
    </row>
    <row r="976">
      <c r="O976" s="12"/>
      <c r="AK976" s="12"/>
    </row>
    <row r="977">
      <c r="O977" s="12"/>
      <c r="AK977" s="12"/>
    </row>
    <row r="978">
      <c r="O978" s="12"/>
      <c r="AK978" s="12"/>
    </row>
    <row r="979">
      <c r="O979" s="12"/>
      <c r="AK979" s="12"/>
    </row>
    <row r="980">
      <c r="O980" s="12"/>
      <c r="AK980" s="12"/>
    </row>
    <row r="981">
      <c r="O981" s="12"/>
      <c r="AK981" s="12"/>
    </row>
    <row r="982">
      <c r="O982" s="12"/>
      <c r="AK982" s="12"/>
    </row>
    <row r="983">
      <c r="O983" s="12"/>
      <c r="AK983" s="12"/>
    </row>
    <row r="984">
      <c r="O984" s="12"/>
      <c r="AK984" s="12"/>
    </row>
    <row r="985">
      <c r="O985" s="12"/>
      <c r="AK985" s="12"/>
    </row>
    <row r="986">
      <c r="O986" s="12"/>
      <c r="AK986" s="12"/>
    </row>
    <row r="987">
      <c r="O987" s="12"/>
      <c r="AK987" s="12"/>
    </row>
    <row r="988">
      <c r="O988" s="12"/>
      <c r="AK988" s="12"/>
    </row>
    <row r="989">
      <c r="O989" s="12"/>
      <c r="AK989" s="12"/>
    </row>
    <row r="990">
      <c r="O990" s="12"/>
      <c r="AK990" s="12"/>
    </row>
    <row r="991">
      <c r="O991" s="12"/>
      <c r="AK991" s="12"/>
    </row>
    <row r="992">
      <c r="O992" s="12"/>
      <c r="AK992" s="12"/>
    </row>
    <row r="993">
      <c r="O993" s="12"/>
      <c r="AK993" s="12"/>
    </row>
    <row r="994">
      <c r="O994" s="12"/>
      <c r="AK994" s="12"/>
    </row>
    <row r="995">
      <c r="O995" s="12"/>
      <c r="AK995" s="12"/>
    </row>
    <row r="996">
      <c r="O996" s="12"/>
      <c r="AK996" s="12"/>
    </row>
    <row r="997">
      <c r="O997" s="12"/>
      <c r="AK997" s="12"/>
    </row>
    <row r="998">
      <c r="O998" s="12"/>
      <c r="AK998" s="12"/>
    </row>
    <row r="999">
      <c r="O999" s="12"/>
      <c r="AK999" s="12"/>
    </row>
    <row r="1000">
      <c r="O1000" s="12"/>
      <c r="AK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3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9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9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>
        <v>253.51</v>
      </c>
      <c r="AJ4" s="12"/>
      <c r="AK4" s="12"/>
      <c r="AL4" s="12">
        <v>289.96</v>
      </c>
      <c r="AM4" s="12">
        <v>347.89</v>
      </c>
      <c r="AN4" s="12"/>
      <c r="AO4" s="12">
        <v>327.17</v>
      </c>
      <c r="AP4" s="12"/>
      <c r="AQ4" s="12">
        <v>262.97</v>
      </c>
      <c r="AR4" s="12"/>
      <c r="AS4" s="12">
        <v>280.41</v>
      </c>
      <c r="AT4" s="12"/>
      <c r="AU4" s="12">
        <v>272.24</v>
      </c>
      <c r="AV4" s="12"/>
      <c r="AW4" s="12"/>
      <c r="AX4" s="12"/>
      <c r="AY4" s="12">
        <v>312.03</v>
      </c>
      <c r="AZ4" s="12"/>
      <c r="BA4" s="12"/>
      <c r="BB4" s="12"/>
      <c r="BC4" s="12">
        <v>260.67</v>
      </c>
      <c r="BD4" s="12"/>
      <c r="BE4" s="12">
        <v>324.4</v>
      </c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>
        <v>0.06</v>
      </c>
      <c r="AJ6" s="12"/>
      <c r="AK6" s="12"/>
      <c r="AL6" s="12">
        <v>0.0</v>
      </c>
      <c r="AM6" s="12">
        <v>0.0</v>
      </c>
      <c r="AN6" s="12"/>
      <c r="AO6" s="12">
        <v>0.0</v>
      </c>
      <c r="AP6" s="12"/>
      <c r="AQ6" s="12">
        <v>0.01</v>
      </c>
      <c r="AR6" s="12"/>
      <c r="AS6" s="12">
        <v>0.0</v>
      </c>
      <c r="AT6" s="12"/>
      <c r="AU6" s="12">
        <v>0.0</v>
      </c>
      <c r="AV6" s="12"/>
      <c r="AW6" s="12"/>
      <c r="AX6" s="12"/>
      <c r="AY6" s="12">
        <v>0.0</v>
      </c>
      <c r="AZ6" s="12"/>
      <c r="BA6" s="12"/>
      <c r="BB6" s="12"/>
      <c r="BC6" s="12">
        <v>0.0</v>
      </c>
      <c r="BD6" s="12"/>
      <c r="BE6" s="12">
        <v>0.0</v>
      </c>
      <c r="BF6" s="12"/>
      <c r="BG6" s="12"/>
      <c r="BH6" s="12"/>
      <c r="BI6" s="12"/>
      <c r="BJ6" s="12"/>
      <c r="BK6" s="13"/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>
        <v>0.03</v>
      </c>
      <c r="AJ7" s="12"/>
      <c r="AK7" s="12"/>
      <c r="AL7" s="12">
        <v>0.23000000000000004</v>
      </c>
      <c r="AM7" s="12">
        <v>0.0</v>
      </c>
      <c r="AN7" s="12"/>
      <c r="AO7" s="12">
        <v>0.0</v>
      </c>
      <c r="AP7" s="12"/>
      <c r="AQ7" s="12">
        <v>0.0</v>
      </c>
      <c r="AR7" s="12"/>
      <c r="AS7" s="12">
        <v>0.0</v>
      </c>
      <c r="AT7" s="12"/>
      <c r="AU7" s="12">
        <v>0.0</v>
      </c>
      <c r="AV7" s="12"/>
      <c r="AW7" s="12"/>
      <c r="AX7" s="12"/>
      <c r="AY7" s="12">
        <v>0.0</v>
      </c>
      <c r="AZ7" s="12"/>
      <c r="BA7" s="12"/>
      <c r="BB7" s="12"/>
      <c r="BC7" s="12">
        <v>0.0</v>
      </c>
      <c r="BD7" s="12"/>
      <c r="BE7" s="12">
        <v>1.0</v>
      </c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>
        <v>0.8100000000000002</v>
      </c>
      <c r="AJ8" s="12"/>
      <c r="AK8" s="12"/>
      <c r="AL8" s="12">
        <v>3.55</v>
      </c>
      <c r="AM8" s="12">
        <v>0.16</v>
      </c>
      <c r="AN8" s="12"/>
      <c r="AO8" s="12">
        <v>0.03</v>
      </c>
      <c r="AP8" s="12"/>
      <c r="AQ8" s="12">
        <v>0.06</v>
      </c>
      <c r="AR8" s="12"/>
      <c r="AS8" s="12">
        <v>0.0</v>
      </c>
      <c r="AT8" s="12"/>
      <c r="AU8" s="12">
        <v>0.0</v>
      </c>
      <c r="AV8" s="12"/>
      <c r="AW8" s="12"/>
      <c r="AX8" s="12"/>
      <c r="AY8" s="12">
        <v>0.02</v>
      </c>
      <c r="AZ8" s="12"/>
      <c r="BA8" s="12"/>
      <c r="BB8" s="12"/>
      <c r="BC8" s="12">
        <v>0.11000000000000001</v>
      </c>
      <c r="BD8" s="12"/>
      <c r="BE8" s="12">
        <v>0.16</v>
      </c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>
        <v>89.39</v>
      </c>
      <c r="AJ9" s="12"/>
      <c r="AK9" s="12"/>
      <c r="AL9" s="12">
        <v>30.03</v>
      </c>
      <c r="AM9" s="12">
        <v>86.31</v>
      </c>
      <c r="AN9" s="12"/>
      <c r="AO9" s="12">
        <v>29.42</v>
      </c>
      <c r="AP9" s="12"/>
      <c r="AQ9" s="12">
        <v>29.25</v>
      </c>
      <c r="AR9" s="12"/>
      <c r="AS9" s="12">
        <v>23.29</v>
      </c>
      <c r="AT9" s="12"/>
      <c r="AU9" s="12">
        <v>12.5</v>
      </c>
      <c r="AV9" s="12"/>
      <c r="AW9" s="12"/>
      <c r="AX9" s="12"/>
      <c r="AY9" s="12">
        <v>57.84</v>
      </c>
      <c r="AZ9" s="12"/>
      <c r="BA9" s="12"/>
      <c r="BB9" s="12"/>
      <c r="BC9" s="12">
        <v>40.71</v>
      </c>
      <c r="BD9" s="12"/>
      <c r="BE9" s="12">
        <v>30.91</v>
      </c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>
        <v>157.73</v>
      </c>
      <c r="AJ10" s="12"/>
      <c r="AK10" s="12"/>
      <c r="AL10" s="12">
        <v>251.69</v>
      </c>
      <c r="AM10" s="12">
        <v>258.3</v>
      </c>
      <c r="AN10" s="12"/>
      <c r="AO10" s="12">
        <v>285.27</v>
      </c>
      <c r="AP10" s="12"/>
      <c r="AQ10" s="12">
        <v>225.24</v>
      </c>
      <c r="AR10" s="12"/>
      <c r="AS10" s="12">
        <v>241.98</v>
      </c>
      <c r="AT10" s="12"/>
      <c r="AU10" s="12">
        <v>234.14</v>
      </c>
      <c r="AV10" s="12"/>
      <c r="AW10" s="12"/>
      <c r="AX10" s="12"/>
      <c r="AY10" s="12">
        <v>237.95</v>
      </c>
      <c r="AZ10" s="12"/>
      <c r="BA10" s="12"/>
      <c r="BB10" s="12"/>
      <c r="BC10" s="12">
        <v>213.55</v>
      </c>
      <c r="BD10" s="12"/>
      <c r="BE10" s="12">
        <v>279.28</v>
      </c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>
        <v>5.39</v>
      </c>
      <c r="AJ11" s="12"/>
      <c r="AK11" s="12"/>
      <c r="AL11" s="12">
        <v>4.48</v>
      </c>
      <c r="AM11" s="12">
        <v>2.98</v>
      </c>
      <c r="AN11" s="12"/>
      <c r="AO11" s="12">
        <v>12.27</v>
      </c>
      <c r="AP11" s="12"/>
      <c r="AQ11" s="12">
        <v>8.15</v>
      </c>
      <c r="AR11" s="12"/>
      <c r="AS11" s="12">
        <v>15.05</v>
      </c>
      <c r="AT11" s="12"/>
      <c r="AU11" s="12">
        <v>25.46</v>
      </c>
      <c r="AV11" s="12"/>
      <c r="AW11" s="12"/>
      <c r="AX11" s="12"/>
      <c r="AY11" s="12">
        <v>15.94</v>
      </c>
      <c r="AZ11" s="12"/>
      <c r="BA11" s="12"/>
      <c r="BB11" s="12"/>
      <c r="BC11" s="12">
        <v>6.4</v>
      </c>
      <c r="BD11" s="12"/>
      <c r="BE11" s="12">
        <v>12.98</v>
      </c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>
        <v>0.07</v>
      </c>
      <c r="AJ12" s="12"/>
      <c r="AK12" s="12"/>
      <c r="AL12" s="12">
        <v>0.01</v>
      </c>
      <c r="AM12" s="12">
        <v>0.0</v>
      </c>
      <c r="AN12" s="12"/>
      <c r="AO12" s="12">
        <v>0.03</v>
      </c>
      <c r="AP12" s="12"/>
      <c r="AQ12" s="12">
        <v>0.1</v>
      </c>
      <c r="AR12" s="12"/>
      <c r="AS12" s="12">
        <v>0.05</v>
      </c>
      <c r="AT12" s="12"/>
      <c r="AU12" s="12">
        <v>0.08</v>
      </c>
      <c r="AV12" s="12"/>
      <c r="AW12" s="12"/>
      <c r="AX12" s="12"/>
      <c r="AY12" s="12">
        <v>0.05</v>
      </c>
      <c r="AZ12" s="12"/>
      <c r="BA12" s="12"/>
      <c r="BB12" s="12"/>
      <c r="BC12" s="12">
        <v>0.01</v>
      </c>
      <c r="BD12" s="12"/>
      <c r="BE12" s="12">
        <v>0.06</v>
      </c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115</v>
      </c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>
        <f t="shared" si="1"/>
        <v>0.02366770542</v>
      </c>
      <c r="AJ14" s="22" t="str">
        <f t="shared" si="1"/>
        <v>#DIV/0!</v>
      </c>
      <c r="AK14" s="22" t="str">
        <f t="shared" si="1"/>
        <v>#DIV/0!</v>
      </c>
      <c r="AL14" s="22">
        <f t="shared" si="1"/>
        <v>0</v>
      </c>
      <c r="AM14" s="22">
        <f t="shared" si="1"/>
        <v>0</v>
      </c>
      <c r="AN14" s="22" t="str">
        <f t="shared" si="1"/>
        <v>#DIV/0!</v>
      </c>
      <c r="AO14" s="22">
        <f t="shared" si="1"/>
        <v>0</v>
      </c>
      <c r="AP14" s="22" t="str">
        <f t="shared" si="1"/>
        <v>#DIV/0!</v>
      </c>
      <c r="AQ14" s="22">
        <f t="shared" si="1"/>
        <v>0.003802715139</v>
      </c>
      <c r="AR14" s="22" t="str">
        <f t="shared" si="1"/>
        <v>#DIV/0!</v>
      </c>
      <c r="AS14" s="22">
        <f t="shared" si="1"/>
        <v>0</v>
      </c>
      <c r="AT14" s="22" t="str">
        <f t="shared" si="1"/>
        <v>#DIV/0!</v>
      </c>
      <c r="AU14" s="22">
        <f t="shared" si="1"/>
        <v>0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>
        <f t="shared" si="1"/>
        <v>0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>
        <f t="shared" si="1"/>
        <v>0</v>
      </c>
      <c r="BD14" s="22" t="str">
        <f t="shared" si="1"/>
        <v>#DIV/0!</v>
      </c>
      <c r="BE14" s="22">
        <f t="shared" si="1"/>
        <v>0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>
        <f t="shared" si="2"/>
        <v>0.01183385271</v>
      </c>
      <c r="AJ15" s="22" t="str">
        <f t="shared" si="2"/>
        <v>#DIV/0!</v>
      </c>
      <c r="AK15" s="22" t="str">
        <f t="shared" si="2"/>
        <v>#DIV/0!</v>
      </c>
      <c r="AL15" s="22">
        <f t="shared" si="2"/>
        <v>0.07932128569</v>
      </c>
      <c r="AM15" s="22">
        <f t="shared" si="2"/>
        <v>0</v>
      </c>
      <c r="AN15" s="22" t="str">
        <f t="shared" si="2"/>
        <v>#DIV/0!</v>
      </c>
      <c r="AO15" s="22">
        <f t="shared" si="2"/>
        <v>0</v>
      </c>
      <c r="AP15" s="22" t="str">
        <f t="shared" si="2"/>
        <v>#DIV/0!</v>
      </c>
      <c r="AQ15" s="22">
        <f t="shared" si="2"/>
        <v>0</v>
      </c>
      <c r="AR15" s="22" t="str">
        <f t="shared" si="2"/>
        <v>#DIV/0!</v>
      </c>
      <c r="AS15" s="22">
        <f t="shared" si="2"/>
        <v>0</v>
      </c>
      <c r="AT15" s="22" t="str">
        <f t="shared" si="2"/>
        <v>#DIV/0!</v>
      </c>
      <c r="AU15" s="22">
        <f t="shared" si="2"/>
        <v>0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>
        <f t="shared" si="2"/>
        <v>0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>
        <f t="shared" si="2"/>
        <v>0</v>
      </c>
      <c r="BD15" s="22" t="str">
        <f t="shared" si="2"/>
        <v>#DIV/0!</v>
      </c>
      <c r="BE15" s="22">
        <f t="shared" si="2"/>
        <v>0.3082614057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>
        <f t="shared" si="3"/>
        <v>0.3195140231</v>
      </c>
      <c r="AJ16" s="22" t="str">
        <f t="shared" si="3"/>
        <v>#DIV/0!</v>
      </c>
      <c r="AK16" s="22" t="str">
        <f t="shared" si="3"/>
        <v>#DIV/0!</v>
      </c>
      <c r="AL16" s="22">
        <f t="shared" si="3"/>
        <v>1.224306801</v>
      </c>
      <c r="AM16" s="22">
        <f t="shared" si="3"/>
        <v>0.04599154905</v>
      </c>
      <c r="AN16" s="22" t="str">
        <f t="shared" si="3"/>
        <v>#DIV/0!</v>
      </c>
      <c r="AO16" s="22">
        <f t="shared" si="3"/>
        <v>0.009169544885</v>
      </c>
      <c r="AP16" s="22" t="str">
        <f t="shared" si="3"/>
        <v>#DIV/0!</v>
      </c>
      <c r="AQ16" s="22">
        <f t="shared" si="3"/>
        <v>0.02281629083</v>
      </c>
      <c r="AR16" s="22" t="str">
        <f t="shared" si="3"/>
        <v>#DIV/0!</v>
      </c>
      <c r="AS16" s="22">
        <f t="shared" si="3"/>
        <v>0</v>
      </c>
      <c r="AT16" s="22" t="str">
        <f t="shared" si="3"/>
        <v>#DIV/0!</v>
      </c>
      <c r="AU16" s="22">
        <f t="shared" si="3"/>
        <v>0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>
        <f t="shared" si="3"/>
        <v>0.006409640099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>
        <f t="shared" si="3"/>
        <v>0.04219894886</v>
      </c>
      <c r="BD16" s="22" t="str">
        <f t="shared" si="3"/>
        <v>#DIV/0!</v>
      </c>
      <c r="BE16" s="22">
        <f t="shared" si="3"/>
        <v>0.04932182491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>
        <f t="shared" si="4"/>
        <v>35.26093645</v>
      </c>
      <c r="AJ17" s="22" t="str">
        <f t="shared" si="4"/>
        <v>#DIV/0!</v>
      </c>
      <c r="AK17" s="22" t="str">
        <f t="shared" si="4"/>
        <v>#DIV/0!</v>
      </c>
      <c r="AL17" s="22">
        <f t="shared" si="4"/>
        <v>10.35660091</v>
      </c>
      <c r="AM17" s="22">
        <f t="shared" si="4"/>
        <v>24.80956624</v>
      </c>
      <c r="AN17" s="22" t="str">
        <f t="shared" si="4"/>
        <v>#DIV/0!</v>
      </c>
      <c r="AO17" s="22">
        <f t="shared" si="4"/>
        <v>8.992267017</v>
      </c>
      <c r="AP17" s="22" t="str">
        <f t="shared" si="4"/>
        <v>#DIV/0!</v>
      </c>
      <c r="AQ17" s="22">
        <f t="shared" si="4"/>
        <v>11.12294178</v>
      </c>
      <c r="AR17" s="22" t="str">
        <f t="shared" si="4"/>
        <v>#DIV/0!</v>
      </c>
      <c r="AS17" s="22">
        <f t="shared" si="4"/>
        <v>8.305695232</v>
      </c>
      <c r="AT17" s="22" t="str">
        <f t="shared" si="4"/>
        <v>#DIV/0!</v>
      </c>
      <c r="AU17" s="22">
        <f t="shared" si="4"/>
        <v>4.591536879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>
        <f t="shared" si="4"/>
        <v>18.53667917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>
        <f t="shared" si="4"/>
        <v>15.61744735</v>
      </c>
      <c r="BD17" s="22" t="str">
        <f t="shared" si="4"/>
        <v>#DIV/0!</v>
      </c>
      <c r="BE17" s="22">
        <f t="shared" si="4"/>
        <v>9.528360049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>
        <f t="shared" si="5"/>
        <v>62.21845292</v>
      </c>
      <c r="AJ18" s="22" t="str">
        <f t="shared" si="5"/>
        <v>#DIV/0!</v>
      </c>
      <c r="AK18" s="22" t="str">
        <f t="shared" si="5"/>
        <v>#DIV/0!</v>
      </c>
      <c r="AL18" s="22">
        <f t="shared" si="5"/>
        <v>86.80162781</v>
      </c>
      <c r="AM18" s="22">
        <f t="shared" si="5"/>
        <v>74.247607</v>
      </c>
      <c r="AN18" s="22" t="str">
        <f t="shared" si="5"/>
        <v>#DIV/0!</v>
      </c>
      <c r="AO18" s="22">
        <f t="shared" si="5"/>
        <v>87.19320231</v>
      </c>
      <c r="AP18" s="22" t="str">
        <f t="shared" si="5"/>
        <v>#DIV/0!</v>
      </c>
      <c r="AQ18" s="22">
        <f t="shared" si="5"/>
        <v>85.65235578</v>
      </c>
      <c r="AR18" s="22" t="str">
        <f t="shared" si="5"/>
        <v>#DIV/0!</v>
      </c>
      <c r="AS18" s="22">
        <f t="shared" si="5"/>
        <v>86.29506794</v>
      </c>
      <c r="AT18" s="22" t="str">
        <f t="shared" si="5"/>
        <v>#DIV/0!</v>
      </c>
      <c r="AU18" s="22">
        <f t="shared" si="5"/>
        <v>86.00499559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>
        <f t="shared" si="5"/>
        <v>76.25869307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>
        <f t="shared" si="5"/>
        <v>81.92350481</v>
      </c>
      <c r="BD18" s="22" t="str">
        <f t="shared" si="5"/>
        <v>#DIV/0!</v>
      </c>
      <c r="BE18" s="22">
        <f t="shared" si="5"/>
        <v>86.09124538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>
        <f t="shared" si="6"/>
        <v>2.12614887</v>
      </c>
      <c r="AJ19" s="22" t="str">
        <f t="shared" si="6"/>
        <v>#DIV/0!</v>
      </c>
      <c r="AK19" s="22" t="str">
        <f t="shared" si="6"/>
        <v>#DIV/0!</v>
      </c>
      <c r="AL19" s="22">
        <f t="shared" si="6"/>
        <v>1.545040695</v>
      </c>
      <c r="AM19" s="22">
        <f t="shared" si="6"/>
        <v>0.8565926011</v>
      </c>
      <c r="AN19" s="22" t="str">
        <f t="shared" si="6"/>
        <v>#DIV/0!</v>
      </c>
      <c r="AO19" s="22">
        <f t="shared" si="6"/>
        <v>3.750343858</v>
      </c>
      <c r="AP19" s="22" t="str">
        <f t="shared" si="6"/>
        <v>#DIV/0!</v>
      </c>
      <c r="AQ19" s="22">
        <f t="shared" si="6"/>
        <v>3.099212838</v>
      </c>
      <c r="AR19" s="22" t="str">
        <f t="shared" si="6"/>
        <v>#DIV/0!</v>
      </c>
      <c r="AS19" s="22">
        <f t="shared" si="6"/>
        <v>5.367140972</v>
      </c>
      <c r="AT19" s="22" t="str">
        <f t="shared" si="6"/>
        <v>#DIV/0!</v>
      </c>
      <c r="AU19" s="22">
        <f t="shared" si="6"/>
        <v>9.352042316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>
        <f t="shared" si="6"/>
        <v>5.108483159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>
        <f t="shared" si="6"/>
        <v>2.45521157</v>
      </c>
      <c r="BD19" s="22" t="str">
        <f t="shared" si="6"/>
        <v>#DIV/0!</v>
      </c>
      <c r="BE19" s="22">
        <f t="shared" si="6"/>
        <v>4.001233046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>
        <f t="shared" si="7"/>
        <v>0.02761232299</v>
      </c>
      <c r="AJ20" s="22" t="str">
        <f t="shared" si="7"/>
        <v>#DIV/0!</v>
      </c>
      <c r="AK20" s="22" t="str">
        <f t="shared" si="7"/>
        <v>#DIV/0!</v>
      </c>
      <c r="AL20" s="22">
        <f t="shared" si="7"/>
        <v>0.003448751552</v>
      </c>
      <c r="AM20" s="22">
        <f t="shared" si="7"/>
        <v>0</v>
      </c>
      <c r="AN20" s="22" t="str">
        <f t="shared" si="7"/>
        <v>#DIV/0!</v>
      </c>
      <c r="AO20" s="22">
        <f t="shared" si="7"/>
        <v>0.009169544885</v>
      </c>
      <c r="AP20" s="22" t="str">
        <f t="shared" si="7"/>
        <v>#DIV/0!</v>
      </c>
      <c r="AQ20" s="22">
        <f t="shared" si="7"/>
        <v>0.03802715139</v>
      </c>
      <c r="AR20" s="22" t="str">
        <f t="shared" si="7"/>
        <v>#DIV/0!</v>
      </c>
      <c r="AS20" s="22">
        <f t="shared" si="7"/>
        <v>0.01783103313</v>
      </c>
      <c r="AT20" s="22" t="str">
        <f t="shared" si="7"/>
        <v>#DIV/0!</v>
      </c>
      <c r="AU20" s="22">
        <f t="shared" si="7"/>
        <v>0.02938583603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>
        <f t="shared" si="7"/>
        <v>0.01602410025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>
        <f t="shared" si="7"/>
        <v>0.003836268078</v>
      </c>
      <c r="BD20" s="22" t="str">
        <f t="shared" si="7"/>
        <v>#DIV/0!</v>
      </c>
      <c r="BE20" s="22">
        <f t="shared" si="7"/>
        <v>0.01849568434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>
        <f t="shared" si="8"/>
        <v>0.02366770542</v>
      </c>
      <c r="AJ22" s="22" t="str">
        <f t="shared" si="8"/>
        <v>#DIV/0!</v>
      </c>
      <c r="AK22" s="22" t="str">
        <f t="shared" si="8"/>
        <v>#DIV/0!</v>
      </c>
      <c r="AL22" s="22">
        <f t="shared" si="8"/>
        <v>0</v>
      </c>
      <c r="AM22" s="22">
        <f t="shared" si="8"/>
        <v>0</v>
      </c>
      <c r="AN22" s="22" t="str">
        <f t="shared" si="8"/>
        <v>#DIV/0!</v>
      </c>
      <c r="AO22" s="22">
        <f t="shared" si="8"/>
        <v>0</v>
      </c>
      <c r="AP22" s="22" t="str">
        <f t="shared" si="8"/>
        <v>#DIV/0!</v>
      </c>
      <c r="AQ22" s="22">
        <f t="shared" si="8"/>
        <v>0.003802715139</v>
      </c>
      <c r="AR22" s="22" t="str">
        <f t="shared" si="8"/>
        <v>#DIV/0!</v>
      </c>
      <c r="AS22" s="22">
        <f t="shared" si="8"/>
        <v>0</v>
      </c>
      <c r="AT22" s="22" t="str">
        <f t="shared" si="8"/>
        <v>#DIV/0!</v>
      </c>
      <c r="AU22" s="22">
        <f t="shared" si="8"/>
        <v>0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>
        <f t="shared" si="8"/>
        <v>0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>
        <f t="shared" si="8"/>
        <v>0</v>
      </c>
      <c r="BD22" s="22" t="str">
        <f t="shared" si="8"/>
        <v>#DIV/0!</v>
      </c>
      <c r="BE22" s="22">
        <f t="shared" si="8"/>
        <v>0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>
        <f t="shared" si="9"/>
        <v>0.03550155812</v>
      </c>
      <c r="AJ23" s="22" t="str">
        <f t="shared" si="9"/>
        <v>#DIV/0!</v>
      </c>
      <c r="AK23" s="22" t="str">
        <f t="shared" si="9"/>
        <v>#DIV/0!</v>
      </c>
      <c r="AL23" s="22">
        <f t="shared" si="9"/>
        <v>0.07932128569</v>
      </c>
      <c r="AM23" s="22">
        <f t="shared" si="9"/>
        <v>0</v>
      </c>
      <c r="AN23" s="22" t="str">
        <f t="shared" si="9"/>
        <v>#DIV/0!</v>
      </c>
      <c r="AO23" s="22">
        <f t="shared" si="9"/>
        <v>0</v>
      </c>
      <c r="AP23" s="22" t="str">
        <f t="shared" si="9"/>
        <v>#DIV/0!</v>
      </c>
      <c r="AQ23" s="22">
        <f t="shared" si="9"/>
        <v>0.003802715139</v>
      </c>
      <c r="AR23" s="22" t="str">
        <f t="shared" si="9"/>
        <v>#DIV/0!</v>
      </c>
      <c r="AS23" s="22">
        <f t="shared" si="9"/>
        <v>0</v>
      </c>
      <c r="AT23" s="22" t="str">
        <f t="shared" si="9"/>
        <v>#DIV/0!</v>
      </c>
      <c r="AU23" s="22">
        <f t="shared" si="9"/>
        <v>0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>
        <f t="shared" si="9"/>
        <v>0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>
        <f t="shared" si="9"/>
        <v>0</v>
      </c>
      <c r="BD23" s="22" t="str">
        <f t="shared" si="9"/>
        <v>#DIV/0!</v>
      </c>
      <c r="BE23" s="22">
        <f t="shared" si="9"/>
        <v>0.3082614057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>
        <f t="shared" si="10"/>
        <v>0.3550155812</v>
      </c>
      <c r="AJ24" s="22" t="str">
        <f t="shared" si="10"/>
        <v>#DIV/0!</v>
      </c>
      <c r="AK24" s="22" t="str">
        <f t="shared" si="10"/>
        <v>#DIV/0!</v>
      </c>
      <c r="AL24" s="22">
        <f t="shared" si="10"/>
        <v>1.303628087</v>
      </c>
      <c r="AM24" s="22">
        <f t="shared" si="10"/>
        <v>0.04599154905</v>
      </c>
      <c r="AN24" s="22" t="str">
        <f t="shared" si="10"/>
        <v>#DIV/0!</v>
      </c>
      <c r="AO24" s="22">
        <f t="shared" si="10"/>
        <v>0.009169544885</v>
      </c>
      <c r="AP24" s="22" t="str">
        <f t="shared" si="10"/>
        <v>#DIV/0!</v>
      </c>
      <c r="AQ24" s="22">
        <f t="shared" si="10"/>
        <v>0.02661900597</v>
      </c>
      <c r="AR24" s="22" t="str">
        <f t="shared" si="10"/>
        <v>#DIV/0!</v>
      </c>
      <c r="AS24" s="22">
        <f t="shared" si="10"/>
        <v>0</v>
      </c>
      <c r="AT24" s="22" t="str">
        <f t="shared" si="10"/>
        <v>#DIV/0!</v>
      </c>
      <c r="AU24" s="22">
        <f t="shared" si="10"/>
        <v>0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>
        <f t="shared" si="10"/>
        <v>0.006409640099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>
        <f t="shared" si="10"/>
        <v>0.04219894886</v>
      </c>
      <c r="BD24" s="22" t="str">
        <f t="shared" si="10"/>
        <v>#DIV/0!</v>
      </c>
      <c r="BE24" s="22">
        <f t="shared" si="10"/>
        <v>0.3575832306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>
        <f t="shared" si="11"/>
        <v>35.61595203</v>
      </c>
      <c r="AJ25" s="22" t="str">
        <f t="shared" si="11"/>
        <v>#DIV/0!</v>
      </c>
      <c r="AK25" s="22" t="str">
        <f t="shared" si="11"/>
        <v>#DIV/0!</v>
      </c>
      <c r="AL25" s="22">
        <f t="shared" si="11"/>
        <v>11.660229</v>
      </c>
      <c r="AM25" s="22">
        <f t="shared" si="11"/>
        <v>24.85555779</v>
      </c>
      <c r="AN25" s="22" t="str">
        <f t="shared" si="11"/>
        <v>#DIV/0!</v>
      </c>
      <c r="AO25" s="22">
        <f t="shared" si="11"/>
        <v>9.001436562</v>
      </c>
      <c r="AP25" s="22" t="str">
        <f t="shared" si="11"/>
        <v>#DIV/0!</v>
      </c>
      <c r="AQ25" s="22">
        <f t="shared" si="11"/>
        <v>11.14956079</v>
      </c>
      <c r="AR25" s="22" t="str">
        <f t="shared" si="11"/>
        <v>#DIV/0!</v>
      </c>
      <c r="AS25" s="22">
        <f t="shared" si="11"/>
        <v>8.305695232</v>
      </c>
      <c r="AT25" s="22" t="str">
        <f t="shared" si="11"/>
        <v>#DIV/0!</v>
      </c>
      <c r="AU25" s="22">
        <f t="shared" si="11"/>
        <v>4.591536879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>
        <f t="shared" si="11"/>
        <v>18.54308881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>
        <f t="shared" si="11"/>
        <v>15.6596463</v>
      </c>
      <c r="BD25" s="22" t="str">
        <f t="shared" si="11"/>
        <v>#DIV/0!</v>
      </c>
      <c r="BE25" s="22">
        <f t="shared" si="11"/>
        <v>9.88594328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>
        <f t="shared" si="12"/>
        <v>97.83440495</v>
      </c>
      <c r="AJ26" s="22" t="str">
        <f t="shared" si="12"/>
        <v>#DIV/0!</v>
      </c>
      <c r="AK26" s="22" t="str">
        <f t="shared" si="12"/>
        <v>#DIV/0!</v>
      </c>
      <c r="AL26" s="22">
        <f t="shared" si="12"/>
        <v>98.46185681</v>
      </c>
      <c r="AM26" s="22">
        <f t="shared" si="12"/>
        <v>99.10316479</v>
      </c>
      <c r="AN26" s="22" t="str">
        <f t="shared" si="12"/>
        <v>#DIV/0!</v>
      </c>
      <c r="AO26" s="22">
        <f t="shared" si="12"/>
        <v>96.19463887</v>
      </c>
      <c r="AP26" s="22" t="str">
        <f t="shared" si="12"/>
        <v>#DIV/0!</v>
      </c>
      <c r="AQ26" s="22">
        <f t="shared" si="12"/>
        <v>96.80191657</v>
      </c>
      <c r="AR26" s="22" t="str">
        <f t="shared" si="12"/>
        <v>#DIV/0!</v>
      </c>
      <c r="AS26" s="22">
        <f t="shared" si="12"/>
        <v>94.60076317</v>
      </c>
      <c r="AT26" s="22" t="str">
        <f t="shared" si="12"/>
        <v>#DIV/0!</v>
      </c>
      <c r="AU26" s="22">
        <f t="shared" si="12"/>
        <v>90.59653247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>
        <f t="shared" si="12"/>
        <v>94.80178188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>
        <f t="shared" si="12"/>
        <v>97.58315111</v>
      </c>
      <c r="BD26" s="22" t="str">
        <f t="shared" si="12"/>
        <v>#DIV/0!</v>
      </c>
      <c r="BE26" s="22">
        <f t="shared" si="12"/>
        <v>95.97718866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>
        <f t="shared" si="13"/>
        <v>99.96055382</v>
      </c>
      <c r="AJ27" s="22" t="str">
        <f t="shared" si="13"/>
        <v>#DIV/0!</v>
      </c>
      <c r="AK27" s="22" t="str">
        <f t="shared" si="13"/>
        <v>#DIV/0!</v>
      </c>
      <c r="AL27" s="22">
        <f t="shared" si="13"/>
        <v>100.0068975</v>
      </c>
      <c r="AM27" s="22">
        <f t="shared" si="13"/>
        <v>99.95975739</v>
      </c>
      <c r="AN27" s="22" t="str">
        <f t="shared" si="13"/>
        <v>#DIV/0!</v>
      </c>
      <c r="AO27" s="22">
        <f t="shared" si="13"/>
        <v>99.94498273</v>
      </c>
      <c r="AP27" s="22" t="str">
        <f t="shared" si="13"/>
        <v>#DIV/0!</v>
      </c>
      <c r="AQ27" s="22">
        <f t="shared" si="13"/>
        <v>99.90112941</v>
      </c>
      <c r="AR27" s="22" t="str">
        <f t="shared" si="13"/>
        <v>#DIV/0!</v>
      </c>
      <c r="AS27" s="22">
        <f t="shared" si="13"/>
        <v>99.96790414</v>
      </c>
      <c r="AT27" s="22" t="str">
        <f t="shared" si="13"/>
        <v>#DIV/0!</v>
      </c>
      <c r="AU27" s="22">
        <f t="shared" si="13"/>
        <v>99.94857479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>
        <f t="shared" si="13"/>
        <v>99.91026504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>
        <f t="shared" si="13"/>
        <v>100.0383627</v>
      </c>
      <c r="BD27" s="22" t="str">
        <f t="shared" si="13"/>
        <v>#DIV/0!</v>
      </c>
      <c r="BE27" s="22">
        <f t="shared" si="13"/>
        <v>99.9784217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>
        <f t="shared" si="14"/>
        <v>99.98816615</v>
      </c>
      <c r="AJ28" s="22" t="str">
        <f t="shared" si="14"/>
        <v>#DIV/0!</v>
      </c>
      <c r="AK28" s="22" t="str">
        <f t="shared" si="14"/>
        <v>#DIV/0!</v>
      </c>
      <c r="AL28" s="22">
        <f t="shared" si="14"/>
        <v>100.0103463</v>
      </c>
      <c r="AM28" s="22">
        <f t="shared" si="14"/>
        <v>99.95975739</v>
      </c>
      <c r="AN28" s="22" t="str">
        <f t="shared" si="14"/>
        <v>#DIV/0!</v>
      </c>
      <c r="AO28" s="22">
        <f t="shared" si="14"/>
        <v>99.95415228</v>
      </c>
      <c r="AP28" s="22" t="str">
        <f t="shared" si="14"/>
        <v>#DIV/0!</v>
      </c>
      <c r="AQ28" s="22">
        <f t="shared" si="14"/>
        <v>99.93915656</v>
      </c>
      <c r="AR28" s="22" t="str">
        <f t="shared" si="14"/>
        <v>#DIV/0!</v>
      </c>
      <c r="AS28" s="22">
        <f t="shared" si="14"/>
        <v>99.98573517</v>
      </c>
      <c r="AT28" s="22" t="str">
        <f t="shared" si="14"/>
        <v>#DIV/0!</v>
      </c>
      <c r="AU28" s="22">
        <f t="shared" si="14"/>
        <v>99.97796062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>
        <f t="shared" si="14"/>
        <v>99.92628914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>
        <f t="shared" si="14"/>
        <v>100.0421989</v>
      </c>
      <c r="BD28" s="22" t="str">
        <f t="shared" si="14"/>
        <v>#DIV/0!</v>
      </c>
      <c r="BE28" s="22">
        <f t="shared" si="14"/>
        <v>99.99691739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253.48</v>
      </c>
      <c r="AJ30" s="12">
        <f t="shared" si="15"/>
        <v>0</v>
      </c>
      <c r="AK30" s="12">
        <f t="shared" si="15"/>
        <v>0</v>
      </c>
      <c r="AL30" s="12">
        <f t="shared" si="15"/>
        <v>289.99</v>
      </c>
      <c r="AM30" s="12">
        <f t="shared" si="15"/>
        <v>347.75</v>
      </c>
      <c r="AN30" s="12">
        <f t="shared" si="15"/>
        <v>0</v>
      </c>
      <c r="AO30" s="12">
        <f t="shared" si="15"/>
        <v>327.02</v>
      </c>
      <c r="AP30" s="12">
        <f t="shared" si="15"/>
        <v>0</v>
      </c>
      <c r="AQ30" s="12">
        <f t="shared" si="15"/>
        <v>262.81</v>
      </c>
      <c r="AR30" s="12">
        <f t="shared" si="15"/>
        <v>0</v>
      </c>
      <c r="AS30" s="12">
        <f t="shared" si="15"/>
        <v>280.37</v>
      </c>
      <c r="AT30" s="12">
        <f t="shared" si="15"/>
        <v>0</v>
      </c>
      <c r="AU30" s="12">
        <f t="shared" si="15"/>
        <v>272.18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311.8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260.78</v>
      </c>
      <c r="BD30" s="12">
        <f t="shared" si="15"/>
        <v>0</v>
      </c>
      <c r="BE30" s="12">
        <f t="shared" si="15"/>
        <v>324.39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0.03</v>
      </c>
      <c r="AJ31" s="28">
        <f t="shared" si="16"/>
        <v>0</v>
      </c>
      <c r="AK31" s="28">
        <f t="shared" si="16"/>
        <v>0</v>
      </c>
      <c r="AL31" s="28">
        <f t="shared" si="16"/>
        <v>-0.03</v>
      </c>
      <c r="AM31" s="28">
        <f t="shared" si="16"/>
        <v>0.14</v>
      </c>
      <c r="AN31" s="28">
        <f t="shared" si="16"/>
        <v>0</v>
      </c>
      <c r="AO31" s="28">
        <f t="shared" si="16"/>
        <v>0.15</v>
      </c>
      <c r="AP31" s="28">
        <f t="shared" si="16"/>
        <v>0</v>
      </c>
      <c r="AQ31" s="28">
        <f t="shared" si="16"/>
        <v>0.16</v>
      </c>
      <c r="AR31" s="28">
        <f t="shared" si="16"/>
        <v>0</v>
      </c>
      <c r="AS31" s="28">
        <f t="shared" si="16"/>
        <v>0.04</v>
      </c>
      <c r="AT31" s="28">
        <f t="shared" si="16"/>
        <v>0</v>
      </c>
      <c r="AU31" s="28">
        <f t="shared" si="16"/>
        <v>0.06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0.23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-0.11</v>
      </c>
      <c r="BD31" s="28">
        <f t="shared" si="16"/>
        <v>0</v>
      </c>
      <c r="BE31" s="28">
        <f t="shared" si="16"/>
        <v>0.01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2">
      <c r="AL32" s="12"/>
      <c r="AM32" s="12"/>
      <c r="AQ32" s="12"/>
      <c r="BC32" s="12"/>
    </row>
    <row r="33">
      <c r="A33" s="31" t="s">
        <v>47</v>
      </c>
      <c r="AL33" s="12"/>
      <c r="AM33" s="12"/>
      <c r="AQ33" s="12"/>
      <c r="BC33" s="12"/>
    </row>
    <row r="34">
      <c r="A34" s="31" t="s">
        <v>48</v>
      </c>
      <c r="AL34" s="12"/>
      <c r="AM34" s="12"/>
      <c r="AQ34" s="12"/>
      <c r="BC34" s="12"/>
    </row>
    <row r="35">
      <c r="A35" s="31" t="s">
        <v>49</v>
      </c>
      <c r="AL35" s="12"/>
      <c r="AM35" s="12"/>
      <c r="AQ35" s="12"/>
      <c r="BC35" s="12"/>
    </row>
    <row r="36">
      <c r="A36" s="31" t="s">
        <v>50</v>
      </c>
      <c r="AL36" s="12"/>
      <c r="AM36" s="12"/>
      <c r="AQ36" s="12"/>
      <c r="BC36" s="12"/>
    </row>
    <row r="37">
      <c r="AL37" s="12"/>
      <c r="AM37" s="12"/>
      <c r="AQ37" s="12"/>
      <c r="BC37" s="12"/>
    </row>
    <row r="38">
      <c r="AL38" s="12"/>
      <c r="AM38" s="12"/>
      <c r="AQ38" s="12"/>
      <c r="BC38" s="12"/>
    </row>
    <row r="39">
      <c r="AL39" s="12"/>
      <c r="AM39" s="12"/>
      <c r="AQ39" s="12"/>
      <c r="BC39" s="12"/>
    </row>
    <row r="40">
      <c r="AL40" s="12"/>
      <c r="AM40" s="12"/>
      <c r="AQ40" s="12"/>
      <c r="BC40" s="12"/>
    </row>
    <row r="41">
      <c r="AL41" s="12"/>
      <c r="AM41" s="12"/>
      <c r="AQ41" s="12"/>
      <c r="BC41" s="12"/>
    </row>
    <row r="42">
      <c r="AL42" s="12"/>
      <c r="AM42" s="12"/>
      <c r="AQ42" s="12"/>
      <c r="BC42" s="12"/>
    </row>
    <row r="43">
      <c r="AL43" s="12"/>
      <c r="AM43" s="12"/>
      <c r="AQ43" s="12"/>
      <c r="BC43" s="12"/>
    </row>
    <row r="44">
      <c r="AL44" s="12"/>
      <c r="AM44" s="12"/>
      <c r="AQ44" s="12"/>
      <c r="BC44" s="12"/>
    </row>
    <row r="45">
      <c r="AL45" s="12"/>
      <c r="AM45" s="12"/>
      <c r="AQ45" s="12"/>
      <c r="BC45" s="12"/>
    </row>
    <row r="46">
      <c r="AL46" s="12"/>
      <c r="AM46" s="12"/>
      <c r="AQ46" s="12"/>
      <c r="BC46" s="12"/>
    </row>
    <row r="47">
      <c r="AL47" s="12"/>
      <c r="AM47" s="12"/>
      <c r="AQ47" s="12"/>
      <c r="BC47" s="12"/>
    </row>
    <row r="48">
      <c r="AL48" s="12"/>
      <c r="AM48" s="12"/>
      <c r="AQ48" s="12"/>
      <c r="BC48" s="12"/>
    </row>
    <row r="49">
      <c r="AL49" s="12"/>
      <c r="AM49" s="12"/>
      <c r="AQ49" s="12"/>
      <c r="BC49" s="12"/>
    </row>
    <row r="50">
      <c r="AL50" s="12"/>
      <c r="AM50" s="12"/>
      <c r="AQ50" s="12"/>
      <c r="BC50" s="12"/>
    </row>
    <row r="51">
      <c r="AL51" s="12"/>
      <c r="AM51" s="12"/>
      <c r="AQ51" s="12"/>
      <c r="BC51" s="12"/>
    </row>
    <row r="52">
      <c r="AL52" s="12"/>
      <c r="AM52" s="12"/>
      <c r="AQ52" s="12"/>
      <c r="BC52" s="12"/>
    </row>
    <row r="53">
      <c r="AL53" s="12"/>
      <c r="AM53" s="12"/>
      <c r="AQ53" s="12"/>
      <c r="BC53" s="12"/>
    </row>
    <row r="54">
      <c r="AL54" s="12"/>
      <c r="AM54" s="12"/>
      <c r="AQ54" s="12"/>
      <c r="BC54" s="12"/>
    </row>
    <row r="55">
      <c r="AL55" s="12"/>
      <c r="AM55" s="12"/>
      <c r="AQ55" s="12"/>
      <c r="BC55" s="12"/>
    </row>
    <row r="56">
      <c r="AL56" s="12"/>
      <c r="AM56" s="12"/>
      <c r="AQ56" s="12"/>
      <c r="BC56" s="12"/>
    </row>
    <row r="57">
      <c r="AL57" s="12"/>
      <c r="AM57" s="12"/>
      <c r="AQ57" s="12"/>
      <c r="BC57" s="12"/>
    </row>
    <row r="58">
      <c r="AL58" s="12"/>
      <c r="AM58" s="12"/>
      <c r="AQ58" s="12"/>
      <c r="BC58" s="12"/>
    </row>
    <row r="59">
      <c r="AL59" s="12"/>
      <c r="AM59" s="12"/>
      <c r="AQ59" s="12"/>
      <c r="BC59" s="12"/>
    </row>
    <row r="60">
      <c r="AL60" s="12"/>
      <c r="AM60" s="12"/>
      <c r="AQ60" s="12"/>
      <c r="BC60" s="12"/>
    </row>
    <row r="61">
      <c r="AL61" s="12"/>
      <c r="AM61" s="12"/>
      <c r="AQ61" s="12"/>
      <c r="BC61" s="12"/>
    </row>
    <row r="62">
      <c r="AL62" s="12"/>
      <c r="AM62" s="12"/>
      <c r="AQ62" s="12"/>
      <c r="BC62" s="12"/>
    </row>
    <row r="63">
      <c r="AL63" s="12"/>
      <c r="AM63" s="12"/>
      <c r="AQ63" s="12"/>
      <c r="BC63" s="12"/>
    </row>
    <row r="64">
      <c r="AL64" s="12"/>
      <c r="AM64" s="12"/>
      <c r="AQ64" s="12"/>
      <c r="BC64" s="12"/>
    </row>
    <row r="65">
      <c r="AL65" s="12"/>
      <c r="AM65" s="12"/>
      <c r="AQ65" s="12"/>
      <c r="BC65" s="12"/>
    </row>
    <row r="66">
      <c r="AL66" s="12"/>
      <c r="AM66" s="12"/>
      <c r="AQ66" s="12"/>
      <c r="BC66" s="12"/>
    </row>
    <row r="67">
      <c r="AL67" s="12"/>
      <c r="AM67" s="12"/>
      <c r="AQ67" s="12"/>
      <c r="BC67" s="12"/>
    </row>
    <row r="68">
      <c r="AL68" s="12"/>
      <c r="AM68" s="12"/>
      <c r="AQ68" s="12"/>
      <c r="BC68" s="12"/>
    </row>
    <row r="69">
      <c r="AL69" s="12"/>
      <c r="AM69" s="12"/>
      <c r="AQ69" s="12"/>
      <c r="BC69" s="12"/>
    </row>
    <row r="70">
      <c r="AL70" s="12"/>
      <c r="AM70" s="12"/>
      <c r="AQ70" s="12"/>
      <c r="BC70" s="12"/>
    </row>
    <row r="71">
      <c r="AL71" s="12"/>
      <c r="AM71" s="12"/>
      <c r="AQ71" s="12"/>
      <c r="BC71" s="12"/>
    </row>
    <row r="72">
      <c r="AL72" s="12"/>
      <c r="AM72" s="12"/>
      <c r="AQ72" s="12"/>
      <c r="BC72" s="12"/>
    </row>
    <row r="73">
      <c r="AL73" s="12"/>
      <c r="AM73" s="12"/>
      <c r="AQ73" s="12"/>
      <c r="BC73" s="12"/>
    </row>
    <row r="74">
      <c r="AL74" s="12"/>
      <c r="AM74" s="12"/>
      <c r="AQ74" s="12"/>
      <c r="BC74" s="12"/>
    </row>
    <row r="75">
      <c r="AL75" s="12"/>
      <c r="AM75" s="12"/>
      <c r="AQ75" s="12"/>
      <c r="BC75" s="12"/>
    </row>
    <row r="76">
      <c r="AL76" s="12"/>
      <c r="AM76" s="12"/>
      <c r="AQ76" s="12"/>
      <c r="BC76" s="12"/>
    </row>
    <row r="77">
      <c r="AL77" s="12"/>
      <c r="AM77" s="12"/>
      <c r="AQ77" s="12"/>
      <c r="BC77" s="12"/>
    </row>
    <row r="78">
      <c r="AL78" s="12"/>
      <c r="AM78" s="12"/>
      <c r="AQ78" s="12"/>
      <c r="BC78" s="12"/>
    </row>
    <row r="79">
      <c r="AL79" s="12"/>
      <c r="AM79" s="12"/>
      <c r="AQ79" s="12"/>
      <c r="BC79" s="12"/>
    </row>
    <row r="80">
      <c r="AL80" s="12"/>
      <c r="AM80" s="12"/>
      <c r="AQ80" s="12"/>
      <c r="BC80" s="12"/>
    </row>
    <row r="81">
      <c r="AL81" s="12"/>
      <c r="AM81" s="12"/>
      <c r="AQ81" s="12"/>
      <c r="BC81" s="12"/>
    </row>
    <row r="82">
      <c r="AL82" s="12"/>
      <c r="AM82" s="12"/>
      <c r="AQ82" s="12"/>
      <c r="BC82" s="12"/>
    </row>
    <row r="83">
      <c r="AL83" s="12"/>
      <c r="AM83" s="12"/>
      <c r="AQ83" s="12"/>
      <c r="BC83" s="12"/>
    </row>
    <row r="84">
      <c r="AL84" s="12"/>
      <c r="AM84" s="12"/>
      <c r="AQ84" s="12"/>
      <c r="BC84" s="12"/>
    </row>
    <row r="85">
      <c r="AL85" s="12"/>
      <c r="AM85" s="12"/>
      <c r="AQ85" s="12"/>
      <c r="BC85" s="12"/>
    </row>
    <row r="86">
      <c r="AL86" s="12"/>
      <c r="AM86" s="12"/>
      <c r="AQ86" s="12"/>
      <c r="BC86" s="12"/>
    </row>
    <row r="87">
      <c r="AL87" s="12"/>
      <c r="AM87" s="12"/>
      <c r="AQ87" s="12"/>
      <c r="BC87" s="12"/>
    </row>
    <row r="88">
      <c r="AL88" s="12"/>
      <c r="AM88" s="12"/>
      <c r="AQ88" s="12"/>
      <c r="BC88" s="12"/>
    </row>
    <row r="89">
      <c r="AL89" s="12"/>
      <c r="AM89" s="12"/>
      <c r="AQ89" s="12"/>
      <c r="BC89" s="12"/>
    </row>
    <row r="90">
      <c r="AL90" s="12"/>
      <c r="AM90" s="12"/>
      <c r="AQ90" s="12"/>
      <c r="BC90" s="12"/>
    </row>
    <row r="91">
      <c r="AL91" s="12"/>
      <c r="AM91" s="12"/>
      <c r="AQ91" s="12"/>
      <c r="BC91" s="12"/>
    </row>
    <row r="92">
      <c r="AL92" s="12"/>
      <c r="AM92" s="12"/>
      <c r="AQ92" s="12"/>
      <c r="BC92" s="12"/>
    </row>
    <row r="93">
      <c r="AL93" s="12"/>
      <c r="AM93" s="12"/>
      <c r="AQ93" s="12"/>
      <c r="BC93" s="12"/>
    </row>
    <row r="94">
      <c r="AL94" s="12"/>
      <c r="AM94" s="12"/>
      <c r="AQ94" s="12"/>
      <c r="BC94" s="12"/>
    </row>
    <row r="95">
      <c r="AL95" s="12"/>
      <c r="AM95" s="12"/>
      <c r="AQ95" s="12"/>
      <c r="BC95" s="12"/>
    </row>
    <row r="96">
      <c r="AL96" s="12"/>
      <c r="AM96" s="12"/>
      <c r="AQ96" s="12"/>
      <c r="BC96" s="12"/>
    </row>
    <row r="97">
      <c r="AL97" s="12"/>
      <c r="AM97" s="12"/>
      <c r="AQ97" s="12"/>
      <c r="BC97" s="12"/>
    </row>
    <row r="98">
      <c r="AL98" s="12"/>
      <c r="AM98" s="12"/>
      <c r="AQ98" s="12"/>
      <c r="BC98" s="12"/>
    </row>
    <row r="99">
      <c r="AL99" s="12"/>
      <c r="AM99" s="12"/>
      <c r="AQ99" s="12"/>
      <c r="BC99" s="12"/>
    </row>
    <row r="100">
      <c r="AL100" s="12"/>
      <c r="AM100" s="12"/>
      <c r="AQ100" s="12"/>
      <c r="BC100" s="12"/>
    </row>
    <row r="101">
      <c r="AL101" s="12"/>
      <c r="AM101" s="12"/>
      <c r="AQ101" s="12"/>
      <c r="BC101" s="12"/>
    </row>
    <row r="102">
      <c r="AL102" s="12"/>
      <c r="AM102" s="12"/>
      <c r="AQ102" s="12"/>
      <c r="BC102" s="12"/>
    </row>
    <row r="103">
      <c r="AL103" s="12"/>
      <c r="AM103" s="12"/>
      <c r="AQ103" s="12"/>
      <c r="BC103" s="12"/>
    </row>
    <row r="104">
      <c r="AL104" s="12"/>
      <c r="AM104" s="12"/>
      <c r="AQ104" s="12"/>
      <c r="BC104" s="12"/>
    </row>
    <row r="105">
      <c r="AL105" s="12"/>
      <c r="AM105" s="12"/>
      <c r="AQ105" s="12"/>
      <c r="BC105" s="12"/>
    </row>
    <row r="106">
      <c r="AL106" s="12"/>
      <c r="AM106" s="12"/>
      <c r="AQ106" s="12"/>
      <c r="BC106" s="12"/>
    </row>
    <row r="107">
      <c r="AL107" s="12"/>
      <c r="AM107" s="12"/>
      <c r="AQ107" s="12"/>
      <c r="BC107" s="12"/>
    </row>
    <row r="108">
      <c r="AL108" s="12"/>
      <c r="AM108" s="12"/>
      <c r="AQ108" s="12"/>
      <c r="BC108" s="12"/>
    </row>
    <row r="109">
      <c r="AL109" s="12"/>
      <c r="AM109" s="12"/>
      <c r="AQ109" s="12"/>
      <c r="BC109" s="12"/>
    </row>
    <row r="110">
      <c r="AL110" s="12"/>
      <c r="AM110" s="12"/>
      <c r="AQ110" s="12"/>
      <c r="BC110" s="12"/>
    </row>
    <row r="111">
      <c r="AL111" s="12"/>
      <c r="AM111" s="12"/>
      <c r="AQ111" s="12"/>
      <c r="BC111" s="12"/>
    </row>
    <row r="112">
      <c r="AL112" s="12"/>
      <c r="AM112" s="12"/>
      <c r="AQ112" s="12"/>
      <c r="BC112" s="12"/>
    </row>
    <row r="113">
      <c r="AL113" s="12"/>
      <c r="AM113" s="12"/>
      <c r="AQ113" s="12"/>
      <c r="BC113" s="12"/>
    </row>
    <row r="114">
      <c r="AL114" s="12"/>
      <c r="AM114" s="12"/>
      <c r="AQ114" s="12"/>
      <c r="BC114" s="12"/>
    </row>
    <row r="115">
      <c r="AL115" s="12"/>
      <c r="AM115" s="12"/>
      <c r="AQ115" s="12"/>
      <c r="BC115" s="12"/>
    </row>
    <row r="116">
      <c r="AL116" s="12"/>
      <c r="AM116" s="12"/>
      <c r="AQ116" s="12"/>
      <c r="BC116" s="12"/>
    </row>
    <row r="117">
      <c r="AL117" s="12"/>
      <c r="AM117" s="12"/>
      <c r="AQ117" s="12"/>
      <c r="BC117" s="12"/>
    </row>
    <row r="118">
      <c r="AL118" s="12"/>
      <c r="AM118" s="12"/>
      <c r="AQ118" s="12"/>
      <c r="BC118" s="12"/>
    </row>
    <row r="119">
      <c r="AL119" s="12"/>
      <c r="AM119" s="12"/>
      <c r="AQ119" s="12"/>
      <c r="BC119" s="12"/>
    </row>
    <row r="120">
      <c r="AL120" s="12"/>
      <c r="AM120" s="12"/>
      <c r="AQ120" s="12"/>
      <c r="BC120" s="12"/>
    </row>
    <row r="121">
      <c r="AL121" s="12"/>
      <c r="AM121" s="12"/>
      <c r="AQ121" s="12"/>
      <c r="BC121" s="12"/>
    </row>
    <row r="122">
      <c r="AL122" s="12"/>
      <c r="AM122" s="12"/>
      <c r="AQ122" s="12"/>
      <c r="BC122" s="12"/>
    </row>
    <row r="123">
      <c r="AL123" s="12"/>
      <c r="AM123" s="12"/>
      <c r="AQ123" s="12"/>
      <c r="BC123" s="12"/>
    </row>
    <row r="124">
      <c r="AL124" s="12"/>
      <c r="AM124" s="12"/>
      <c r="AQ124" s="12"/>
      <c r="BC124" s="12"/>
    </row>
    <row r="125">
      <c r="AL125" s="12"/>
      <c r="AM125" s="12"/>
      <c r="AQ125" s="12"/>
      <c r="BC125" s="12"/>
    </row>
    <row r="126">
      <c r="AL126" s="12"/>
      <c r="AM126" s="12"/>
      <c r="AQ126" s="12"/>
      <c r="BC126" s="12"/>
    </row>
    <row r="127">
      <c r="AL127" s="12"/>
      <c r="AM127" s="12"/>
      <c r="AQ127" s="12"/>
      <c r="BC127" s="12"/>
    </row>
    <row r="128">
      <c r="AL128" s="12"/>
      <c r="AM128" s="12"/>
      <c r="AQ128" s="12"/>
      <c r="BC128" s="12"/>
    </row>
    <row r="129">
      <c r="AL129" s="12"/>
      <c r="AM129" s="12"/>
      <c r="AQ129" s="12"/>
      <c r="BC129" s="12"/>
    </row>
    <row r="130">
      <c r="AL130" s="12"/>
      <c r="AM130" s="12"/>
      <c r="AQ130" s="12"/>
      <c r="BC130" s="12"/>
    </row>
    <row r="131">
      <c r="AL131" s="12"/>
      <c r="AM131" s="12"/>
      <c r="AQ131" s="12"/>
      <c r="BC131" s="12"/>
    </row>
    <row r="132">
      <c r="AL132" s="12"/>
      <c r="AM132" s="12"/>
      <c r="AQ132" s="12"/>
      <c r="BC132" s="12"/>
    </row>
    <row r="133">
      <c r="AL133" s="12"/>
      <c r="AM133" s="12"/>
      <c r="AQ133" s="12"/>
      <c r="BC133" s="12"/>
    </row>
    <row r="134">
      <c r="AL134" s="12"/>
      <c r="AM134" s="12"/>
      <c r="AQ134" s="12"/>
      <c r="BC134" s="12"/>
    </row>
    <row r="135">
      <c r="AL135" s="12"/>
      <c r="AM135" s="12"/>
      <c r="AQ135" s="12"/>
      <c r="BC135" s="12"/>
    </row>
    <row r="136">
      <c r="AL136" s="12"/>
      <c r="AM136" s="12"/>
      <c r="AQ136" s="12"/>
      <c r="BC136" s="12"/>
    </row>
    <row r="137">
      <c r="AL137" s="12"/>
      <c r="AM137" s="12"/>
      <c r="AQ137" s="12"/>
      <c r="BC137" s="12"/>
    </row>
    <row r="138">
      <c r="AL138" s="12"/>
      <c r="AM138" s="12"/>
      <c r="AQ138" s="12"/>
      <c r="BC138" s="12"/>
    </row>
    <row r="139">
      <c r="AL139" s="12"/>
      <c r="AM139" s="12"/>
      <c r="AQ139" s="12"/>
      <c r="BC139" s="12"/>
    </row>
    <row r="140">
      <c r="AL140" s="12"/>
      <c r="AM140" s="12"/>
      <c r="AQ140" s="12"/>
      <c r="BC140" s="12"/>
    </row>
    <row r="141">
      <c r="AL141" s="12"/>
      <c r="AM141" s="12"/>
      <c r="AQ141" s="12"/>
      <c r="BC141" s="12"/>
    </row>
    <row r="142">
      <c r="AL142" s="12"/>
      <c r="AM142" s="12"/>
      <c r="AQ142" s="12"/>
      <c r="BC142" s="12"/>
    </row>
    <row r="143">
      <c r="AL143" s="12"/>
      <c r="AM143" s="12"/>
      <c r="AQ143" s="12"/>
      <c r="BC143" s="12"/>
    </row>
    <row r="144">
      <c r="AL144" s="12"/>
      <c r="AM144" s="12"/>
      <c r="AQ144" s="12"/>
      <c r="BC144" s="12"/>
    </row>
    <row r="145">
      <c r="AL145" s="12"/>
      <c r="AM145" s="12"/>
      <c r="AQ145" s="12"/>
      <c r="BC145" s="12"/>
    </row>
    <row r="146">
      <c r="AL146" s="12"/>
      <c r="AM146" s="12"/>
      <c r="AQ146" s="12"/>
      <c r="BC146" s="12"/>
    </row>
    <row r="147">
      <c r="AL147" s="12"/>
      <c r="AM147" s="12"/>
      <c r="AQ147" s="12"/>
      <c r="BC147" s="12"/>
    </row>
    <row r="148">
      <c r="AL148" s="12"/>
      <c r="AM148" s="12"/>
      <c r="AQ148" s="12"/>
      <c r="BC148" s="12"/>
    </row>
    <row r="149">
      <c r="AL149" s="12"/>
      <c r="AM149" s="12"/>
      <c r="AQ149" s="12"/>
      <c r="BC149" s="12"/>
    </row>
    <row r="150">
      <c r="AL150" s="12"/>
      <c r="AM150" s="12"/>
      <c r="AQ150" s="12"/>
      <c r="BC150" s="12"/>
    </row>
    <row r="151">
      <c r="AL151" s="12"/>
      <c r="AM151" s="12"/>
      <c r="AQ151" s="12"/>
      <c r="BC151" s="12"/>
    </row>
    <row r="152">
      <c r="AL152" s="12"/>
      <c r="AM152" s="12"/>
      <c r="AQ152" s="12"/>
      <c r="BC152" s="12"/>
    </row>
    <row r="153">
      <c r="AL153" s="12"/>
      <c r="AM153" s="12"/>
      <c r="AQ153" s="12"/>
      <c r="BC153" s="12"/>
    </row>
    <row r="154">
      <c r="AL154" s="12"/>
      <c r="AM154" s="12"/>
      <c r="AQ154" s="12"/>
      <c r="BC154" s="12"/>
    </row>
    <row r="155">
      <c r="AL155" s="12"/>
      <c r="AM155" s="12"/>
      <c r="AQ155" s="12"/>
      <c r="BC155" s="12"/>
    </row>
    <row r="156">
      <c r="AL156" s="12"/>
      <c r="AM156" s="12"/>
      <c r="AQ156" s="12"/>
      <c r="BC156" s="12"/>
    </row>
    <row r="157">
      <c r="AL157" s="12"/>
      <c r="AM157" s="12"/>
      <c r="AQ157" s="12"/>
      <c r="BC157" s="12"/>
    </row>
    <row r="158">
      <c r="AL158" s="12"/>
      <c r="AM158" s="12"/>
      <c r="AQ158" s="12"/>
      <c r="BC158" s="12"/>
    </row>
    <row r="159">
      <c r="AL159" s="12"/>
      <c r="AM159" s="12"/>
      <c r="AQ159" s="12"/>
      <c r="BC159" s="12"/>
    </row>
    <row r="160">
      <c r="AL160" s="12"/>
      <c r="AM160" s="12"/>
      <c r="AQ160" s="12"/>
      <c r="BC160" s="12"/>
    </row>
    <row r="161">
      <c r="AL161" s="12"/>
      <c r="AM161" s="12"/>
      <c r="AQ161" s="12"/>
      <c r="BC161" s="12"/>
    </row>
    <row r="162">
      <c r="AL162" s="12"/>
      <c r="AM162" s="12"/>
      <c r="AQ162" s="12"/>
      <c r="BC162" s="12"/>
    </row>
    <row r="163">
      <c r="AL163" s="12"/>
      <c r="AM163" s="12"/>
      <c r="AQ163" s="12"/>
      <c r="BC163" s="12"/>
    </row>
    <row r="164">
      <c r="AL164" s="12"/>
      <c r="AM164" s="12"/>
      <c r="AQ164" s="12"/>
      <c r="BC164" s="12"/>
    </row>
    <row r="165">
      <c r="AL165" s="12"/>
      <c r="AM165" s="12"/>
      <c r="AQ165" s="12"/>
      <c r="BC165" s="12"/>
    </row>
    <row r="166">
      <c r="AL166" s="12"/>
      <c r="AM166" s="12"/>
      <c r="AQ166" s="12"/>
      <c r="BC166" s="12"/>
    </row>
    <row r="167">
      <c r="AL167" s="12"/>
      <c r="AM167" s="12"/>
      <c r="AQ167" s="12"/>
      <c r="BC167" s="12"/>
    </row>
    <row r="168">
      <c r="AL168" s="12"/>
      <c r="AM168" s="12"/>
      <c r="AQ168" s="12"/>
      <c r="BC168" s="12"/>
    </row>
    <row r="169">
      <c r="AL169" s="12"/>
      <c r="AM169" s="12"/>
      <c r="AQ169" s="12"/>
      <c r="BC169" s="12"/>
    </row>
    <row r="170">
      <c r="AL170" s="12"/>
      <c r="AM170" s="12"/>
      <c r="AQ170" s="12"/>
      <c r="BC170" s="12"/>
    </row>
    <row r="171">
      <c r="AL171" s="12"/>
      <c r="AM171" s="12"/>
      <c r="AQ171" s="12"/>
      <c r="BC171" s="12"/>
    </row>
    <row r="172">
      <c r="AL172" s="12"/>
      <c r="AM172" s="12"/>
      <c r="AQ172" s="12"/>
      <c r="BC172" s="12"/>
    </row>
    <row r="173">
      <c r="AL173" s="12"/>
      <c r="AM173" s="12"/>
      <c r="AQ173" s="12"/>
      <c r="BC173" s="12"/>
    </row>
    <row r="174">
      <c r="AL174" s="12"/>
      <c r="AM174" s="12"/>
      <c r="AQ174" s="12"/>
      <c r="BC174" s="12"/>
    </row>
    <row r="175">
      <c r="AL175" s="12"/>
      <c r="AM175" s="12"/>
      <c r="AQ175" s="12"/>
      <c r="BC175" s="12"/>
    </row>
    <row r="176">
      <c r="AL176" s="12"/>
      <c r="AM176" s="12"/>
      <c r="AQ176" s="12"/>
      <c r="BC176" s="12"/>
    </row>
    <row r="177">
      <c r="AL177" s="12"/>
      <c r="AM177" s="12"/>
      <c r="AQ177" s="12"/>
      <c r="BC177" s="12"/>
    </row>
    <row r="178">
      <c r="AL178" s="12"/>
      <c r="AM178" s="12"/>
      <c r="AQ178" s="12"/>
      <c r="BC178" s="12"/>
    </row>
    <row r="179">
      <c r="AL179" s="12"/>
      <c r="AM179" s="12"/>
      <c r="AQ179" s="12"/>
      <c r="BC179" s="12"/>
    </row>
    <row r="180">
      <c r="AL180" s="12"/>
      <c r="AM180" s="12"/>
      <c r="AQ180" s="12"/>
      <c r="BC180" s="12"/>
    </row>
    <row r="181">
      <c r="AL181" s="12"/>
      <c r="AM181" s="12"/>
      <c r="AQ181" s="12"/>
      <c r="BC181" s="12"/>
    </row>
    <row r="182">
      <c r="AL182" s="12"/>
      <c r="AM182" s="12"/>
      <c r="AQ182" s="12"/>
      <c r="BC182" s="12"/>
    </row>
    <row r="183">
      <c r="AL183" s="12"/>
      <c r="AM183" s="12"/>
      <c r="AQ183" s="12"/>
      <c r="BC183" s="12"/>
    </row>
    <row r="184">
      <c r="AL184" s="12"/>
      <c r="AM184" s="12"/>
      <c r="AQ184" s="12"/>
      <c r="BC184" s="12"/>
    </row>
    <row r="185">
      <c r="AL185" s="12"/>
      <c r="AM185" s="12"/>
      <c r="AQ185" s="12"/>
      <c r="BC185" s="12"/>
    </row>
    <row r="186">
      <c r="AL186" s="12"/>
      <c r="AM186" s="12"/>
      <c r="AQ186" s="12"/>
      <c r="BC186" s="12"/>
    </row>
    <row r="187">
      <c r="AL187" s="12"/>
      <c r="AM187" s="12"/>
      <c r="AQ187" s="12"/>
      <c r="BC187" s="12"/>
    </row>
    <row r="188">
      <c r="AL188" s="12"/>
      <c r="AM188" s="12"/>
      <c r="AQ188" s="12"/>
      <c r="BC188" s="12"/>
    </row>
    <row r="189">
      <c r="AL189" s="12"/>
      <c r="AM189" s="12"/>
      <c r="AQ189" s="12"/>
      <c r="BC189" s="12"/>
    </row>
    <row r="190">
      <c r="AL190" s="12"/>
      <c r="AM190" s="12"/>
      <c r="AQ190" s="12"/>
      <c r="BC190" s="12"/>
    </row>
    <row r="191">
      <c r="AL191" s="12"/>
      <c r="AM191" s="12"/>
      <c r="AQ191" s="12"/>
      <c r="BC191" s="12"/>
    </row>
    <row r="192">
      <c r="AL192" s="12"/>
      <c r="AM192" s="12"/>
      <c r="AQ192" s="12"/>
      <c r="BC192" s="12"/>
    </row>
    <row r="193">
      <c r="AL193" s="12"/>
      <c r="AM193" s="12"/>
      <c r="AQ193" s="12"/>
      <c r="BC193" s="12"/>
    </row>
    <row r="194">
      <c r="AL194" s="12"/>
      <c r="AM194" s="12"/>
      <c r="AQ194" s="12"/>
      <c r="BC194" s="12"/>
    </row>
    <row r="195">
      <c r="AL195" s="12"/>
      <c r="AM195" s="12"/>
      <c r="AQ195" s="12"/>
      <c r="BC195" s="12"/>
    </row>
    <row r="196">
      <c r="AL196" s="12"/>
      <c r="AM196" s="12"/>
      <c r="AQ196" s="12"/>
      <c r="BC196" s="12"/>
    </row>
    <row r="197">
      <c r="AL197" s="12"/>
      <c r="AM197" s="12"/>
      <c r="AQ197" s="12"/>
      <c r="BC197" s="12"/>
    </row>
    <row r="198">
      <c r="AL198" s="12"/>
      <c r="AM198" s="12"/>
      <c r="AQ198" s="12"/>
      <c r="BC198" s="12"/>
    </row>
    <row r="199">
      <c r="AL199" s="12"/>
      <c r="AM199" s="12"/>
      <c r="AQ199" s="12"/>
      <c r="BC199" s="12"/>
    </row>
    <row r="200">
      <c r="AL200" s="12"/>
      <c r="AM200" s="12"/>
      <c r="AQ200" s="12"/>
      <c r="BC200" s="12"/>
    </row>
    <row r="201">
      <c r="AL201" s="12"/>
      <c r="AM201" s="12"/>
      <c r="AQ201" s="12"/>
      <c r="BC201" s="12"/>
    </row>
    <row r="202">
      <c r="AL202" s="12"/>
      <c r="AM202" s="12"/>
      <c r="AQ202" s="12"/>
      <c r="BC202" s="12"/>
    </row>
    <row r="203">
      <c r="AL203" s="12"/>
      <c r="AM203" s="12"/>
      <c r="AQ203" s="12"/>
      <c r="BC203" s="12"/>
    </row>
    <row r="204">
      <c r="AL204" s="12"/>
      <c r="AM204" s="12"/>
      <c r="AQ204" s="12"/>
      <c r="BC204" s="12"/>
    </row>
    <row r="205">
      <c r="AL205" s="12"/>
      <c r="AM205" s="12"/>
      <c r="AQ205" s="12"/>
      <c r="BC205" s="12"/>
    </row>
    <row r="206">
      <c r="AL206" s="12"/>
      <c r="AM206" s="12"/>
      <c r="AQ206" s="12"/>
      <c r="BC206" s="12"/>
    </row>
    <row r="207">
      <c r="AL207" s="12"/>
      <c r="AM207" s="12"/>
      <c r="AQ207" s="12"/>
      <c r="BC207" s="12"/>
    </row>
    <row r="208">
      <c r="AL208" s="12"/>
      <c r="AM208" s="12"/>
      <c r="AQ208" s="12"/>
      <c r="BC208" s="12"/>
    </row>
    <row r="209">
      <c r="AL209" s="12"/>
      <c r="AM209" s="12"/>
      <c r="AQ209" s="12"/>
      <c r="BC209" s="12"/>
    </row>
    <row r="210">
      <c r="AL210" s="12"/>
      <c r="AM210" s="12"/>
      <c r="AQ210" s="12"/>
      <c r="BC210" s="12"/>
    </row>
    <row r="211">
      <c r="AL211" s="12"/>
      <c r="AM211" s="12"/>
      <c r="AQ211" s="12"/>
      <c r="BC211" s="12"/>
    </row>
    <row r="212">
      <c r="AL212" s="12"/>
      <c r="AM212" s="12"/>
      <c r="AQ212" s="12"/>
      <c r="BC212" s="12"/>
    </row>
    <row r="213">
      <c r="AL213" s="12"/>
      <c r="AM213" s="12"/>
      <c r="AQ213" s="12"/>
      <c r="BC213" s="12"/>
    </row>
    <row r="214">
      <c r="AL214" s="12"/>
      <c r="AM214" s="12"/>
      <c r="AQ214" s="12"/>
      <c r="BC214" s="12"/>
    </row>
    <row r="215">
      <c r="AL215" s="12"/>
      <c r="AM215" s="12"/>
      <c r="AQ215" s="12"/>
      <c r="BC215" s="12"/>
    </row>
    <row r="216">
      <c r="AL216" s="12"/>
      <c r="AM216" s="12"/>
      <c r="AQ216" s="12"/>
      <c r="BC216" s="12"/>
    </row>
    <row r="217">
      <c r="AL217" s="12"/>
      <c r="AM217" s="12"/>
      <c r="AQ217" s="12"/>
      <c r="BC217" s="12"/>
    </row>
    <row r="218">
      <c r="AL218" s="12"/>
      <c r="AM218" s="12"/>
      <c r="AQ218" s="12"/>
      <c r="BC218" s="12"/>
    </row>
    <row r="219">
      <c r="AL219" s="12"/>
      <c r="AM219" s="12"/>
      <c r="AQ219" s="12"/>
      <c r="BC219" s="12"/>
    </row>
    <row r="220">
      <c r="AL220" s="12"/>
      <c r="AM220" s="12"/>
      <c r="AQ220" s="12"/>
      <c r="BC220" s="12"/>
    </row>
    <row r="221">
      <c r="AL221" s="12"/>
      <c r="AM221" s="12"/>
      <c r="AQ221" s="12"/>
      <c r="BC221" s="12"/>
    </row>
    <row r="222">
      <c r="AL222" s="12"/>
      <c r="AM222" s="12"/>
      <c r="AQ222" s="12"/>
      <c r="BC222" s="12"/>
    </row>
    <row r="223">
      <c r="AL223" s="12"/>
      <c r="AM223" s="12"/>
      <c r="AQ223" s="12"/>
      <c r="BC223" s="12"/>
    </row>
    <row r="224">
      <c r="AL224" s="12"/>
      <c r="AM224" s="12"/>
      <c r="AQ224" s="12"/>
      <c r="BC224" s="12"/>
    </row>
    <row r="225">
      <c r="AL225" s="12"/>
      <c r="AM225" s="12"/>
      <c r="AQ225" s="12"/>
      <c r="BC225" s="12"/>
    </row>
    <row r="226">
      <c r="AL226" s="12"/>
      <c r="AM226" s="12"/>
      <c r="AQ226" s="12"/>
      <c r="BC226" s="12"/>
    </row>
    <row r="227">
      <c r="AL227" s="12"/>
      <c r="AM227" s="12"/>
      <c r="AQ227" s="12"/>
      <c r="BC227" s="12"/>
    </row>
    <row r="228">
      <c r="AL228" s="12"/>
      <c r="AM228" s="12"/>
      <c r="AQ228" s="12"/>
      <c r="BC228" s="12"/>
    </row>
    <row r="229">
      <c r="AL229" s="12"/>
      <c r="AM229" s="12"/>
      <c r="AQ229" s="12"/>
      <c r="BC229" s="12"/>
    </row>
    <row r="230">
      <c r="AL230" s="12"/>
      <c r="AM230" s="12"/>
      <c r="AQ230" s="12"/>
      <c r="BC230" s="12"/>
    </row>
    <row r="231">
      <c r="AL231" s="12"/>
      <c r="AM231" s="12"/>
      <c r="AQ231" s="12"/>
      <c r="BC231" s="12"/>
    </row>
    <row r="232">
      <c r="AL232" s="12"/>
      <c r="AM232" s="12"/>
      <c r="AQ232" s="12"/>
      <c r="BC232" s="12"/>
    </row>
    <row r="233">
      <c r="AL233" s="12"/>
      <c r="AM233" s="12"/>
      <c r="AQ233" s="12"/>
      <c r="BC233" s="12"/>
    </row>
    <row r="234">
      <c r="AL234" s="12"/>
      <c r="AM234" s="12"/>
      <c r="AQ234" s="12"/>
      <c r="BC234" s="12"/>
    </row>
    <row r="235">
      <c r="AL235" s="12"/>
      <c r="AM235" s="12"/>
      <c r="AQ235" s="12"/>
      <c r="BC235" s="12"/>
    </row>
    <row r="236">
      <c r="AL236" s="12"/>
      <c r="AM236" s="12"/>
      <c r="AQ236" s="12"/>
      <c r="BC236" s="12"/>
    </row>
    <row r="237">
      <c r="AL237" s="12"/>
      <c r="AM237" s="12"/>
      <c r="AQ237" s="12"/>
      <c r="BC237" s="12"/>
    </row>
    <row r="238">
      <c r="AL238" s="12"/>
      <c r="AM238" s="12"/>
      <c r="AQ238" s="12"/>
      <c r="BC238" s="12"/>
    </row>
    <row r="239">
      <c r="AL239" s="12"/>
      <c r="AM239" s="12"/>
      <c r="AQ239" s="12"/>
      <c r="BC239" s="12"/>
    </row>
    <row r="240">
      <c r="AL240" s="12"/>
      <c r="AM240" s="12"/>
      <c r="AQ240" s="12"/>
      <c r="BC240" s="12"/>
    </row>
    <row r="241">
      <c r="AL241" s="12"/>
      <c r="AM241" s="12"/>
      <c r="AQ241" s="12"/>
      <c r="BC241" s="12"/>
    </row>
    <row r="242">
      <c r="AL242" s="12"/>
      <c r="AM242" s="12"/>
      <c r="AQ242" s="12"/>
      <c r="BC242" s="12"/>
    </row>
    <row r="243">
      <c r="AL243" s="12"/>
      <c r="AM243" s="12"/>
      <c r="AQ243" s="12"/>
      <c r="BC243" s="12"/>
    </row>
    <row r="244">
      <c r="AL244" s="12"/>
      <c r="AM244" s="12"/>
      <c r="AQ244" s="12"/>
      <c r="BC244" s="12"/>
    </row>
    <row r="245">
      <c r="AL245" s="12"/>
      <c r="AM245" s="12"/>
      <c r="AQ245" s="12"/>
      <c r="BC245" s="12"/>
    </row>
    <row r="246">
      <c r="AL246" s="12"/>
      <c r="AM246" s="12"/>
      <c r="AQ246" s="12"/>
      <c r="BC246" s="12"/>
    </row>
    <row r="247">
      <c r="AL247" s="12"/>
      <c r="AM247" s="12"/>
      <c r="AQ247" s="12"/>
      <c r="BC247" s="12"/>
    </row>
    <row r="248">
      <c r="AL248" s="12"/>
      <c r="AM248" s="12"/>
      <c r="AQ248" s="12"/>
      <c r="BC248" s="12"/>
    </row>
    <row r="249">
      <c r="AL249" s="12"/>
      <c r="AM249" s="12"/>
      <c r="AQ249" s="12"/>
      <c r="BC249" s="12"/>
    </row>
    <row r="250">
      <c r="AL250" s="12"/>
      <c r="AM250" s="12"/>
      <c r="AQ250" s="12"/>
      <c r="BC250" s="12"/>
    </row>
    <row r="251">
      <c r="AL251" s="12"/>
      <c r="AM251" s="12"/>
      <c r="AQ251" s="12"/>
      <c r="BC251" s="12"/>
    </row>
    <row r="252">
      <c r="AL252" s="12"/>
      <c r="AM252" s="12"/>
      <c r="AQ252" s="12"/>
      <c r="BC252" s="12"/>
    </row>
    <row r="253">
      <c r="AL253" s="12"/>
      <c r="AM253" s="12"/>
      <c r="AQ253" s="12"/>
      <c r="BC253" s="12"/>
    </row>
    <row r="254">
      <c r="AL254" s="12"/>
      <c r="AM254" s="12"/>
      <c r="AQ254" s="12"/>
      <c r="BC254" s="12"/>
    </row>
    <row r="255">
      <c r="AL255" s="12"/>
      <c r="AM255" s="12"/>
      <c r="AQ255" s="12"/>
      <c r="BC255" s="12"/>
    </row>
    <row r="256">
      <c r="AL256" s="12"/>
      <c r="AM256" s="12"/>
      <c r="AQ256" s="12"/>
      <c r="BC256" s="12"/>
    </row>
    <row r="257">
      <c r="AL257" s="12"/>
      <c r="AM257" s="12"/>
      <c r="AQ257" s="12"/>
      <c r="BC257" s="12"/>
    </row>
    <row r="258">
      <c r="AL258" s="12"/>
      <c r="AM258" s="12"/>
      <c r="AQ258" s="12"/>
      <c r="BC258" s="12"/>
    </row>
    <row r="259">
      <c r="AL259" s="12"/>
      <c r="AM259" s="12"/>
      <c r="AQ259" s="12"/>
      <c r="BC259" s="12"/>
    </row>
    <row r="260">
      <c r="AL260" s="12"/>
      <c r="AM260" s="12"/>
      <c r="AQ260" s="12"/>
      <c r="BC260" s="12"/>
    </row>
    <row r="261">
      <c r="AL261" s="12"/>
      <c r="AM261" s="12"/>
      <c r="AQ261" s="12"/>
      <c r="BC261" s="12"/>
    </row>
    <row r="262">
      <c r="AL262" s="12"/>
      <c r="AM262" s="12"/>
      <c r="AQ262" s="12"/>
      <c r="BC262" s="12"/>
    </row>
    <row r="263">
      <c r="AL263" s="12"/>
      <c r="AM263" s="12"/>
      <c r="AQ263" s="12"/>
      <c r="BC263" s="12"/>
    </row>
    <row r="264">
      <c r="AL264" s="12"/>
      <c r="AM264" s="12"/>
      <c r="AQ264" s="12"/>
      <c r="BC264" s="12"/>
    </row>
    <row r="265">
      <c r="AL265" s="12"/>
      <c r="AM265" s="12"/>
      <c r="AQ265" s="12"/>
      <c r="BC265" s="12"/>
    </row>
    <row r="266">
      <c r="AL266" s="12"/>
      <c r="AM266" s="12"/>
      <c r="AQ266" s="12"/>
      <c r="BC266" s="12"/>
    </row>
    <row r="267">
      <c r="AL267" s="12"/>
      <c r="AM267" s="12"/>
      <c r="AQ267" s="12"/>
      <c r="BC267" s="12"/>
    </row>
    <row r="268">
      <c r="AL268" s="12"/>
      <c r="AM268" s="12"/>
      <c r="AQ268" s="12"/>
      <c r="BC268" s="12"/>
    </row>
    <row r="269">
      <c r="AL269" s="12"/>
      <c r="AM269" s="12"/>
      <c r="AQ269" s="12"/>
      <c r="BC269" s="12"/>
    </row>
    <row r="270">
      <c r="AL270" s="12"/>
      <c r="AM270" s="12"/>
      <c r="AQ270" s="12"/>
      <c r="BC270" s="12"/>
    </row>
    <row r="271">
      <c r="AL271" s="12"/>
      <c r="AM271" s="12"/>
      <c r="AQ271" s="12"/>
      <c r="BC271" s="12"/>
    </row>
    <row r="272">
      <c r="AL272" s="12"/>
      <c r="AM272" s="12"/>
      <c r="AQ272" s="12"/>
      <c r="BC272" s="12"/>
    </row>
    <row r="273">
      <c r="AL273" s="12"/>
      <c r="AM273" s="12"/>
      <c r="AQ273" s="12"/>
      <c r="BC273" s="12"/>
    </row>
    <row r="274">
      <c r="AL274" s="12"/>
      <c r="AM274" s="12"/>
      <c r="AQ274" s="12"/>
      <c r="BC274" s="12"/>
    </row>
    <row r="275">
      <c r="AL275" s="12"/>
      <c r="AM275" s="12"/>
      <c r="AQ275" s="12"/>
      <c r="BC275" s="12"/>
    </row>
    <row r="276">
      <c r="AL276" s="12"/>
      <c r="AM276" s="12"/>
      <c r="AQ276" s="12"/>
      <c r="BC276" s="12"/>
    </row>
    <row r="277">
      <c r="AL277" s="12"/>
      <c r="AM277" s="12"/>
      <c r="AQ277" s="12"/>
      <c r="BC277" s="12"/>
    </row>
    <row r="278">
      <c r="AL278" s="12"/>
      <c r="AM278" s="12"/>
      <c r="AQ278" s="12"/>
      <c r="BC278" s="12"/>
    </row>
    <row r="279">
      <c r="AL279" s="12"/>
      <c r="AM279" s="12"/>
      <c r="AQ279" s="12"/>
      <c r="BC279" s="12"/>
    </row>
    <row r="280">
      <c r="AL280" s="12"/>
      <c r="AM280" s="12"/>
      <c r="AQ280" s="12"/>
      <c r="BC280" s="12"/>
    </row>
    <row r="281">
      <c r="AL281" s="12"/>
      <c r="AM281" s="12"/>
      <c r="AQ281" s="12"/>
      <c r="BC281" s="12"/>
    </row>
    <row r="282">
      <c r="AL282" s="12"/>
      <c r="AM282" s="12"/>
      <c r="AQ282" s="12"/>
      <c r="BC282" s="12"/>
    </row>
    <row r="283">
      <c r="AL283" s="12"/>
      <c r="AM283" s="12"/>
      <c r="AQ283" s="12"/>
      <c r="BC283" s="12"/>
    </row>
    <row r="284">
      <c r="AL284" s="12"/>
      <c r="AM284" s="12"/>
      <c r="AQ284" s="12"/>
      <c r="BC284" s="12"/>
    </row>
    <row r="285">
      <c r="AL285" s="12"/>
      <c r="AM285" s="12"/>
      <c r="AQ285" s="12"/>
      <c r="BC285" s="12"/>
    </row>
    <row r="286">
      <c r="AL286" s="12"/>
      <c r="AM286" s="12"/>
      <c r="AQ286" s="12"/>
      <c r="BC286" s="12"/>
    </row>
    <row r="287">
      <c r="AL287" s="12"/>
      <c r="AM287" s="12"/>
      <c r="AQ287" s="12"/>
      <c r="BC287" s="12"/>
    </row>
    <row r="288">
      <c r="AL288" s="12"/>
      <c r="AM288" s="12"/>
      <c r="AQ288" s="12"/>
      <c r="BC288" s="12"/>
    </row>
    <row r="289">
      <c r="AL289" s="12"/>
      <c r="AM289" s="12"/>
      <c r="AQ289" s="12"/>
      <c r="BC289" s="12"/>
    </row>
    <row r="290">
      <c r="AL290" s="12"/>
      <c r="AM290" s="12"/>
      <c r="AQ290" s="12"/>
      <c r="BC290" s="12"/>
    </row>
    <row r="291">
      <c r="AL291" s="12"/>
      <c r="AM291" s="12"/>
      <c r="AQ291" s="12"/>
      <c r="BC291" s="12"/>
    </row>
    <row r="292">
      <c r="AL292" s="12"/>
      <c r="AM292" s="12"/>
      <c r="AQ292" s="12"/>
      <c r="BC292" s="12"/>
    </row>
    <row r="293">
      <c r="AL293" s="12"/>
      <c r="AM293" s="12"/>
      <c r="AQ293" s="12"/>
      <c r="BC293" s="12"/>
    </row>
    <row r="294">
      <c r="AL294" s="12"/>
      <c r="AM294" s="12"/>
      <c r="AQ294" s="12"/>
      <c r="BC294" s="12"/>
    </row>
    <row r="295">
      <c r="AL295" s="12"/>
      <c r="AM295" s="12"/>
      <c r="AQ295" s="12"/>
      <c r="BC295" s="12"/>
    </row>
    <row r="296">
      <c r="AL296" s="12"/>
      <c r="AM296" s="12"/>
      <c r="AQ296" s="12"/>
      <c r="BC296" s="12"/>
    </row>
    <row r="297">
      <c r="AL297" s="12"/>
      <c r="AM297" s="12"/>
      <c r="AQ297" s="12"/>
      <c r="BC297" s="12"/>
    </row>
    <row r="298">
      <c r="AL298" s="12"/>
      <c r="AM298" s="12"/>
      <c r="AQ298" s="12"/>
      <c r="BC298" s="12"/>
    </row>
    <row r="299">
      <c r="AL299" s="12"/>
      <c r="AM299" s="12"/>
      <c r="AQ299" s="12"/>
      <c r="BC299" s="12"/>
    </row>
    <row r="300">
      <c r="AL300" s="12"/>
      <c r="AM300" s="12"/>
      <c r="AQ300" s="12"/>
      <c r="BC300" s="12"/>
    </row>
    <row r="301">
      <c r="AL301" s="12"/>
      <c r="AM301" s="12"/>
      <c r="AQ301" s="12"/>
      <c r="BC301" s="12"/>
    </row>
    <row r="302">
      <c r="AL302" s="12"/>
      <c r="AM302" s="12"/>
      <c r="AQ302" s="12"/>
      <c r="BC302" s="12"/>
    </row>
    <row r="303">
      <c r="AL303" s="12"/>
      <c r="AM303" s="12"/>
      <c r="AQ303" s="12"/>
      <c r="BC303" s="12"/>
    </row>
    <row r="304">
      <c r="AL304" s="12"/>
      <c r="AM304" s="12"/>
      <c r="AQ304" s="12"/>
      <c r="BC304" s="12"/>
    </row>
    <row r="305">
      <c r="AL305" s="12"/>
      <c r="AM305" s="12"/>
      <c r="AQ305" s="12"/>
      <c r="BC305" s="12"/>
    </row>
    <row r="306">
      <c r="AL306" s="12"/>
      <c r="AM306" s="12"/>
      <c r="AQ306" s="12"/>
      <c r="BC306" s="12"/>
    </row>
    <row r="307">
      <c r="AL307" s="12"/>
      <c r="AM307" s="12"/>
      <c r="AQ307" s="12"/>
      <c r="BC307" s="12"/>
    </row>
    <row r="308">
      <c r="AL308" s="12"/>
      <c r="AM308" s="12"/>
      <c r="AQ308" s="12"/>
      <c r="BC308" s="12"/>
    </row>
    <row r="309">
      <c r="AL309" s="12"/>
      <c r="AM309" s="12"/>
      <c r="AQ309" s="12"/>
      <c r="BC309" s="12"/>
    </row>
    <row r="310">
      <c r="AL310" s="12"/>
      <c r="AM310" s="12"/>
      <c r="AQ310" s="12"/>
      <c r="BC310" s="12"/>
    </row>
    <row r="311">
      <c r="AL311" s="12"/>
      <c r="AM311" s="12"/>
      <c r="AQ311" s="12"/>
      <c r="BC311" s="12"/>
    </row>
    <row r="312">
      <c r="AL312" s="12"/>
      <c r="AM312" s="12"/>
      <c r="AQ312" s="12"/>
      <c r="BC312" s="12"/>
    </row>
    <row r="313">
      <c r="AL313" s="12"/>
      <c r="AM313" s="12"/>
      <c r="AQ313" s="12"/>
      <c r="BC313" s="12"/>
    </row>
    <row r="314">
      <c r="AL314" s="12"/>
      <c r="AM314" s="12"/>
      <c r="AQ314" s="12"/>
      <c r="BC314" s="12"/>
    </row>
    <row r="315">
      <c r="AL315" s="12"/>
      <c r="AM315" s="12"/>
      <c r="AQ315" s="12"/>
      <c r="BC315" s="12"/>
    </row>
    <row r="316">
      <c r="AL316" s="12"/>
      <c r="AM316" s="12"/>
      <c r="AQ316" s="12"/>
      <c r="BC316" s="12"/>
    </row>
    <row r="317">
      <c r="AL317" s="12"/>
      <c r="AM317" s="12"/>
      <c r="AQ317" s="12"/>
      <c r="BC317" s="12"/>
    </row>
    <row r="318">
      <c r="AL318" s="12"/>
      <c r="AM318" s="12"/>
      <c r="AQ318" s="12"/>
      <c r="BC318" s="12"/>
    </row>
    <row r="319">
      <c r="AL319" s="12"/>
      <c r="AM319" s="12"/>
      <c r="AQ319" s="12"/>
      <c r="BC319" s="12"/>
    </row>
    <row r="320">
      <c r="AL320" s="12"/>
      <c r="AM320" s="12"/>
      <c r="AQ320" s="12"/>
      <c r="BC320" s="12"/>
    </row>
    <row r="321">
      <c r="AL321" s="12"/>
      <c r="AM321" s="12"/>
      <c r="AQ321" s="12"/>
      <c r="BC321" s="12"/>
    </row>
    <row r="322">
      <c r="AL322" s="12"/>
      <c r="AM322" s="12"/>
      <c r="AQ322" s="12"/>
      <c r="BC322" s="12"/>
    </row>
    <row r="323">
      <c r="AL323" s="12"/>
      <c r="AM323" s="12"/>
      <c r="AQ323" s="12"/>
      <c r="BC323" s="12"/>
    </row>
    <row r="324">
      <c r="AL324" s="12"/>
      <c r="AM324" s="12"/>
      <c r="AQ324" s="12"/>
      <c r="BC324" s="12"/>
    </row>
    <row r="325">
      <c r="AL325" s="12"/>
      <c r="AM325" s="12"/>
      <c r="AQ325" s="12"/>
      <c r="BC325" s="12"/>
    </row>
    <row r="326">
      <c r="AL326" s="12"/>
      <c r="AM326" s="12"/>
      <c r="AQ326" s="12"/>
      <c r="BC326" s="12"/>
    </row>
    <row r="327">
      <c r="AL327" s="12"/>
      <c r="AM327" s="12"/>
      <c r="AQ327" s="12"/>
      <c r="BC327" s="12"/>
    </row>
    <row r="328">
      <c r="AL328" s="12"/>
      <c r="AM328" s="12"/>
      <c r="AQ328" s="12"/>
      <c r="BC328" s="12"/>
    </row>
    <row r="329">
      <c r="AL329" s="12"/>
      <c r="AM329" s="12"/>
      <c r="AQ329" s="12"/>
      <c r="BC329" s="12"/>
    </row>
    <row r="330">
      <c r="AL330" s="12"/>
      <c r="AM330" s="12"/>
      <c r="AQ330" s="12"/>
      <c r="BC330" s="12"/>
    </row>
    <row r="331">
      <c r="AL331" s="12"/>
      <c r="AM331" s="12"/>
      <c r="AQ331" s="12"/>
      <c r="BC331" s="12"/>
    </row>
    <row r="332">
      <c r="AL332" s="12"/>
      <c r="AM332" s="12"/>
      <c r="AQ332" s="12"/>
      <c r="BC332" s="12"/>
    </row>
    <row r="333">
      <c r="AL333" s="12"/>
      <c r="AM333" s="12"/>
      <c r="AQ333" s="12"/>
      <c r="BC333" s="12"/>
    </row>
    <row r="334">
      <c r="AL334" s="12"/>
      <c r="AM334" s="12"/>
      <c r="AQ334" s="12"/>
      <c r="BC334" s="12"/>
    </row>
    <row r="335">
      <c r="AL335" s="12"/>
      <c r="AM335" s="12"/>
      <c r="AQ335" s="12"/>
      <c r="BC335" s="12"/>
    </row>
    <row r="336">
      <c r="AL336" s="12"/>
      <c r="AM336" s="12"/>
      <c r="AQ336" s="12"/>
      <c r="BC336" s="12"/>
    </row>
    <row r="337">
      <c r="AL337" s="12"/>
      <c r="AM337" s="12"/>
      <c r="AQ337" s="12"/>
      <c r="BC337" s="12"/>
    </row>
    <row r="338">
      <c r="AL338" s="12"/>
      <c r="AM338" s="12"/>
      <c r="AQ338" s="12"/>
      <c r="BC338" s="12"/>
    </row>
    <row r="339">
      <c r="AL339" s="12"/>
      <c r="AM339" s="12"/>
      <c r="AQ339" s="12"/>
      <c r="BC339" s="12"/>
    </row>
    <row r="340">
      <c r="AL340" s="12"/>
      <c r="AM340" s="12"/>
      <c r="AQ340" s="12"/>
      <c r="BC340" s="12"/>
    </row>
    <row r="341">
      <c r="AL341" s="12"/>
      <c r="AM341" s="12"/>
      <c r="AQ341" s="12"/>
      <c r="BC341" s="12"/>
    </row>
    <row r="342">
      <c r="AL342" s="12"/>
      <c r="AM342" s="12"/>
      <c r="AQ342" s="12"/>
      <c r="BC342" s="12"/>
    </row>
    <row r="343">
      <c r="AL343" s="12"/>
      <c r="AM343" s="12"/>
      <c r="AQ343" s="12"/>
      <c r="BC343" s="12"/>
    </row>
    <row r="344">
      <c r="AL344" s="12"/>
      <c r="AM344" s="12"/>
      <c r="AQ344" s="12"/>
      <c r="BC344" s="12"/>
    </row>
    <row r="345">
      <c r="AL345" s="12"/>
      <c r="AM345" s="12"/>
      <c r="AQ345" s="12"/>
      <c r="BC345" s="12"/>
    </row>
    <row r="346">
      <c r="AL346" s="12"/>
      <c r="AM346" s="12"/>
      <c r="AQ346" s="12"/>
      <c r="BC346" s="12"/>
    </row>
    <row r="347">
      <c r="AL347" s="12"/>
      <c r="AM347" s="12"/>
      <c r="AQ347" s="12"/>
      <c r="BC347" s="12"/>
    </row>
    <row r="348">
      <c r="AL348" s="12"/>
      <c r="AM348" s="12"/>
      <c r="AQ348" s="12"/>
      <c r="BC348" s="12"/>
    </row>
    <row r="349">
      <c r="AL349" s="12"/>
      <c r="AM349" s="12"/>
      <c r="AQ349" s="12"/>
      <c r="BC349" s="12"/>
    </row>
    <row r="350">
      <c r="AL350" s="12"/>
      <c r="AM350" s="12"/>
      <c r="AQ350" s="12"/>
      <c r="BC350" s="12"/>
    </row>
    <row r="351">
      <c r="AL351" s="12"/>
      <c r="AM351" s="12"/>
      <c r="AQ351" s="12"/>
      <c r="BC351" s="12"/>
    </row>
    <row r="352">
      <c r="AL352" s="12"/>
      <c r="AM352" s="12"/>
      <c r="AQ352" s="12"/>
      <c r="BC352" s="12"/>
    </row>
    <row r="353">
      <c r="AL353" s="12"/>
      <c r="AM353" s="12"/>
      <c r="AQ353" s="12"/>
      <c r="BC353" s="12"/>
    </row>
    <row r="354">
      <c r="AL354" s="12"/>
      <c r="AM354" s="12"/>
      <c r="AQ354" s="12"/>
      <c r="BC354" s="12"/>
    </row>
    <row r="355">
      <c r="AL355" s="12"/>
      <c r="AM355" s="12"/>
      <c r="AQ355" s="12"/>
      <c r="BC355" s="12"/>
    </row>
    <row r="356">
      <c r="AL356" s="12"/>
      <c r="AM356" s="12"/>
      <c r="AQ356" s="12"/>
      <c r="BC356" s="12"/>
    </row>
    <row r="357">
      <c r="AL357" s="12"/>
      <c r="AM357" s="12"/>
      <c r="AQ357" s="12"/>
      <c r="BC357" s="12"/>
    </row>
    <row r="358">
      <c r="AL358" s="12"/>
      <c r="AM358" s="12"/>
      <c r="AQ358" s="12"/>
      <c r="BC358" s="12"/>
    </row>
    <row r="359">
      <c r="AL359" s="12"/>
      <c r="AM359" s="12"/>
      <c r="AQ359" s="12"/>
      <c r="BC359" s="12"/>
    </row>
    <row r="360">
      <c r="AL360" s="12"/>
      <c r="AM360" s="12"/>
      <c r="AQ360" s="12"/>
      <c r="BC360" s="12"/>
    </row>
    <row r="361">
      <c r="AL361" s="12"/>
      <c r="AM361" s="12"/>
      <c r="AQ361" s="12"/>
      <c r="BC361" s="12"/>
    </row>
    <row r="362">
      <c r="AL362" s="12"/>
      <c r="AM362" s="12"/>
      <c r="AQ362" s="12"/>
      <c r="BC362" s="12"/>
    </row>
    <row r="363">
      <c r="AL363" s="12"/>
      <c r="AM363" s="12"/>
      <c r="AQ363" s="12"/>
      <c r="BC363" s="12"/>
    </row>
    <row r="364">
      <c r="AL364" s="12"/>
      <c r="AM364" s="12"/>
      <c r="AQ364" s="12"/>
      <c r="BC364" s="12"/>
    </row>
    <row r="365">
      <c r="AL365" s="12"/>
      <c r="AM365" s="12"/>
      <c r="AQ365" s="12"/>
      <c r="BC365" s="12"/>
    </row>
    <row r="366">
      <c r="AL366" s="12"/>
      <c r="AM366" s="12"/>
      <c r="AQ366" s="12"/>
      <c r="BC366" s="12"/>
    </row>
    <row r="367">
      <c r="AL367" s="12"/>
      <c r="AM367" s="12"/>
      <c r="AQ367" s="12"/>
      <c r="BC367" s="12"/>
    </row>
    <row r="368">
      <c r="AL368" s="12"/>
      <c r="AM368" s="12"/>
      <c r="AQ368" s="12"/>
      <c r="BC368" s="12"/>
    </row>
    <row r="369">
      <c r="AL369" s="12"/>
      <c r="AM369" s="12"/>
      <c r="AQ369" s="12"/>
      <c r="BC369" s="12"/>
    </row>
    <row r="370">
      <c r="AL370" s="12"/>
      <c r="AM370" s="12"/>
      <c r="AQ370" s="12"/>
      <c r="BC370" s="12"/>
    </row>
    <row r="371">
      <c r="AL371" s="12"/>
      <c r="AM371" s="12"/>
      <c r="AQ371" s="12"/>
      <c r="BC371" s="12"/>
    </row>
    <row r="372">
      <c r="AL372" s="12"/>
      <c r="AM372" s="12"/>
      <c r="AQ372" s="12"/>
      <c r="BC372" s="12"/>
    </row>
    <row r="373">
      <c r="AL373" s="12"/>
      <c r="AM373" s="12"/>
      <c r="AQ373" s="12"/>
      <c r="BC373" s="12"/>
    </row>
    <row r="374">
      <c r="AL374" s="12"/>
      <c r="AM374" s="12"/>
      <c r="AQ374" s="12"/>
      <c r="BC374" s="12"/>
    </row>
    <row r="375">
      <c r="AL375" s="12"/>
      <c r="AM375" s="12"/>
      <c r="AQ375" s="12"/>
      <c r="BC375" s="12"/>
    </row>
    <row r="376">
      <c r="AL376" s="12"/>
      <c r="AM376" s="12"/>
      <c r="AQ376" s="12"/>
      <c r="BC376" s="12"/>
    </row>
    <row r="377">
      <c r="AL377" s="12"/>
      <c r="AM377" s="12"/>
      <c r="AQ377" s="12"/>
      <c r="BC377" s="12"/>
    </row>
    <row r="378">
      <c r="AL378" s="12"/>
      <c r="AM378" s="12"/>
      <c r="AQ378" s="12"/>
      <c r="BC378" s="12"/>
    </row>
    <row r="379">
      <c r="AL379" s="12"/>
      <c r="AM379" s="12"/>
      <c r="AQ379" s="12"/>
      <c r="BC379" s="12"/>
    </row>
    <row r="380">
      <c r="AL380" s="12"/>
      <c r="AM380" s="12"/>
      <c r="AQ380" s="12"/>
      <c r="BC380" s="12"/>
    </row>
    <row r="381">
      <c r="AL381" s="12"/>
      <c r="AM381" s="12"/>
      <c r="AQ381" s="12"/>
      <c r="BC381" s="12"/>
    </row>
    <row r="382">
      <c r="AL382" s="12"/>
      <c r="AM382" s="12"/>
      <c r="AQ382" s="12"/>
      <c r="BC382" s="12"/>
    </row>
    <row r="383">
      <c r="AL383" s="12"/>
      <c r="AM383" s="12"/>
      <c r="AQ383" s="12"/>
      <c r="BC383" s="12"/>
    </row>
    <row r="384">
      <c r="AL384" s="12"/>
      <c r="AM384" s="12"/>
      <c r="AQ384" s="12"/>
      <c r="BC384" s="12"/>
    </row>
    <row r="385">
      <c r="AL385" s="12"/>
      <c r="AM385" s="12"/>
      <c r="AQ385" s="12"/>
      <c r="BC385" s="12"/>
    </row>
    <row r="386">
      <c r="AL386" s="12"/>
      <c r="AM386" s="12"/>
      <c r="AQ386" s="12"/>
      <c r="BC386" s="12"/>
    </row>
    <row r="387">
      <c r="AL387" s="12"/>
      <c r="AM387" s="12"/>
      <c r="AQ387" s="12"/>
      <c r="BC387" s="12"/>
    </row>
    <row r="388">
      <c r="AL388" s="12"/>
      <c r="AM388" s="12"/>
      <c r="AQ388" s="12"/>
      <c r="BC388" s="12"/>
    </row>
    <row r="389">
      <c r="AL389" s="12"/>
      <c r="AM389" s="12"/>
      <c r="AQ389" s="12"/>
      <c r="BC389" s="12"/>
    </row>
    <row r="390">
      <c r="AL390" s="12"/>
      <c r="AM390" s="12"/>
      <c r="AQ390" s="12"/>
      <c r="BC390" s="12"/>
    </row>
    <row r="391">
      <c r="AL391" s="12"/>
      <c r="AM391" s="12"/>
      <c r="AQ391" s="12"/>
      <c r="BC391" s="12"/>
    </row>
    <row r="392">
      <c r="AL392" s="12"/>
      <c r="AM392" s="12"/>
      <c r="AQ392" s="12"/>
      <c r="BC392" s="12"/>
    </row>
    <row r="393">
      <c r="AL393" s="12"/>
      <c r="AM393" s="12"/>
      <c r="AQ393" s="12"/>
      <c r="BC393" s="12"/>
    </row>
    <row r="394">
      <c r="AL394" s="12"/>
      <c r="AM394" s="12"/>
      <c r="AQ394" s="12"/>
      <c r="BC394" s="12"/>
    </row>
    <row r="395">
      <c r="AL395" s="12"/>
      <c r="AM395" s="12"/>
      <c r="AQ395" s="12"/>
      <c r="BC395" s="12"/>
    </row>
    <row r="396">
      <c r="AL396" s="12"/>
      <c r="AM396" s="12"/>
      <c r="AQ396" s="12"/>
      <c r="BC396" s="12"/>
    </row>
    <row r="397">
      <c r="AL397" s="12"/>
      <c r="AM397" s="12"/>
      <c r="AQ397" s="12"/>
      <c r="BC397" s="12"/>
    </row>
    <row r="398">
      <c r="AL398" s="12"/>
      <c r="AM398" s="12"/>
      <c r="AQ398" s="12"/>
      <c r="BC398" s="12"/>
    </row>
    <row r="399">
      <c r="AL399" s="12"/>
      <c r="AM399" s="12"/>
      <c r="AQ399" s="12"/>
      <c r="BC399" s="12"/>
    </row>
    <row r="400">
      <c r="AL400" s="12"/>
      <c r="AM400" s="12"/>
      <c r="AQ400" s="12"/>
      <c r="BC400" s="12"/>
    </row>
    <row r="401">
      <c r="AL401" s="12"/>
      <c r="AM401" s="12"/>
      <c r="AQ401" s="12"/>
      <c r="BC401" s="12"/>
    </row>
    <row r="402">
      <c r="AL402" s="12"/>
      <c r="AM402" s="12"/>
      <c r="AQ402" s="12"/>
      <c r="BC402" s="12"/>
    </row>
    <row r="403">
      <c r="AL403" s="12"/>
      <c r="AM403" s="12"/>
      <c r="AQ403" s="12"/>
      <c r="BC403" s="12"/>
    </row>
    <row r="404">
      <c r="AL404" s="12"/>
      <c r="AM404" s="12"/>
      <c r="AQ404" s="12"/>
      <c r="BC404" s="12"/>
    </row>
    <row r="405">
      <c r="AL405" s="12"/>
      <c r="AM405" s="12"/>
      <c r="AQ405" s="12"/>
      <c r="BC405" s="12"/>
    </row>
    <row r="406">
      <c r="AL406" s="12"/>
      <c r="AM406" s="12"/>
      <c r="AQ406" s="12"/>
      <c r="BC406" s="12"/>
    </row>
    <row r="407">
      <c r="AL407" s="12"/>
      <c r="AM407" s="12"/>
      <c r="AQ407" s="12"/>
      <c r="BC407" s="12"/>
    </row>
    <row r="408">
      <c r="AL408" s="12"/>
      <c r="AM408" s="12"/>
      <c r="AQ408" s="12"/>
      <c r="BC408" s="12"/>
    </row>
    <row r="409">
      <c r="AL409" s="12"/>
      <c r="AM409" s="12"/>
      <c r="AQ409" s="12"/>
      <c r="BC409" s="12"/>
    </row>
    <row r="410">
      <c r="AL410" s="12"/>
      <c r="AM410" s="12"/>
      <c r="AQ410" s="12"/>
      <c r="BC410" s="12"/>
    </row>
    <row r="411">
      <c r="AL411" s="12"/>
      <c r="AM411" s="12"/>
      <c r="AQ411" s="12"/>
      <c r="BC411" s="12"/>
    </row>
    <row r="412">
      <c r="AL412" s="12"/>
      <c r="AM412" s="12"/>
      <c r="AQ412" s="12"/>
      <c r="BC412" s="12"/>
    </row>
    <row r="413">
      <c r="AL413" s="12"/>
      <c r="AM413" s="12"/>
      <c r="AQ413" s="12"/>
      <c r="BC413" s="12"/>
    </row>
    <row r="414">
      <c r="AL414" s="12"/>
      <c r="AM414" s="12"/>
      <c r="AQ414" s="12"/>
      <c r="BC414" s="12"/>
    </row>
    <row r="415">
      <c r="AL415" s="12"/>
      <c r="AM415" s="12"/>
      <c r="AQ415" s="12"/>
      <c r="BC415" s="12"/>
    </row>
    <row r="416">
      <c r="AL416" s="12"/>
      <c r="AM416" s="12"/>
      <c r="AQ416" s="12"/>
      <c r="BC416" s="12"/>
    </row>
    <row r="417">
      <c r="AL417" s="12"/>
      <c r="AM417" s="12"/>
      <c r="AQ417" s="12"/>
      <c r="BC417" s="12"/>
    </row>
    <row r="418">
      <c r="AL418" s="12"/>
      <c r="AM418" s="12"/>
      <c r="AQ418" s="12"/>
      <c r="BC418" s="12"/>
    </row>
    <row r="419">
      <c r="AL419" s="12"/>
      <c r="AM419" s="12"/>
      <c r="AQ419" s="12"/>
      <c r="BC419" s="12"/>
    </row>
    <row r="420">
      <c r="AL420" s="12"/>
      <c r="AM420" s="12"/>
      <c r="AQ420" s="12"/>
      <c r="BC420" s="12"/>
    </row>
    <row r="421">
      <c r="AL421" s="12"/>
      <c r="AM421" s="12"/>
      <c r="AQ421" s="12"/>
      <c r="BC421" s="12"/>
    </row>
    <row r="422">
      <c r="AL422" s="12"/>
      <c r="AM422" s="12"/>
      <c r="AQ422" s="12"/>
      <c r="BC422" s="12"/>
    </row>
    <row r="423">
      <c r="AL423" s="12"/>
      <c r="AM423" s="12"/>
      <c r="AQ423" s="12"/>
      <c r="BC423" s="12"/>
    </row>
    <row r="424">
      <c r="AL424" s="12"/>
      <c r="AM424" s="12"/>
      <c r="AQ424" s="12"/>
      <c r="BC424" s="12"/>
    </row>
    <row r="425">
      <c r="AL425" s="12"/>
      <c r="AM425" s="12"/>
      <c r="AQ425" s="12"/>
      <c r="BC425" s="12"/>
    </row>
    <row r="426">
      <c r="AL426" s="12"/>
      <c r="AM426" s="12"/>
      <c r="AQ426" s="12"/>
      <c r="BC426" s="12"/>
    </row>
    <row r="427">
      <c r="AL427" s="12"/>
      <c r="AM427" s="12"/>
      <c r="AQ427" s="12"/>
      <c r="BC427" s="12"/>
    </row>
    <row r="428">
      <c r="AL428" s="12"/>
      <c r="AM428" s="12"/>
      <c r="AQ428" s="12"/>
      <c r="BC428" s="12"/>
    </row>
    <row r="429">
      <c r="AL429" s="12"/>
      <c r="AM429" s="12"/>
      <c r="AQ429" s="12"/>
      <c r="BC429" s="12"/>
    </row>
    <row r="430">
      <c r="AL430" s="12"/>
      <c r="AM430" s="12"/>
      <c r="AQ430" s="12"/>
      <c r="BC430" s="12"/>
    </row>
    <row r="431">
      <c r="AL431" s="12"/>
      <c r="AM431" s="12"/>
      <c r="AQ431" s="12"/>
      <c r="BC431" s="12"/>
    </row>
    <row r="432">
      <c r="AL432" s="12"/>
      <c r="AM432" s="12"/>
      <c r="AQ432" s="12"/>
      <c r="BC432" s="12"/>
    </row>
    <row r="433">
      <c r="AL433" s="12"/>
      <c r="AM433" s="12"/>
      <c r="AQ433" s="12"/>
      <c r="BC433" s="12"/>
    </row>
    <row r="434">
      <c r="AL434" s="12"/>
      <c r="AM434" s="12"/>
      <c r="AQ434" s="12"/>
      <c r="BC434" s="12"/>
    </row>
    <row r="435">
      <c r="AL435" s="12"/>
      <c r="AM435" s="12"/>
      <c r="AQ435" s="12"/>
      <c r="BC435" s="12"/>
    </row>
    <row r="436">
      <c r="AL436" s="12"/>
      <c r="AM436" s="12"/>
      <c r="AQ436" s="12"/>
      <c r="BC436" s="12"/>
    </row>
    <row r="437">
      <c r="AL437" s="12"/>
      <c r="AM437" s="12"/>
      <c r="AQ437" s="12"/>
      <c r="BC437" s="12"/>
    </row>
    <row r="438">
      <c r="AL438" s="12"/>
      <c r="AM438" s="12"/>
      <c r="AQ438" s="12"/>
      <c r="BC438" s="12"/>
    </row>
    <row r="439">
      <c r="AL439" s="12"/>
      <c r="AM439" s="12"/>
      <c r="AQ439" s="12"/>
      <c r="BC439" s="12"/>
    </row>
    <row r="440">
      <c r="AL440" s="12"/>
      <c r="AM440" s="12"/>
      <c r="AQ440" s="12"/>
      <c r="BC440" s="12"/>
    </row>
    <row r="441">
      <c r="AL441" s="12"/>
      <c r="AM441" s="12"/>
      <c r="AQ441" s="12"/>
      <c r="BC441" s="12"/>
    </row>
    <row r="442">
      <c r="AL442" s="12"/>
      <c r="AM442" s="12"/>
      <c r="AQ442" s="12"/>
      <c r="BC442" s="12"/>
    </row>
    <row r="443">
      <c r="AL443" s="12"/>
      <c r="AM443" s="12"/>
      <c r="AQ443" s="12"/>
      <c r="BC443" s="12"/>
    </row>
    <row r="444">
      <c r="AL444" s="12"/>
      <c r="AM444" s="12"/>
      <c r="AQ444" s="12"/>
      <c r="BC444" s="12"/>
    </row>
    <row r="445">
      <c r="AL445" s="12"/>
      <c r="AM445" s="12"/>
      <c r="AQ445" s="12"/>
      <c r="BC445" s="12"/>
    </row>
    <row r="446">
      <c r="AL446" s="12"/>
      <c r="AM446" s="12"/>
      <c r="AQ446" s="12"/>
      <c r="BC446" s="12"/>
    </row>
    <row r="447">
      <c r="AL447" s="12"/>
      <c r="AM447" s="12"/>
      <c r="AQ447" s="12"/>
      <c r="BC447" s="12"/>
    </row>
    <row r="448">
      <c r="AL448" s="12"/>
      <c r="AM448" s="12"/>
      <c r="AQ448" s="12"/>
      <c r="BC448" s="12"/>
    </row>
    <row r="449">
      <c r="AL449" s="12"/>
      <c r="AM449" s="12"/>
      <c r="AQ449" s="12"/>
      <c r="BC449" s="12"/>
    </row>
    <row r="450">
      <c r="AL450" s="12"/>
      <c r="AM450" s="12"/>
      <c r="AQ450" s="12"/>
      <c r="BC450" s="12"/>
    </row>
    <row r="451">
      <c r="AL451" s="12"/>
      <c r="AM451" s="12"/>
      <c r="AQ451" s="12"/>
      <c r="BC451" s="12"/>
    </row>
    <row r="452">
      <c r="AL452" s="12"/>
      <c r="AM452" s="12"/>
      <c r="AQ452" s="12"/>
      <c r="BC452" s="12"/>
    </row>
    <row r="453">
      <c r="AL453" s="12"/>
      <c r="AM453" s="12"/>
      <c r="AQ453" s="12"/>
      <c r="BC453" s="12"/>
    </row>
    <row r="454">
      <c r="AL454" s="12"/>
      <c r="AM454" s="12"/>
      <c r="AQ454" s="12"/>
      <c r="BC454" s="12"/>
    </row>
    <row r="455">
      <c r="AL455" s="12"/>
      <c r="AM455" s="12"/>
      <c r="AQ455" s="12"/>
      <c r="BC455" s="12"/>
    </row>
    <row r="456">
      <c r="AL456" s="12"/>
      <c r="AM456" s="12"/>
      <c r="AQ456" s="12"/>
      <c r="BC456" s="12"/>
    </row>
    <row r="457">
      <c r="AL457" s="12"/>
      <c r="AM457" s="12"/>
      <c r="AQ457" s="12"/>
      <c r="BC457" s="12"/>
    </row>
    <row r="458">
      <c r="AL458" s="12"/>
      <c r="AM458" s="12"/>
      <c r="AQ458" s="12"/>
      <c r="BC458" s="12"/>
    </row>
    <row r="459">
      <c r="AL459" s="12"/>
      <c r="AM459" s="12"/>
      <c r="AQ459" s="12"/>
      <c r="BC459" s="12"/>
    </row>
    <row r="460">
      <c r="AL460" s="12"/>
      <c r="AM460" s="12"/>
      <c r="AQ460" s="12"/>
      <c r="BC460" s="12"/>
    </row>
    <row r="461">
      <c r="AL461" s="12"/>
      <c r="AM461" s="12"/>
      <c r="AQ461" s="12"/>
      <c r="BC461" s="12"/>
    </row>
    <row r="462">
      <c r="AL462" s="12"/>
      <c r="AM462" s="12"/>
      <c r="AQ462" s="12"/>
      <c r="BC462" s="12"/>
    </row>
    <row r="463">
      <c r="AL463" s="12"/>
      <c r="AM463" s="12"/>
      <c r="AQ463" s="12"/>
      <c r="BC463" s="12"/>
    </row>
    <row r="464">
      <c r="AL464" s="12"/>
      <c r="AM464" s="12"/>
      <c r="AQ464" s="12"/>
      <c r="BC464" s="12"/>
    </row>
    <row r="465">
      <c r="AL465" s="12"/>
      <c r="AM465" s="12"/>
      <c r="AQ465" s="12"/>
      <c r="BC465" s="12"/>
    </row>
    <row r="466">
      <c r="AL466" s="12"/>
      <c r="AM466" s="12"/>
      <c r="AQ466" s="12"/>
      <c r="BC466" s="12"/>
    </row>
    <row r="467">
      <c r="AL467" s="12"/>
      <c r="AM467" s="12"/>
      <c r="AQ467" s="12"/>
      <c r="BC467" s="12"/>
    </row>
    <row r="468">
      <c r="AL468" s="12"/>
      <c r="AM468" s="12"/>
      <c r="AQ468" s="12"/>
      <c r="BC468" s="12"/>
    </row>
    <row r="469">
      <c r="AL469" s="12"/>
      <c r="AM469" s="12"/>
      <c r="AQ469" s="12"/>
      <c r="BC469" s="12"/>
    </row>
    <row r="470">
      <c r="AL470" s="12"/>
      <c r="AM470" s="12"/>
      <c r="AQ470" s="12"/>
      <c r="BC470" s="12"/>
    </row>
    <row r="471">
      <c r="AL471" s="12"/>
      <c r="AM471" s="12"/>
      <c r="AQ471" s="12"/>
      <c r="BC471" s="12"/>
    </row>
    <row r="472">
      <c r="AL472" s="12"/>
      <c r="AM472" s="12"/>
      <c r="AQ472" s="12"/>
      <c r="BC472" s="12"/>
    </row>
    <row r="473">
      <c r="AL473" s="12"/>
      <c r="AM473" s="12"/>
      <c r="AQ473" s="12"/>
      <c r="BC473" s="12"/>
    </row>
    <row r="474">
      <c r="AL474" s="12"/>
      <c r="AM474" s="12"/>
      <c r="AQ474" s="12"/>
      <c r="BC474" s="12"/>
    </row>
    <row r="475">
      <c r="AL475" s="12"/>
      <c r="AM475" s="12"/>
      <c r="AQ475" s="12"/>
      <c r="BC475" s="12"/>
    </row>
    <row r="476">
      <c r="AL476" s="12"/>
      <c r="AM476" s="12"/>
      <c r="AQ476" s="12"/>
      <c r="BC476" s="12"/>
    </row>
    <row r="477">
      <c r="AL477" s="12"/>
      <c r="AM477" s="12"/>
      <c r="AQ477" s="12"/>
      <c r="BC477" s="12"/>
    </row>
    <row r="478">
      <c r="AL478" s="12"/>
      <c r="AM478" s="12"/>
      <c r="AQ478" s="12"/>
      <c r="BC478" s="12"/>
    </row>
    <row r="479">
      <c r="AL479" s="12"/>
      <c r="AM479" s="12"/>
      <c r="AQ479" s="12"/>
      <c r="BC479" s="12"/>
    </row>
    <row r="480">
      <c r="AL480" s="12"/>
      <c r="AM480" s="12"/>
      <c r="AQ480" s="12"/>
      <c r="BC480" s="12"/>
    </row>
    <row r="481">
      <c r="AL481" s="12"/>
      <c r="AM481" s="12"/>
      <c r="AQ481" s="12"/>
      <c r="BC481" s="12"/>
    </row>
    <row r="482">
      <c r="AL482" s="12"/>
      <c r="AM482" s="12"/>
      <c r="AQ482" s="12"/>
      <c r="BC482" s="12"/>
    </row>
    <row r="483">
      <c r="AL483" s="12"/>
      <c r="AM483" s="12"/>
      <c r="AQ483" s="12"/>
      <c r="BC483" s="12"/>
    </row>
    <row r="484">
      <c r="AL484" s="12"/>
      <c r="AM484" s="12"/>
      <c r="AQ484" s="12"/>
      <c r="BC484" s="12"/>
    </row>
    <row r="485">
      <c r="AL485" s="12"/>
      <c r="AM485" s="12"/>
      <c r="AQ485" s="12"/>
      <c r="BC485" s="12"/>
    </row>
    <row r="486">
      <c r="AL486" s="12"/>
      <c r="AM486" s="12"/>
      <c r="AQ486" s="12"/>
      <c r="BC486" s="12"/>
    </row>
    <row r="487">
      <c r="AL487" s="12"/>
      <c r="AM487" s="12"/>
      <c r="AQ487" s="12"/>
      <c r="BC487" s="12"/>
    </row>
    <row r="488">
      <c r="AL488" s="12"/>
      <c r="AM488" s="12"/>
      <c r="AQ488" s="12"/>
      <c r="BC488" s="12"/>
    </row>
    <row r="489">
      <c r="AL489" s="12"/>
      <c r="AM489" s="12"/>
      <c r="AQ489" s="12"/>
      <c r="BC489" s="12"/>
    </row>
    <row r="490">
      <c r="AL490" s="12"/>
      <c r="AM490" s="12"/>
      <c r="AQ490" s="12"/>
      <c r="BC490" s="12"/>
    </row>
    <row r="491">
      <c r="AL491" s="12"/>
      <c r="AM491" s="12"/>
      <c r="AQ491" s="12"/>
      <c r="BC491" s="12"/>
    </row>
    <row r="492">
      <c r="AL492" s="12"/>
      <c r="AM492" s="12"/>
      <c r="AQ492" s="12"/>
      <c r="BC492" s="12"/>
    </row>
    <row r="493">
      <c r="AL493" s="12"/>
      <c r="AM493" s="12"/>
      <c r="AQ493" s="12"/>
      <c r="BC493" s="12"/>
    </row>
    <row r="494">
      <c r="AL494" s="12"/>
      <c r="AM494" s="12"/>
      <c r="AQ494" s="12"/>
      <c r="BC494" s="12"/>
    </row>
    <row r="495">
      <c r="AL495" s="12"/>
      <c r="AM495" s="12"/>
      <c r="AQ495" s="12"/>
      <c r="BC495" s="12"/>
    </row>
    <row r="496">
      <c r="AL496" s="12"/>
      <c r="AM496" s="12"/>
      <c r="AQ496" s="12"/>
      <c r="BC496" s="12"/>
    </row>
    <row r="497">
      <c r="AL497" s="12"/>
      <c r="AM497" s="12"/>
      <c r="AQ497" s="12"/>
      <c r="BC497" s="12"/>
    </row>
    <row r="498">
      <c r="AL498" s="12"/>
      <c r="AM498" s="12"/>
      <c r="AQ498" s="12"/>
      <c r="BC498" s="12"/>
    </row>
    <row r="499">
      <c r="AL499" s="12"/>
      <c r="AM499" s="12"/>
      <c r="AQ499" s="12"/>
      <c r="BC499" s="12"/>
    </row>
    <row r="500">
      <c r="AL500" s="12"/>
      <c r="AM500" s="12"/>
      <c r="AQ500" s="12"/>
      <c r="BC500" s="12"/>
    </row>
    <row r="501">
      <c r="AL501" s="12"/>
      <c r="AM501" s="12"/>
      <c r="AQ501" s="12"/>
      <c r="BC501" s="12"/>
    </row>
    <row r="502">
      <c r="AL502" s="12"/>
      <c r="AM502" s="12"/>
      <c r="AQ502" s="12"/>
      <c r="BC502" s="12"/>
    </row>
    <row r="503">
      <c r="AL503" s="12"/>
      <c r="AM503" s="12"/>
      <c r="AQ503" s="12"/>
      <c r="BC503" s="12"/>
    </row>
    <row r="504">
      <c r="AL504" s="12"/>
      <c r="AM504" s="12"/>
      <c r="AQ504" s="12"/>
      <c r="BC504" s="12"/>
    </row>
    <row r="505">
      <c r="AL505" s="12"/>
      <c r="AM505" s="12"/>
      <c r="AQ505" s="12"/>
      <c r="BC505" s="12"/>
    </row>
    <row r="506">
      <c r="AL506" s="12"/>
      <c r="AM506" s="12"/>
      <c r="AQ506" s="12"/>
      <c r="BC506" s="12"/>
    </row>
    <row r="507">
      <c r="AL507" s="12"/>
      <c r="AM507" s="12"/>
      <c r="AQ507" s="12"/>
      <c r="BC507" s="12"/>
    </row>
    <row r="508">
      <c r="AL508" s="12"/>
      <c r="AM508" s="12"/>
      <c r="AQ508" s="12"/>
      <c r="BC508" s="12"/>
    </row>
    <row r="509">
      <c r="AL509" s="12"/>
      <c r="AM509" s="12"/>
      <c r="AQ509" s="12"/>
      <c r="BC509" s="12"/>
    </row>
    <row r="510">
      <c r="AL510" s="12"/>
      <c r="AM510" s="12"/>
      <c r="AQ510" s="12"/>
      <c r="BC510" s="12"/>
    </row>
    <row r="511">
      <c r="AL511" s="12"/>
      <c r="AM511" s="12"/>
      <c r="AQ511" s="12"/>
      <c r="BC511" s="12"/>
    </row>
    <row r="512">
      <c r="AL512" s="12"/>
      <c r="AM512" s="12"/>
      <c r="AQ512" s="12"/>
      <c r="BC512" s="12"/>
    </row>
    <row r="513">
      <c r="AL513" s="12"/>
      <c r="AM513" s="12"/>
      <c r="AQ513" s="12"/>
      <c r="BC513" s="12"/>
    </row>
    <row r="514">
      <c r="AL514" s="12"/>
      <c r="AM514" s="12"/>
      <c r="AQ514" s="12"/>
      <c r="BC514" s="12"/>
    </row>
    <row r="515">
      <c r="AL515" s="12"/>
      <c r="AM515" s="12"/>
      <c r="AQ515" s="12"/>
      <c r="BC515" s="12"/>
    </row>
    <row r="516">
      <c r="AL516" s="12"/>
      <c r="AM516" s="12"/>
      <c r="AQ516" s="12"/>
      <c r="BC516" s="12"/>
    </row>
    <row r="517">
      <c r="AL517" s="12"/>
      <c r="AM517" s="12"/>
      <c r="AQ517" s="12"/>
      <c r="BC517" s="12"/>
    </row>
    <row r="518">
      <c r="AL518" s="12"/>
      <c r="AM518" s="12"/>
      <c r="AQ518" s="12"/>
      <c r="BC518" s="12"/>
    </row>
    <row r="519">
      <c r="AL519" s="12"/>
      <c r="AM519" s="12"/>
      <c r="AQ519" s="12"/>
      <c r="BC519" s="12"/>
    </row>
    <row r="520">
      <c r="AL520" s="12"/>
      <c r="AM520" s="12"/>
      <c r="AQ520" s="12"/>
      <c r="BC520" s="12"/>
    </row>
    <row r="521">
      <c r="AL521" s="12"/>
      <c r="AM521" s="12"/>
      <c r="AQ521" s="12"/>
      <c r="BC521" s="12"/>
    </row>
    <row r="522">
      <c r="AL522" s="12"/>
      <c r="AM522" s="12"/>
      <c r="AQ522" s="12"/>
      <c r="BC522" s="12"/>
    </row>
    <row r="523">
      <c r="AL523" s="12"/>
      <c r="AM523" s="12"/>
      <c r="AQ523" s="12"/>
      <c r="BC523" s="12"/>
    </row>
    <row r="524">
      <c r="AL524" s="12"/>
      <c r="AM524" s="12"/>
      <c r="AQ524" s="12"/>
      <c r="BC524" s="12"/>
    </row>
    <row r="525">
      <c r="AL525" s="12"/>
      <c r="AM525" s="12"/>
      <c r="AQ525" s="12"/>
      <c r="BC525" s="12"/>
    </row>
    <row r="526">
      <c r="AL526" s="12"/>
      <c r="AM526" s="12"/>
      <c r="AQ526" s="12"/>
      <c r="BC526" s="12"/>
    </row>
    <row r="527">
      <c r="AL527" s="12"/>
      <c r="AM527" s="12"/>
      <c r="AQ527" s="12"/>
      <c r="BC527" s="12"/>
    </row>
    <row r="528">
      <c r="AL528" s="12"/>
      <c r="AM528" s="12"/>
      <c r="AQ528" s="12"/>
      <c r="BC528" s="12"/>
    </row>
    <row r="529">
      <c r="AL529" s="12"/>
      <c r="AM529" s="12"/>
      <c r="AQ529" s="12"/>
      <c r="BC529" s="12"/>
    </row>
    <row r="530">
      <c r="AL530" s="12"/>
      <c r="AM530" s="12"/>
      <c r="AQ530" s="12"/>
      <c r="BC530" s="12"/>
    </row>
    <row r="531">
      <c r="AL531" s="12"/>
      <c r="AM531" s="12"/>
      <c r="AQ531" s="12"/>
      <c r="BC531" s="12"/>
    </row>
    <row r="532">
      <c r="AL532" s="12"/>
      <c r="AM532" s="12"/>
      <c r="AQ532" s="12"/>
      <c r="BC532" s="12"/>
    </row>
    <row r="533">
      <c r="AL533" s="12"/>
      <c r="AM533" s="12"/>
      <c r="AQ533" s="12"/>
      <c r="BC533" s="12"/>
    </row>
    <row r="534">
      <c r="AL534" s="12"/>
      <c r="AM534" s="12"/>
      <c r="AQ534" s="12"/>
      <c r="BC534" s="12"/>
    </row>
    <row r="535">
      <c r="AL535" s="12"/>
      <c r="AM535" s="12"/>
      <c r="AQ535" s="12"/>
      <c r="BC535" s="12"/>
    </row>
    <row r="536">
      <c r="AL536" s="12"/>
      <c r="AM536" s="12"/>
      <c r="AQ536" s="12"/>
      <c r="BC536" s="12"/>
    </row>
    <row r="537">
      <c r="AL537" s="12"/>
      <c r="AM537" s="12"/>
      <c r="AQ537" s="12"/>
      <c r="BC537" s="12"/>
    </row>
    <row r="538">
      <c r="AL538" s="12"/>
      <c r="AM538" s="12"/>
      <c r="AQ538" s="12"/>
      <c r="BC538" s="12"/>
    </row>
    <row r="539">
      <c r="AL539" s="12"/>
      <c r="AM539" s="12"/>
      <c r="AQ539" s="12"/>
      <c r="BC539" s="12"/>
    </row>
    <row r="540">
      <c r="AL540" s="12"/>
      <c r="AM540" s="12"/>
      <c r="AQ540" s="12"/>
      <c r="BC540" s="12"/>
    </row>
    <row r="541">
      <c r="AL541" s="12"/>
      <c r="AM541" s="12"/>
      <c r="AQ541" s="12"/>
      <c r="BC541" s="12"/>
    </row>
    <row r="542">
      <c r="AL542" s="12"/>
      <c r="AM542" s="12"/>
      <c r="AQ542" s="12"/>
      <c r="BC542" s="12"/>
    </row>
    <row r="543">
      <c r="AL543" s="12"/>
      <c r="AM543" s="12"/>
      <c r="AQ543" s="12"/>
      <c r="BC543" s="12"/>
    </row>
    <row r="544">
      <c r="AL544" s="12"/>
      <c r="AM544" s="12"/>
      <c r="AQ544" s="12"/>
      <c r="BC544" s="12"/>
    </row>
    <row r="545">
      <c r="AL545" s="12"/>
      <c r="AM545" s="12"/>
      <c r="AQ545" s="12"/>
      <c r="BC545" s="12"/>
    </row>
    <row r="546">
      <c r="AL546" s="12"/>
      <c r="AM546" s="12"/>
      <c r="AQ546" s="12"/>
      <c r="BC546" s="12"/>
    </row>
    <row r="547">
      <c r="AL547" s="12"/>
      <c r="AM547" s="12"/>
      <c r="AQ547" s="12"/>
      <c r="BC547" s="12"/>
    </row>
    <row r="548">
      <c r="AL548" s="12"/>
      <c r="AM548" s="12"/>
      <c r="AQ548" s="12"/>
      <c r="BC548" s="12"/>
    </row>
    <row r="549">
      <c r="AL549" s="12"/>
      <c r="AM549" s="12"/>
      <c r="AQ549" s="12"/>
      <c r="BC549" s="12"/>
    </row>
    <row r="550">
      <c r="AL550" s="12"/>
      <c r="AM550" s="12"/>
      <c r="AQ550" s="12"/>
      <c r="BC550" s="12"/>
    </row>
    <row r="551">
      <c r="AL551" s="12"/>
      <c r="AM551" s="12"/>
      <c r="AQ551" s="12"/>
      <c r="BC551" s="12"/>
    </row>
    <row r="552">
      <c r="AL552" s="12"/>
      <c r="AM552" s="12"/>
      <c r="AQ552" s="12"/>
      <c r="BC552" s="12"/>
    </row>
    <row r="553">
      <c r="AL553" s="12"/>
      <c r="AM553" s="12"/>
      <c r="AQ553" s="12"/>
      <c r="BC553" s="12"/>
    </row>
    <row r="554">
      <c r="AL554" s="12"/>
      <c r="AM554" s="12"/>
      <c r="AQ554" s="12"/>
      <c r="BC554" s="12"/>
    </row>
    <row r="555">
      <c r="AL555" s="12"/>
      <c r="AM555" s="12"/>
      <c r="AQ555" s="12"/>
      <c r="BC555" s="12"/>
    </row>
    <row r="556">
      <c r="AL556" s="12"/>
      <c r="AM556" s="12"/>
      <c r="AQ556" s="12"/>
      <c r="BC556" s="12"/>
    </row>
    <row r="557">
      <c r="AL557" s="12"/>
      <c r="AM557" s="12"/>
      <c r="AQ557" s="12"/>
      <c r="BC557" s="12"/>
    </row>
    <row r="558">
      <c r="AL558" s="12"/>
      <c r="AM558" s="12"/>
      <c r="AQ558" s="12"/>
      <c r="BC558" s="12"/>
    </row>
    <row r="559">
      <c r="AL559" s="12"/>
      <c r="AM559" s="12"/>
      <c r="AQ559" s="12"/>
      <c r="BC559" s="12"/>
    </row>
    <row r="560">
      <c r="AL560" s="12"/>
      <c r="AM560" s="12"/>
      <c r="AQ560" s="12"/>
      <c r="BC560" s="12"/>
    </row>
    <row r="561">
      <c r="AL561" s="12"/>
      <c r="AM561" s="12"/>
      <c r="AQ561" s="12"/>
      <c r="BC561" s="12"/>
    </row>
    <row r="562">
      <c r="AL562" s="12"/>
      <c r="AM562" s="12"/>
      <c r="AQ562" s="12"/>
      <c r="BC562" s="12"/>
    </row>
    <row r="563">
      <c r="AL563" s="12"/>
      <c r="AM563" s="12"/>
      <c r="AQ563" s="12"/>
      <c r="BC563" s="12"/>
    </row>
    <row r="564">
      <c r="AL564" s="12"/>
      <c r="AM564" s="12"/>
      <c r="AQ564" s="12"/>
      <c r="BC564" s="12"/>
    </row>
    <row r="565">
      <c r="AL565" s="12"/>
      <c r="AM565" s="12"/>
      <c r="AQ565" s="12"/>
      <c r="BC565" s="12"/>
    </row>
    <row r="566">
      <c r="AL566" s="12"/>
      <c r="AM566" s="12"/>
      <c r="AQ566" s="12"/>
      <c r="BC566" s="12"/>
    </row>
    <row r="567">
      <c r="AL567" s="12"/>
      <c r="AM567" s="12"/>
      <c r="AQ567" s="12"/>
      <c r="BC567" s="12"/>
    </row>
    <row r="568">
      <c r="AL568" s="12"/>
      <c r="AM568" s="12"/>
      <c r="AQ568" s="12"/>
      <c r="BC568" s="12"/>
    </row>
    <row r="569">
      <c r="AL569" s="12"/>
      <c r="AM569" s="12"/>
      <c r="AQ569" s="12"/>
      <c r="BC569" s="12"/>
    </row>
    <row r="570">
      <c r="AL570" s="12"/>
      <c r="AM570" s="12"/>
      <c r="AQ570" s="12"/>
      <c r="BC570" s="12"/>
    </row>
    <row r="571">
      <c r="AL571" s="12"/>
      <c r="AM571" s="12"/>
      <c r="AQ571" s="12"/>
      <c r="BC571" s="12"/>
    </row>
    <row r="572">
      <c r="AL572" s="12"/>
      <c r="AM572" s="12"/>
      <c r="AQ572" s="12"/>
      <c r="BC572" s="12"/>
    </row>
    <row r="573">
      <c r="AL573" s="12"/>
      <c r="AM573" s="12"/>
      <c r="AQ573" s="12"/>
      <c r="BC573" s="12"/>
    </row>
    <row r="574">
      <c r="AL574" s="12"/>
      <c r="AM574" s="12"/>
      <c r="AQ574" s="12"/>
      <c r="BC574" s="12"/>
    </row>
    <row r="575">
      <c r="AL575" s="12"/>
      <c r="AM575" s="12"/>
      <c r="AQ575" s="12"/>
      <c r="BC575" s="12"/>
    </row>
    <row r="576">
      <c r="AL576" s="12"/>
      <c r="AM576" s="12"/>
      <c r="AQ576" s="12"/>
      <c r="BC576" s="12"/>
    </row>
    <row r="577">
      <c r="AL577" s="12"/>
      <c r="AM577" s="12"/>
      <c r="AQ577" s="12"/>
      <c r="BC577" s="12"/>
    </row>
    <row r="578">
      <c r="AL578" s="12"/>
      <c r="AM578" s="12"/>
      <c r="AQ578" s="12"/>
      <c r="BC578" s="12"/>
    </row>
    <row r="579">
      <c r="AL579" s="12"/>
      <c r="AM579" s="12"/>
      <c r="AQ579" s="12"/>
      <c r="BC579" s="12"/>
    </row>
    <row r="580">
      <c r="AL580" s="12"/>
      <c r="AM580" s="12"/>
      <c r="AQ580" s="12"/>
      <c r="BC580" s="12"/>
    </row>
    <row r="581">
      <c r="AL581" s="12"/>
      <c r="AM581" s="12"/>
      <c r="AQ581" s="12"/>
      <c r="BC581" s="12"/>
    </row>
    <row r="582">
      <c r="AL582" s="12"/>
      <c r="AM582" s="12"/>
      <c r="AQ582" s="12"/>
      <c r="BC582" s="12"/>
    </row>
    <row r="583">
      <c r="AL583" s="12"/>
      <c r="AM583" s="12"/>
      <c r="AQ583" s="12"/>
      <c r="BC583" s="12"/>
    </row>
    <row r="584">
      <c r="AL584" s="12"/>
      <c r="AM584" s="12"/>
      <c r="AQ584" s="12"/>
      <c r="BC584" s="12"/>
    </row>
    <row r="585">
      <c r="AL585" s="12"/>
      <c r="AM585" s="12"/>
      <c r="AQ585" s="12"/>
      <c r="BC585" s="12"/>
    </row>
    <row r="586">
      <c r="AL586" s="12"/>
      <c r="AM586" s="12"/>
      <c r="AQ586" s="12"/>
      <c r="BC586" s="12"/>
    </row>
    <row r="587">
      <c r="AL587" s="12"/>
      <c r="AM587" s="12"/>
      <c r="AQ587" s="12"/>
      <c r="BC587" s="12"/>
    </row>
    <row r="588">
      <c r="AL588" s="12"/>
      <c r="AM588" s="12"/>
      <c r="AQ588" s="12"/>
      <c r="BC588" s="12"/>
    </row>
    <row r="589">
      <c r="AL589" s="12"/>
      <c r="AM589" s="12"/>
      <c r="AQ589" s="12"/>
      <c r="BC589" s="12"/>
    </row>
    <row r="590">
      <c r="AL590" s="12"/>
      <c r="AM590" s="12"/>
      <c r="AQ590" s="12"/>
      <c r="BC590" s="12"/>
    </row>
    <row r="591">
      <c r="AL591" s="12"/>
      <c r="AM591" s="12"/>
      <c r="AQ591" s="12"/>
      <c r="BC591" s="12"/>
    </row>
    <row r="592">
      <c r="AL592" s="12"/>
      <c r="AM592" s="12"/>
      <c r="AQ592" s="12"/>
      <c r="BC592" s="12"/>
    </row>
    <row r="593">
      <c r="AL593" s="12"/>
      <c r="AM593" s="12"/>
      <c r="AQ593" s="12"/>
      <c r="BC593" s="12"/>
    </row>
    <row r="594">
      <c r="AL594" s="12"/>
      <c r="AM594" s="12"/>
      <c r="AQ594" s="12"/>
      <c r="BC594" s="12"/>
    </row>
    <row r="595">
      <c r="AL595" s="12"/>
      <c r="AM595" s="12"/>
      <c r="AQ595" s="12"/>
      <c r="BC595" s="12"/>
    </row>
    <row r="596">
      <c r="AL596" s="12"/>
      <c r="AM596" s="12"/>
      <c r="AQ596" s="12"/>
      <c r="BC596" s="12"/>
    </row>
    <row r="597">
      <c r="AL597" s="12"/>
      <c r="AM597" s="12"/>
      <c r="AQ597" s="12"/>
      <c r="BC597" s="12"/>
    </row>
    <row r="598">
      <c r="AL598" s="12"/>
      <c r="AM598" s="12"/>
      <c r="AQ598" s="12"/>
      <c r="BC598" s="12"/>
    </row>
    <row r="599">
      <c r="AL599" s="12"/>
      <c r="AM599" s="12"/>
      <c r="AQ599" s="12"/>
      <c r="BC599" s="12"/>
    </row>
    <row r="600">
      <c r="AL600" s="12"/>
      <c r="AM600" s="12"/>
      <c r="AQ600" s="12"/>
      <c r="BC600" s="12"/>
    </row>
    <row r="601">
      <c r="AL601" s="12"/>
      <c r="AM601" s="12"/>
      <c r="AQ601" s="12"/>
      <c r="BC601" s="12"/>
    </row>
    <row r="602">
      <c r="AL602" s="12"/>
      <c r="AM602" s="12"/>
      <c r="AQ602" s="12"/>
      <c r="BC602" s="12"/>
    </row>
    <row r="603">
      <c r="AL603" s="12"/>
      <c r="AM603" s="12"/>
      <c r="AQ603" s="12"/>
      <c r="BC603" s="12"/>
    </row>
    <row r="604">
      <c r="AL604" s="12"/>
      <c r="AM604" s="12"/>
      <c r="AQ604" s="12"/>
      <c r="BC604" s="12"/>
    </row>
    <row r="605">
      <c r="AL605" s="12"/>
      <c r="AM605" s="12"/>
      <c r="AQ605" s="12"/>
      <c r="BC605" s="12"/>
    </row>
    <row r="606">
      <c r="AL606" s="12"/>
      <c r="AM606" s="12"/>
      <c r="AQ606" s="12"/>
      <c r="BC606" s="12"/>
    </row>
    <row r="607">
      <c r="AL607" s="12"/>
      <c r="AM607" s="12"/>
      <c r="AQ607" s="12"/>
      <c r="BC607" s="12"/>
    </row>
    <row r="608">
      <c r="AL608" s="12"/>
      <c r="AM608" s="12"/>
      <c r="AQ608" s="12"/>
      <c r="BC608" s="12"/>
    </row>
    <row r="609">
      <c r="AL609" s="12"/>
      <c r="AM609" s="12"/>
      <c r="AQ609" s="12"/>
      <c r="BC609" s="12"/>
    </row>
    <row r="610">
      <c r="AL610" s="12"/>
      <c r="AM610" s="12"/>
      <c r="AQ610" s="12"/>
      <c r="BC610" s="12"/>
    </row>
    <row r="611">
      <c r="AL611" s="12"/>
      <c r="AM611" s="12"/>
      <c r="AQ611" s="12"/>
      <c r="BC611" s="12"/>
    </row>
    <row r="612">
      <c r="AL612" s="12"/>
      <c r="AM612" s="12"/>
      <c r="AQ612" s="12"/>
      <c r="BC612" s="12"/>
    </row>
    <row r="613">
      <c r="AL613" s="12"/>
      <c r="AM613" s="12"/>
      <c r="AQ613" s="12"/>
      <c r="BC613" s="12"/>
    </row>
    <row r="614">
      <c r="AL614" s="12"/>
      <c r="AM614" s="12"/>
      <c r="AQ614" s="12"/>
      <c r="BC614" s="12"/>
    </row>
    <row r="615">
      <c r="AL615" s="12"/>
      <c r="AM615" s="12"/>
      <c r="AQ615" s="12"/>
      <c r="BC615" s="12"/>
    </row>
    <row r="616">
      <c r="AL616" s="12"/>
      <c r="AM616" s="12"/>
      <c r="AQ616" s="12"/>
      <c r="BC616" s="12"/>
    </row>
    <row r="617">
      <c r="AL617" s="12"/>
      <c r="AM617" s="12"/>
      <c r="AQ617" s="12"/>
      <c r="BC617" s="12"/>
    </row>
    <row r="618">
      <c r="AL618" s="12"/>
      <c r="AM618" s="12"/>
      <c r="AQ618" s="12"/>
      <c r="BC618" s="12"/>
    </row>
    <row r="619">
      <c r="AL619" s="12"/>
      <c r="AM619" s="12"/>
      <c r="AQ619" s="12"/>
      <c r="BC619" s="12"/>
    </row>
    <row r="620">
      <c r="AL620" s="12"/>
      <c r="AM620" s="12"/>
      <c r="AQ620" s="12"/>
      <c r="BC620" s="12"/>
    </row>
    <row r="621">
      <c r="AL621" s="12"/>
      <c r="AM621" s="12"/>
      <c r="AQ621" s="12"/>
      <c r="BC621" s="12"/>
    </row>
    <row r="622">
      <c r="AL622" s="12"/>
      <c r="AM622" s="12"/>
      <c r="AQ622" s="12"/>
      <c r="BC622" s="12"/>
    </row>
    <row r="623">
      <c r="AL623" s="12"/>
      <c r="AM623" s="12"/>
      <c r="AQ623" s="12"/>
      <c r="BC623" s="12"/>
    </row>
    <row r="624">
      <c r="AL624" s="12"/>
      <c r="AM624" s="12"/>
      <c r="AQ624" s="12"/>
      <c r="BC624" s="12"/>
    </row>
    <row r="625">
      <c r="AL625" s="12"/>
      <c r="AM625" s="12"/>
      <c r="AQ625" s="12"/>
      <c r="BC625" s="12"/>
    </row>
    <row r="626">
      <c r="AL626" s="12"/>
      <c r="AM626" s="12"/>
      <c r="AQ626" s="12"/>
      <c r="BC626" s="12"/>
    </row>
    <row r="627">
      <c r="AL627" s="12"/>
      <c r="AM627" s="12"/>
      <c r="AQ627" s="12"/>
      <c r="BC627" s="12"/>
    </row>
    <row r="628">
      <c r="AL628" s="12"/>
      <c r="AM628" s="12"/>
      <c r="AQ628" s="12"/>
      <c r="BC628" s="12"/>
    </row>
    <row r="629">
      <c r="AL629" s="12"/>
      <c r="AM629" s="12"/>
      <c r="AQ629" s="12"/>
      <c r="BC629" s="12"/>
    </row>
    <row r="630">
      <c r="AL630" s="12"/>
      <c r="AM630" s="12"/>
      <c r="AQ630" s="12"/>
      <c r="BC630" s="12"/>
    </row>
    <row r="631">
      <c r="AL631" s="12"/>
      <c r="AM631" s="12"/>
      <c r="AQ631" s="12"/>
      <c r="BC631" s="12"/>
    </row>
    <row r="632">
      <c r="AL632" s="12"/>
      <c r="AM632" s="12"/>
      <c r="AQ632" s="12"/>
      <c r="BC632" s="12"/>
    </row>
    <row r="633">
      <c r="AL633" s="12"/>
      <c r="AM633" s="12"/>
      <c r="AQ633" s="12"/>
      <c r="BC633" s="12"/>
    </row>
    <row r="634">
      <c r="AL634" s="12"/>
      <c r="AM634" s="12"/>
      <c r="AQ634" s="12"/>
      <c r="BC634" s="12"/>
    </row>
    <row r="635">
      <c r="AL635" s="12"/>
      <c r="AM635" s="12"/>
      <c r="AQ635" s="12"/>
      <c r="BC635" s="12"/>
    </row>
    <row r="636">
      <c r="AL636" s="12"/>
      <c r="AM636" s="12"/>
      <c r="AQ636" s="12"/>
      <c r="BC636" s="12"/>
    </row>
    <row r="637">
      <c r="AL637" s="12"/>
      <c r="AM637" s="12"/>
      <c r="AQ637" s="12"/>
      <c r="BC637" s="12"/>
    </row>
    <row r="638">
      <c r="AL638" s="12"/>
      <c r="AM638" s="12"/>
      <c r="AQ638" s="12"/>
      <c r="BC638" s="12"/>
    </row>
    <row r="639">
      <c r="AL639" s="12"/>
      <c r="AM639" s="12"/>
      <c r="AQ639" s="12"/>
      <c r="BC639" s="12"/>
    </row>
    <row r="640">
      <c r="AL640" s="12"/>
      <c r="AM640" s="12"/>
      <c r="AQ640" s="12"/>
      <c r="BC640" s="12"/>
    </row>
    <row r="641">
      <c r="AL641" s="12"/>
      <c r="AM641" s="12"/>
      <c r="AQ641" s="12"/>
      <c r="BC641" s="12"/>
    </row>
    <row r="642">
      <c r="AL642" s="12"/>
      <c r="AM642" s="12"/>
      <c r="AQ642" s="12"/>
      <c r="BC642" s="12"/>
    </row>
    <row r="643">
      <c r="AL643" s="12"/>
      <c r="AM643" s="12"/>
      <c r="AQ643" s="12"/>
      <c r="BC643" s="12"/>
    </row>
    <row r="644">
      <c r="AL644" s="12"/>
      <c r="AM644" s="12"/>
      <c r="AQ644" s="12"/>
      <c r="BC644" s="12"/>
    </row>
    <row r="645">
      <c r="AL645" s="12"/>
      <c r="AM645" s="12"/>
      <c r="AQ645" s="12"/>
      <c r="BC645" s="12"/>
    </row>
    <row r="646">
      <c r="AL646" s="12"/>
      <c r="AM646" s="12"/>
      <c r="AQ646" s="12"/>
      <c r="BC646" s="12"/>
    </row>
    <row r="647">
      <c r="AL647" s="12"/>
      <c r="AM647" s="12"/>
      <c r="AQ647" s="12"/>
      <c r="BC647" s="12"/>
    </row>
    <row r="648">
      <c r="AL648" s="12"/>
      <c r="AM648" s="12"/>
      <c r="AQ648" s="12"/>
      <c r="BC648" s="12"/>
    </row>
    <row r="649">
      <c r="AL649" s="12"/>
      <c r="AM649" s="12"/>
      <c r="AQ649" s="12"/>
      <c r="BC649" s="12"/>
    </row>
    <row r="650">
      <c r="AL650" s="12"/>
      <c r="AM650" s="12"/>
      <c r="AQ650" s="12"/>
      <c r="BC650" s="12"/>
    </row>
    <row r="651">
      <c r="AL651" s="12"/>
      <c r="AM651" s="12"/>
      <c r="AQ651" s="12"/>
      <c r="BC651" s="12"/>
    </row>
    <row r="652">
      <c r="AL652" s="12"/>
      <c r="AM652" s="12"/>
      <c r="AQ652" s="12"/>
      <c r="BC652" s="12"/>
    </row>
    <row r="653">
      <c r="AL653" s="12"/>
      <c r="AM653" s="12"/>
      <c r="AQ653" s="12"/>
      <c r="BC653" s="12"/>
    </row>
    <row r="654">
      <c r="AL654" s="12"/>
      <c r="AM654" s="12"/>
      <c r="AQ654" s="12"/>
      <c r="BC654" s="12"/>
    </row>
    <row r="655">
      <c r="AL655" s="12"/>
      <c r="AM655" s="12"/>
      <c r="AQ655" s="12"/>
      <c r="BC655" s="12"/>
    </row>
    <row r="656">
      <c r="AL656" s="12"/>
      <c r="AM656" s="12"/>
      <c r="AQ656" s="12"/>
      <c r="BC656" s="12"/>
    </row>
    <row r="657">
      <c r="AL657" s="12"/>
      <c r="AM657" s="12"/>
      <c r="AQ657" s="12"/>
      <c r="BC657" s="12"/>
    </row>
    <row r="658">
      <c r="AL658" s="12"/>
      <c r="AM658" s="12"/>
      <c r="AQ658" s="12"/>
      <c r="BC658" s="12"/>
    </row>
    <row r="659">
      <c r="AL659" s="12"/>
      <c r="AM659" s="12"/>
      <c r="AQ659" s="12"/>
      <c r="BC659" s="12"/>
    </row>
    <row r="660">
      <c r="AL660" s="12"/>
      <c r="AM660" s="12"/>
      <c r="AQ660" s="12"/>
      <c r="BC660" s="12"/>
    </row>
    <row r="661">
      <c r="AL661" s="12"/>
      <c r="AM661" s="12"/>
      <c r="AQ661" s="12"/>
      <c r="BC661" s="12"/>
    </row>
    <row r="662">
      <c r="AL662" s="12"/>
      <c r="AM662" s="12"/>
      <c r="AQ662" s="12"/>
      <c r="BC662" s="12"/>
    </row>
    <row r="663">
      <c r="AL663" s="12"/>
      <c r="AM663" s="12"/>
      <c r="AQ663" s="12"/>
      <c r="BC663" s="12"/>
    </row>
    <row r="664">
      <c r="AL664" s="12"/>
      <c r="AM664" s="12"/>
      <c r="AQ664" s="12"/>
      <c r="BC664" s="12"/>
    </row>
    <row r="665">
      <c r="AL665" s="12"/>
      <c r="AM665" s="12"/>
      <c r="AQ665" s="12"/>
      <c r="BC665" s="12"/>
    </row>
    <row r="666">
      <c r="AL666" s="12"/>
      <c r="AM666" s="12"/>
      <c r="AQ666" s="12"/>
      <c r="BC666" s="12"/>
    </row>
    <row r="667">
      <c r="AL667" s="12"/>
      <c r="AM667" s="12"/>
      <c r="AQ667" s="12"/>
      <c r="BC667" s="12"/>
    </row>
    <row r="668">
      <c r="AL668" s="12"/>
      <c r="AM668" s="12"/>
      <c r="AQ668" s="12"/>
      <c r="BC668" s="12"/>
    </row>
    <row r="669">
      <c r="AL669" s="12"/>
      <c r="AM669" s="12"/>
      <c r="AQ669" s="12"/>
      <c r="BC669" s="12"/>
    </row>
    <row r="670">
      <c r="AL670" s="12"/>
      <c r="AM670" s="12"/>
      <c r="AQ670" s="12"/>
      <c r="BC670" s="12"/>
    </row>
    <row r="671">
      <c r="AL671" s="12"/>
      <c r="AM671" s="12"/>
      <c r="AQ671" s="12"/>
      <c r="BC671" s="12"/>
    </row>
    <row r="672">
      <c r="AL672" s="12"/>
      <c r="AM672" s="12"/>
      <c r="AQ672" s="12"/>
      <c r="BC672" s="12"/>
    </row>
    <row r="673">
      <c r="AL673" s="12"/>
      <c r="AM673" s="12"/>
      <c r="AQ673" s="12"/>
      <c r="BC673" s="12"/>
    </row>
    <row r="674">
      <c r="AL674" s="12"/>
      <c r="AM674" s="12"/>
      <c r="AQ674" s="12"/>
      <c r="BC674" s="12"/>
    </row>
    <row r="675">
      <c r="AL675" s="12"/>
      <c r="AM675" s="12"/>
      <c r="AQ675" s="12"/>
      <c r="BC675" s="12"/>
    </row>
    <row r="676">
      <c r="AL676" s="12"/>
      <c r="AM676" s="12"/>
      <c r="AQ676" s="12"/>
      <c r="BC676" s="12"/>
    </row>
    <row r="677">
      <c r="AL677" s="12"/>
      <c r="AM677" s="12"/>
      <c r="AQ677" s="12"/>
      <c r="BC677" s="12"/>
    </row>
    <row r="678">
      <c r="AL678" s="12"/>
      <c r="AM678" s="12"/>
      <c r="AQ678" s="12"/>
      <c r="BC678" s="12"/>
    </row>
    <row r="679">
      <c r="AL679" s="12"/>
      <c r="AM679" s="12"/>
      <c r="AQ679" s="12"/>
      <c r="BC679" s="12"/>
    </row>
    <row r="680">
      <c r="AL680" s="12"/>
      <c r="AM680" s="12"/>
      <c r="AQ680" s="12"/>
      <c r="BC680" s="12"/>
    </row>
    <row r="681">
      <c r="AL681" s="12"/>
      <c r="AM681" s="12"/>
      <c r="AQ681" s="12"/>
      <c r="BC681" s="12"/>
    </row>
    <row r="682">
      <c r="AL682" s="12"/>
      <c r="AM682" s="12"/>
      <c r="AQ682" s="12"/>
      <c r="BC682" s="12"/>
    </row>
    <row r="683">
      <c r="AL683" s="12"/>
      <c r="AM683" s="12"/>
      <c r="AQ683" s="12"/>
      <c r="BC683" s="12"/>
    </row>
    <row r="684">
      <c r="AL684" s="12"/>
      <c r="AM684" s="12"/>
      <c r="AQ684" s="12"/>
      <c r="BC684" s="12"/>
    </row>
    <row r="685">
      <c r="AL685" s="12"/>
      <c r="AM685" s="12"/>
      <c r="AQ685" s="12"/>
      <c r="BC685" s="12"/>
    </row>
    <row r="686">
      <c r="AL686" s="12"/>
      <c r="AM686" s="12"/>
      <c r="AQ686" s="12"/>
      <c r="BC686" s="12"/>
    </row>
    <row r="687">
      <c r="AL687" s="12"/>
      <c r="AM687" s="12"/>
      <c r="AQ687" s="12"/>
      <c r="BC687" s="12"/>
    </row>
    <row r="688">
      <c r="AL688" s="12"/>
      <c r="AM688" s="12"/>
      <c r="AQ688" s="12"/>
      <c r="BC688" s="12"/>
    </row>
    <row r="689">
      <c r="AL689" s="12"/>
      <c r="AM689" s="12"/>
      <c r="AQ689" s="12"/>
      <c r="BC689" s="12"/>
    </row>
    <row r="690">
      <c r="AL690" s="12"/>
      <c r="AM690" s="12"/>
      <c r="AQ690" s="12"/>
      <c r="BC690" s="12"/>
    </row>
    <row r="691">
      <c r="AL691" s="12"/>
      <c r="AM691" s="12"/>
      <c r="AQ691" s="12"/>
      <c r="BC691" s="12"/>
    </row>
    <row r="692">
      <c r="AL692" s="12"/>
      <c r="AM692" s="12"/>
      <c r="AQ692" s="12"/>
      <c r="BC692" s="12"/>
    </row>
    <row r="693">
      <c r="AL693" s="12"/>
      <c r="AM693" s="12"/>
      <c r="AQ693" s="12"/>
      <c r="BC693" s="12"/>
    </row>
    <row r="694">
      <c r="AL694" s="12"/>
      <c r="AM694" s="12"/>
      <c r="AQ694" s="12"/>
      <c r="BC694" s="12"/>
    </row>
    <row r="695">
      <c r="AL695" s="12"/>
      <c r="AM695" s="12"/>
      <c r="AQ695" s="12"/>
      <c r="BC695" s="12"/>
    </row>
    <row r="696">
      <c r="AL696" s="12"/>
      <c r="AM696" s="12"/>
      <c r="AQ696" s="12"/>
      <c r="BC696" s="12"/>
    </row>
    <row r="697">
      <c r="AL697" s="12"/>
      <c r="AM697" s="12"/>
      <c r="AQ697" s="12"/>
      <c r="BC697" s="12"/>
    </row>
    <row r="698">
      <c r="AL698" s="12"/>
      <c r="AM698" s="12"/>
      <c r="AQ698" s="12"/>
      <c r="BC698" s="12"/>
    </row>
    <row r="699">
      <c r="AL699" s="12"/>
      <c r="AM699" s="12"/>
      <c r="AQ699" s="12"/>
      <c r="BC699" s="12"/>
    </row>
    <row r="700">
      <c r="AL700" s="12"/>
      <c r="AM700" s="12"/>
      <c r="AQ700" s="12"/>
      <c r="BC700" s="12"/>
    </row>
    <row r="701">
      <c r="AL701" s="12"/>
      <c r="AM701" s="12"/>
      <c r="AQ701" s="12"/>
      <c r="BC701" s="12"/>
    </row>
    <row r="702">
      <c r="AL702" s="12"/>
      <c r="AM702" s="12"/>
      <c r="AQ702" s="12"/>
      <c r="BC702" s="12"/>
    </row>
    <row r="703">
      <c r="AL703" s="12"/>
      <c r="AM703" s="12"/>
      <c r="AQ703" s="12"/>
      <c r="BC703" s="12"/>
    </row>
    <row r="704">
      <c r="AL704" s="12"/>
      <c r="AM704" s="12"/>
      <c r="AQ704" s="12"/>
      <c r="BC704" s="12"/>
    </row>
    <row r="705">
      <c r="AL705" s="12"/>
      <c r="AM705" s="12"/>
      <c r="AQ705" s="12"/>
      <c r="BC705" s="12"/>
    </row>
    <row r="706">
      <c r="AL706" s="12"/>
      <c r="AM706" s="12"/>
      <c r="AQ706" s="12"/>
      <c r="BC706" s="12"/>
    </row>
    <row r="707">
      <c r="AL707" s="12"/>
      <c r="AM707" s="12"/>
      <c r="AQ707" s="12"/>
      <c r="BC707" s="12"/>
    </row>
    <row r="708">
      <c r="AL708" s="12"/>
      <c r="AM708" s="12"/>
      <c r="AQ708" s="12"/>
      <c r="BC708" s="12"/>
    </row>
    <row r="709">
      <c r="AL709" s="12"/>
      <c r="AM709" s="12"/>
      <c r="AQ709" s="12"/>
      <c r="BC709" s="12"/>
    </row>
    <row r="710">
      <c r="AL710" s="12"/>
      <c r="AM710" s="12"/>
      <c r="AQ710" s="12"/>
      <c r="BC710" s="12"/>
    </row>
    <row r="711">
      <c r="AL711" s="12"/>
      <c r="AM711" s="12"/>
      <c r="AQ711" s="12"/>
      <c r="BC711" s="12"/>
    </row>
    <row r="712">
      <c r="AL712" s="12"/>
      <c r="AM712" s="12"/>
      <c r="AQ712" s="12"/>
      <c r="BC712" s="12"/>
    </row>
    <row r="713">
      <c r="AL713" s="12"/>
      <c r="AM713" s="12"/>
      <c r="AQ713" s="12"/>
      <c r="BC713" s="12"/>
    </row>
    <row r="714">
      <c r="AL714" s="12"/>
      <c r="AM714" s="12"/>
      <c r="AQ714" s="12"/>
      <c r="BC714" s="12"/>
    </row>
    <row r="715">
      <c r="AL715" s="12"/>
      <c r="AM715" s="12"/>
      <c r="AQ715" s="12"/>
      <c r="BC715" s="12"/>
    </row>
    <row r="716">
      <c r="AL716" s="12"/>
      <c r="AM716" s="12"/>
      <c r="AQ716" s="12"/>
      <c r="BC716" s="12"/>
    </row>
    <row r="717">
      <c r="AL717" s="12"/>
      <c r="AM717" s="12"/>
      <c r="AQ717" s="12"/>
      <c r="BC717" s="12"/>
    </row>
    <row r="718">
      <c r="AL718" s="12"/>
      <c r="AM718" s="12"/>
      <c r="AQ718" s="12"/>
      <c r="BC718" s="12"/>
    </row>
    <row r="719">
      <c r="AL719" s="12"/>
      <c r="AM719" s="12"/>
      <c r="AQ719" s="12"/>
      <c r="BC719" s="12"/>
    </row>
    <row r="720">
      <c r="AL720" s="12"/>
      <c r="AM720" s="12"/>
      <c r="AQ720" s="12"/>
      <c r="BC720" s="12"/>
    </row>
    <row r="721">
      <c r="AL721" s="12"/>
      <c r="AM721" s="12"/>
      <c r="AQ721" s="12"/>
      <c r="BC721" s="12"/>
    </row>
    <row r="722">
      <c r="AL722" s="12"/>
      <c r="AM722" s="12"/>
      <c r="AQ722" s="12"/>
      <c r="BC722" s="12"/>
    </row>
    <row r="723">
      <c r="AL723" s="12"/>
      <c r="AM723" s="12"/>
      <c r="AQ723" s="12"/>
      <c r="BC723" s="12"/>
    </row>
    <row r="724">
      <c r="AL724" s="12"/>
      <c r="AM724" s="12"/>
      <c r="AQ724" s="12"/>
      <c r="BC724" s="12"/>
    </row>
    <row r="725">
      <c r="AL725" s="12"/>
      <c r="AM725" s="12"/>
      <c r="AQ725" s="12"/>
      <c r="BC725" s="12"/>
    </row>
    <row r="726">
      <c r="AL726" s="12"/>
      <c r="AM726" s="12"/>
      <c r="AQ726" s="12"/>
      <c r="BC726" s="12"/>
    </row>
    <row r="727">
      <c r="AL727" s="12"/>
      <c r="AM727" s="12"/>
      <c r="AQ727" s="12"/>
      <c r="BC727" s="12"/>
    </row>
    <row r="728">
      <c r="AL728" s="12"/>
      <c r="AM728" s="12"/>
      <c r="AQ728" s="12"/>
      <c r="BC728" s="12"/>
    </row>
    <row r="729">
      <c r="AL729" s="12"/>
      <c r="AM729" s="12"/>
      <c r="AQ729" s="12"/>
      <c r="BC729" s="12"/>
    </row>
    <row r="730">
      <c r="AL730" s="12"/>
      <c r="AM730" s="12"/>
      <c r="AQ730" s="12"/>
      <c r="BC730" s="12"/>
    </row>
    <row r="731">
      <c r="AL731" s="12"/>
      <c r="AM731" s="12"/>
      <c r="AQ731" s="12"/>
      <c r="BC731" s="12"/>
    </row>
    <row r="732">
      <c r="AL732" s="12"/>
      <c r="AM732" s="12"/>
      <c r="AQ732" s="12"/>
      <c r="BC732" s="12"/>
    </row>
    <row r="733">
      <c r="AL733" s="12"/>
      <c r="AM733" s="12"/>
      <c r="AQ733" s="12"/>
      <c r="BC733" s="12"/>
    </row>
    <row r="734">
      <c r="AL734" s="12"/>
      <c r="AM734" s="12"/>
      <c r="AQ734" s="12"/>
      <c r="BC734" s="12"/>
    </row>
    <row r="735">
      <c r="AL735" s="12"/>
      <c r="AM735" s="12"/>
      <c r="AQ735" s="12"/>
      <c r="BC735" s="12"/>
    </row>
    <row r="736">
      <c r="AL736" s="12"/>
      <c r="AM736" s="12"/>
      <c r="AQ736" s="12"/>
      <c r="BC736" s="12"/>
    </row>
    <row r="737">
      <c r="AL737" s="12"/>
      <c r="AM737" s="12"/>
      <c r="AQ737" s="12"/>
      <c r="BC737" s="12"/>
    </row>
    <row r="738">
      <c r="AL738" s="12"/>
      <c r="AM738" s="12"/>
      <c r="AQ738" s="12"/>
      <c r="BC738" s="12"/>
    </row>
    <row r="739">
      <c r="AL739" s="12"/>
      <c r="AM739" s="12"/>
      <c r="AQ739" s="12"/>
      <c r="BC739" s="12"/>
    </row>
    <row r="740">
      <c r="AL740" s="12"/>
      <c r="AM740" s="12"/>
      <c r="AQ740" s="12"/>
      <c r="BC740" s="12"/>
    </row>
    <row r="741">
      <c r="AL741" s="12"/>
      <c r="AM741" s="12"/>
      <c r="AQ741" s="12"/>
      <c r="BC741" s="12"/>
    </row>
    <row r="742">
      <c r="AL742" s="12"/>
      <c r="AM742" s="12"/>
      <c r="AQ742" s="12"/>
      <c r="BC742" s="12"/>
    </row>
    <row r="743">
      <c r="AL743" s="12"/>
      <c r="AM743" s="12"/>
      <c r="AQ743" s="12"/>
      <c r="BC743" s="12"/>
    </row>
    <row r="744">
      <c r="AL744" s="12"/>
      <c r="AM744" s="12"/>
      <c r="AQ744" s="12"/>
      <c r="BC744" s="12"/>
    </row>
    <row r="745">
      <c r="AL745" s="12"/>
      <c r="AM745" s="12"/>
      <c r="AQ745" s="12"/>
      <c r="BC745" s="12"/>
    </row>
    <row r="746">
      <c r="AL746" s="12"/>
      <c r="AM746" s="12"/>
      <c r="AQ746" s="12"/>
      <c r="BC746" s="12"/>
    </row>
    <row r="747">
      <c r="AL747" s="12"/>
      <c r="AM747" s="12"/>
      <c r="AQ747" s="12"/>
      <c r="BC747" s="12"/>
    </row>
    <row r="748">
      <c r="AL748" s="12"/>
      <c r="AM748" s="12"/>
      <c r="AQ748" s="12"/>
      <c r="BC748" s="12"/>
    </row>
    <row r="749">
      <c r="AL749" s="12"/>
      <c r="AM749" s="12"/>
      <c r="AQ749" s="12"/>
      <c r="BC749" s="12"/>
    </row>
    <row r="750">
      <c r="AL750" s="12"/>
      <c r="AM750" s="12"/>
      <c r="AQ750" s="12"/>
      <c r="BC750" s="12"/>
    </row>
    <row r="751">
      <c r="AL751" s="12"/>
      <c r="AM751" s="12"/>
      <c r="AQ751" s="12"/>
      <c r="BC751" s="12"/>
    </row>
    <row r="752">
      <c r="AL752" s="12"/>
      <c r="AM752" s="12"/>
      <c r="AQ752" s="12"/>
      <c r="BC752" s="12"/>
    </row>
    <row r="753">
      <c r="AL753" s="12"/>
      <c r="AM753" s="12"/>
      <c r="AQ753" s="12"/>
      <c r="BC753" s="12"/>
    </row>
    <row r="754">
      <c r="AL754" s="12"/>
      <c r="AM754" s="12"/>
      <c r="AQ754" s="12"/>
      <c r="BC754" s="12"/>
    </row>
    <row r="755">
      <c r="AL755" s="12"/>
      <c r="AM755" s="12"/>
      <c r="AQ755" s="12"/>
      <c r="BC755" s="12"/>
    </row>
    <row r="756">
      <c r="AL756" s="12"/>
      <c r="AM756" s="12"/>
      <c r="AQ756" s="12"/>
      <c r="BC756" s="12"/>
    </row>
    <row r="757">
      <c r="AL757" s="12"/>
      <c r="AM757" s="12"/>
      <c r="AQ757" s="12"/>
      <c r="BC757" s="12"/>
    </row>
    <row r="758">
      <c r="AL758" s="12"/>
      <c r="AM758" s="12"/>
      <c r="AQ758" s="12"/>
      <c r="BC758" s="12"/>
    </row>
    <row r="759">
      <c r="AL759" s="12"/>
      <c r="AM759" s="12"/>
      <c r="AQ759" s="12"/>
      <c r="BC759" s="12"/>
    </row>
    <row r="760">
      <c r="AL760" s="12"/>
      <c r="AM760" s="12"/>
      <c r="AQ760" s="12"/>
      <c r="BC760" s="12"/>
    </row>
    <row r="761">
      <c r="AL761" s="12"/>
      <c r="AM761" s="12"/>
      <c r="AQ761" s="12"/>
      <c r="BC761" s="12"/>
    </row>
    <row r="762">
      <c r="AL762" s="12"/>
      <c r="AM762" s="12"/>
      <c r="AQ762" s="12"/>
      <c r="BC762" s="12"/>
    </row>
    <row r="763">
      <c r="AL763" s="12"/>
      <c r="AM763" s="12"/>
      <c r="AQ763" s="12"/>
      <c r="BC763" s="12"/>
    </row>
    <row r="764">
      <c r="AL764" s="12"/>
      <c r="AM764" s="12"/>
      <c r="AQ764" s="12"/>
      <c r="BC764" s="12"/>
    </row>
    <row r="765">
      <c r="AL765" s="12"/>
      <c r="AM765" s="12"/>
      <c r="AQ765" s="12"/>
      <c r="BC765" s="12"/>
    </row>
    <row r="766">
      <c r="AL766" s="12"/>
      <c r="AM766" s="12"/>
      <c r="AQ766" s="12"/>
      <c r="BC766" s="12"/>
    </row>
    <row r="767">
      <c r="AL767" s="12"/>
      <c r="AM767" s="12"/>
      <c r="AQ767" s="12"/>
      <c r="BC767" s="12"/>
    </row>
    <row r="768">
      <c r="AL768" s="12"/>
      <c r="AM768" s="12"/>
      <c r="AQ768" s="12"/>
      <c r="BC768" s="12"/>
    </row>
    <row r="769">
      <c r="AL769" s="12"/>
      <c r="AM769" s="12"/>
      <c r="AQ769" s="12"/>
      <c r="BC769" s="12"/>
    </row>
    <row r="770">
      <c r="AL770" s="12"/>
      <c r="AM770" s="12"/>
      <c r="AQ770" s="12"/>
      <c r="BC770" s="12"/>
    </row>
    <row r="771">
      <c r="AL771" s="12"/>
      <c r="AM771" s="12"/>
      <c r="AQ771" s="12"/>
      <c r="BC771" s="12"/>
    </row>
    <row r="772">
      <c r="AL772" s="12"/>
      <c r="AM772" s="12"/>
      <c r="AQ772" s="12"/>
      <c r="BC772" s="12"/>
    </row>
    <row r="773">
      <c r="AL773" s="12"/>
      <c r="AM773" s="12"/>
      <c r="AQ773" s="12"/>
      <c r="BC773" s="12"/>
    </row>
    <row r="774">
      <c r="AL774" s="12"/>
      <c r="AM774" s="12"/>
      <c r="AQ774" s="12"/>
      <c r="BC774" s="12"/>
    </row>
    <row r="775">
      <c r="AL775" s="12"/>
      <c r="AM775" s="12"/>
      <c r="AQ775" s="12"/>
      <c r="BC775" s="12"/>
    </row>
    <row r="776">
      <c r="AL776" s="12"/>
      <c r="AM776" s="12"/>
      <c r="AQ776" s="12"/>
      <c r="BC776" s="12"/>
    </row>
    <row r="777">
      <c r="AL777" s="12"/>
      <c r="AM777" s="12"/>
      <c r="AQ777" s="12"/>
      <c r="BC777" s="12"/>
    </row>
    <row r="778">
      <c r="AL778" s="12"/>
      <c r="AM778" s="12"/>
      <c r="AQ778" s="12"/>
      <c r="BC778" s="12"/>
    </row>
    <row r="779">
      <c r="AL779" s="12"/>
      <c r="AM779" s="12"/>
      <c r="AQ779" s="12"/>
      <c r="BC779" s="12"/>
    </row>
    <row r="780">
      <c r="AL780" s="12"/>
      <c r="AM780" s="12"/>
      <c r="AQ780" s="12"/>
      <c r="BC780" s="12"/>
    </row>
    <row r="781">
      <c r="AL781" s="12"/>
      <c r="AM781" s="12"/>
      <c r="AQ781" s="12"/>
      <c r="BC781" s="12"/>
    </row>
    <row r="782">
      <c r="AL782" s="12"/>
      <c r="AM782" s="12"/>
      <c r="AQ782" s="12"/>
      <c r="BC782" s="12"/>
    </row>
    <row r="783">
      <c r="AL783" s="12"/>
      <c r="AM783" s="12"/>
      <c r="AQ783" s="12"/>
      <c r="BC783" s="12"/>
    </row>
    <row r="784">
      <c r="AL784" s="12"/>
      <c r="AM784" s="12"/>
      <c r="AQ784" s="12"/>
      <c r="BC784" s="12"/>
    </row>
    <row r="785">
      <c r="AL785" s="12"/>
      <c r="AM785" s="12"/>
      <c r="AQ785" s="12"/>
      <c r="BC785" s="12"/>
    </row>
    <row r="786">
      <c r="AL786" s="12"/>
      <c r="AM786" s="12"/>
      <c r="AQ786" s="12"/>
      <c r="BC786" s="12"/>
    </row>
    <row r="787">
      <c r="AL787" s="12"/>
      <c r="AM787" s="12"/>
      <c r="AQ787" s="12"/>
      <c r="BC787" s="12"/>
    </row>
    <row r="788">
      <c r="AL788" s="12"/>
      <c r="AM788" s="12"/>
      <c r="AQ788" s="12"/>
      <c r="BC788" s="12"/>
    </row>
    <row r="789">
      <c r="AL789" s="12"/>
      <c r="AM789" s="12"/>
      <c r="AQ789" s="12"/>
      <c r="BC789" s="12"/>
    </row>
    <row r="790">
      <c r="AL790" s="12"/>
      <c r="AM790" s="12"/>
      <c r="AQ790" s="12"/>
      <c r="BC790" s="12"/>
    </row>
    <row r="791">
      <c r="AL791" s="12"/>
      <c r="AM791" s="12"/>
      <c r="AQ791" s="12"/>
      <c r="BC791" s="12"/>
    </row>
    <row r="792">
      <c r="AL792" s="12"/>
      <c r="AM792" s="12"/>
      <c r="AQ792" s="12"/>
      <c r="BC792" s="12"/>
    </row>
    <row r="793">
      <c r="AL793" s="12"/>
      <c r="AM793" s="12"/>
      <c r="AQ793" s="12"/>
      <c r="BC793" s="12"/>
    </row>
    <row r="794">
      <c r="AL794" s="12"/>
      <c r="AM794" s="12"/>
      <c r="AQ794" s="12"/>
      <c r="BC794" s="12"/>
    </row>
    <row r="795">
      <c r="AL795" s="12"/>
      <c r="AM795" s="12"/>
      <c r="AQ795" s="12"/>
      <c r="BC795" s="12"/>
    </row>
    <row r="796">
      <c r="AL796" s="12"/>
      <c r="AM796" s="12"/>
      <c r="AQ796" s="12"/>
      <c r="BC796" s="12"/>
    </row>
    <row r="797">
      <c r="AL797" s="12"/>
      <c r="AM797" s="12"/>
      <c r="AQ797" s="12"/>
      <c r="BC797" s="12"/>
    </row>
    <row r="798">
      <c r="AL798" s="12"/>
      <c r="AM798" s="12"/>
      <c r="AQ798" s="12"/>
      <c r="BC798" s="12"/>
    </row>
    <row r="799">
      <c r="AL799" s="12"/>
      <c r="AM799" s="12"/>
      <c r="AQ799" s="12"/>
      <c r="BC799" s="12"/>
    </row>
    <row r="800">
      <c r="AL800" s="12"/>
      <c r="AM800" s="12"/>
      <c r="AQ800" s="12"/>
      <c r="BC800" s="12"/>
    </row>
    <row r="801">
      <c r="AL801" s="12"/>
      <c r="AM801" s="12"/>
      <c r="AQ801" s="12"/>
      <c r="BC801" s="12"/>
    </row>
    <row r="802">
      <c r="AL802" s="12"/>
      <c r="AM802" s="12"/>
      <c r="AQ802" s="12"/>
      <c r="BC802" s="12"/>
    </row>
    <row r="803">
      <c r="AL803" s="12"/>
      <c r="AM803" s="12"/>
      <c r="AQ803" s="12"/>
      <c r="BC803" s="12"/>
    </row>
    <row r="804">
      <c r="AL804" s="12"/>
      <c r="AM804" s="12"/>
      <c r="AQ804" s="12"/>
      <c r="BC804" s="12"/>
    </row>
    <row r="805">
      <c r="AL805" s="12"/>
      <c r="AM805" s="12"/>
      <c r="AQ805" s="12"/>
      <c r="BC805" s="12"/>
    </row>
    <row r="806">
      <c r="AL806" s="12"/>
      <c r="AM806" s="12"/>
      <c r="AQ806" s="12"/>
      <c r="BC806" s="12"/>
    </row>
    <row r="807">
      <c r="AL807" s="12"/>
      <c r="AM807" s="12"/>
      <c r="AQ807" s="12"/>
      <c r="BC807" s="12"/>
    </row>
    <row r="808">
      <c r="AL808" s="12"/>
      <c r="AM808" s="12"/>
      <c r="AQ808" s="12"/>
      <c r="BC808" s="12"/>
    </row>
    <row r="809">
      <c r="AL809" s="12"/>
      <c r="AM809" s="12"/>
      <c r="AQ809" s="12"/>
      <c r="BC809" s="12"/>
    </row>
    <row r="810">
      <c r="AL810" s="12"/>
      <c r="AM810" s="12"/>
      <c r="AQ810" s="12"/>
      <c r="BC810" s="12"/>
    </row>
    <row r="811">
      <c r="AL811" s="12"/>
      <c r="AM811" s="12"/>
      <c r="AQ811" s="12"/>
      <c r="BC811" s="12"/>
    </row>
    <row r="812">
      <c r="AL812" s="12"/>
      <c r="AM812" s="12"/>
      <c r="AQ812" s="12"/>
      <c r="BC812" s="12"/>
    </row>
    <row r="813">
      <c r="AL813" s="12"/>
      <c r="AM813" s="12"/>
      <c r="AQ813" s="12"/>
      <c r="BC813" s="12"/>
    </row>
    <row r="814">
      <c r="AL814" s="12"/>
      <c r="AM814" s="12"/>
      <c r="AQ814" s="12"/>
      <c r="BC814" s="12"/>
    </row>
    <row r="815">
      <c r="AL815" s="12"/>
      <c r="AM815" s="12"/>
      <c r="AQ815" s="12"/>
      <c r="BC815" s="12"/>
    </row>
    <row r="816">
      <c r="AL816" s="12"/>
      <c r="AM816" s="12"/>
      <c r="AQ816" s="12"/>
      <c r="BC816" s="12"/>
    </row>
    <row r="817">
      <c r="AL817" s="12"/>
      <c r="AM817" s="12"/>
      <c r="AQ817" s="12"/>
      <c r="BC817" s="12"/>
    </row>
    <row r="818">
      <c r="AL818" s="12"/>
      <c r="AM818" s="12"/>
      <c r="AQ818" s="12"/>
      <c r="BC818" s="12"/>
    </row>
    <row r="819">
      <c r="AL819" s="12"/>
      <c r="AM819" s="12"/>
      <c r="AQ819" s="12"/>
      <c r="BC819" s="12"/>
    </row>
    <row r="820">
      <c r="AL820" s="12"/>
      <c r="AM820" s="12"/>
      <c r="AQ820" s="12"/>
      <c r="BC820" s="12"/>
    </row>
    <row r="821">
      <c r="AL821" s="12"/>
      <c r="AM821" s="12"/>
      <c r="AQ821" s="12"/>
      <c r="BC821" s="12"/>
    </row>
    <row r="822">
      <c r="AL822" s="12"/>
      <c r="AM822" s="12"/>
      <c r="AQ822" s="12"/>
      <c r="BC822" s="12"/>
    </row>
    <row r="823">
      <c r="AL823" s="12"/>
      <c r="AM823" s="12"/>
      <c r="AQ823" s="12"/>
      <c r="BC823" s="12"/>
    </row>
    <row r="824">
      <c r="AL824" s="12"/>
      <c r="AM824" s="12"/>
      <c r="AQ824" s="12"/>
      <c r="BC824" s="12"/>
    </row>
    <row r="825">
      <c r="AL825" s="12"/>
      <c r="AM825" s="12"/>
      <c r="AQ825" s="12"/>
      <c r="BC825" s="12"/>
    </row>
    <row r="826">
      <c r="AL826" s="12"/>
      <c r="AM826" s="12"/>
      <c r="AQ826" s="12"/>
      <c r="BC826" s="12"/>
    </row>
    <row r="827">
      <c r="AL827" s="12"/>
      <c r="AM827" s="12"/>
      <c r="AQ827" s="12"/>
      <c r="BC827" s="12"/>
    </row>
    <row r="828">
      <c r="AL828" s="12"/>
      <c r="AM828" s="12"/>
      <c r="AQ828" s="12"/>
      <c r="BC828" s="12"/>
    </row>
    <row r="829">
      <c r="AL829" s="12"/>
      <c r="AM829" s="12"/>
      <c r="AQ829" s="12"/>
      <c r="BC829" s="12"/>
    </row>
    <row r="830">
      <c r="AL830" s="12"/>
      <c r="AM830" s="12"/>
      <c r="AQ830" s="12"/>
      <c r="BC830" s="12"/>
    </row>
    <row r="831">
      <c r="AL831" s="12"/>
      <c r="AM831" s="12"/>
      <c r="AQ831" s="12"/>
      <c r="BC831" s="12"/>
    </row>
    <row r="832">
      <c r="AL832" s="12"/>
      <c r="AM832" s="12"/>
      <c r="AQ832" s="12"/>
      <c r="BC832" s="12"/>
    </row>
    <row r="833">
      <c r="AL833" s="12"/>
      <c r="AM833" s="12"/>
      <c r="AQ833" s="12"/>
      <c r="BC833" s="12"/>
    </row>
    <row r="834">
      <c r="AL834" s="12"/>
      <c r="AM834" s="12"/>
      <c r="AQ834" s="12"/>
      <c r="BC834" s="12"/>
    </row>
    <row r="835">
      <c r="AL835" s="12"/>
      <c r="AM835" s="12"/>
      <c r="AQ835" s="12"/>
      <c r="BC835" s="12"/>
    </row>
    <row r="836">
      <c r="AL836" s="12"/>
      <c r="AM836" s="12"/>
      <c r="AQ836" s="12"/>
      <c r="BC836" s="12"/>
    </row>
    <row r="837">
      <c r="AL837" s="12"/>
      <c r="AM837" s="12"/>
      <c r="AQ837" s="12"/>
      <c r="BC837" s="12"/>
    </row>
    <row r="838">
      <c r="AL838" s="12"/>
      <c r="AM838" s="12"/>
      <c r="AQ838" s="12"/>
      <c r="BC838" s="12"/>
    </row>
    <row r="839">
      <c r="AL839" s="12"/>
      <c r="AM839" s="12"/>
      <c r="AQ839" s="12"/>
      <c r="BC839" s="12"/>
    </row>
    <row r="840">
      <c r="AL840" s="12"/>
      <c r="AM840" s="12"/>
      <c r="AQ840" s="12"/>
      <c r="BC840" s="12"/>
    </row>
    <row r="841">
      <c r="AL841" s="12"/>
      <c r="AM841" s="12"/>
      <c r="AQ841" s="12"/>
      <c r="BC841" s="12"/>
    </row>
    <row r="842">
      <c r="AL842" s="12"/>
      <c r="AM842" s="12"/>
      <c r="AQ842" s="12"/>
      <c r="BC842" s="12"/>
    </row>
    <row r="843">
      <c r="AL843" s="12"/>
      <c r="AM843" s="12"/>
      <c r="AQ843" s="12"/>
      <c r="BC843" s="12"/>
    </row>
    <row r="844">
      <c r="AL844" s="12"/>
      <c r="AM844" s="12"/>
      <c r="AQ844" s="12"/>
      <c r="BC844" s="12"/>
    </row>
    <row r="845">
      <c r="AL845" s="12"/>
      <c r="AM845" s="12"/>
      <c r="AQ845" s="12"/>
      <c r="BC845" s="12"/>
    </row>
    <row r="846">
      <c r="AL846" s="12"/>
      <c r="AM846" s="12"/>
      <c r="AQ846" s="12"/>
      <c r="BC846" s="12"/>
    </row>
    <row r="847">
      <c r="AL847" s="12"/>
      <c r="AM847" s="12"/>
      <c r="AQ847" s="12"/>
      <c r="BC847" s="12"/>
    </row>
    <row r="848">
      <c r="AL848" s="12"/>
      <c r="AM848" s="12"/>
      <c r="AQ848" s="12"/>
      <c r="BC848" s="12"/>
    </row>
    <row r="849">
      <c r="AL849" s="12"/>
      <c r="AM849" s="12"/>
      <c r="AQ849" s="12"/>
      <c r="BC849" s="12"/>
    </row>
    <row r="850">
      <c r="AL850" s="12"/>
      <c r="AM850" s="12"/>
      <c r="AQ850" s="12"/>
      <c r="BC850" s="12"/>
    </row>
    <row r="851">
      <c r="AL851" s="12"/>
      <c r="AM851" s="12"/>
      <c r="AQ851" s="12"/>
      <c r="BC851" s="12"/>
    </row>
    <row r="852">
      <c r="AL852" s="12"/>
      <c r="AM852" s="12"/>
      <c r="AQ852" s="12"/>
      <c r="BC852" s="12"/>
    </row>
    <row r="853">
      <c r="AL853" s="12"/>
      <c r="AM853" s="12"/>
      <c r="AQ853" s="12"/>
      <c r="BC853" s="12"/>
    </row>
    <row r="854">
      <c r="AL854" s="12"/>
      <c r="AM854" s="12"/>
      <c r="AQ854" s="12"/>
      <c r="BC854" s="12"/>
    </row>
    <row r="855">
      <c r="AL855" s="12"/>
      <c r="AM855" s="12"/>
      <c r="AQ855" s="12"/>
      <c r="BC855" s="12"/>
    </row>
    <row r="856">
      <c r="AL856" s="12"/>
      <c r="AM856" s="12"/>
      <c r="AQ856" s="12"/>
      <c r="BC856" s="12"/>
    </row>
    <row r="857">
      <c r="AL857" s="12"/>
      <c r="AM857" s="12"/>
      <c r="AQ857" s="12"/>
      <c r="BC857" s="12"/>
    </row>
    <row r="858">
      <c r="AL858" s="12"/>
      <c r="AM858" s="12"/>
      <c r="AQ858" s="12"/>
      <c r="BC858" s="12"/>
    </row>
    <row r="859">
      <c r="AL859" s="12"/>
      <c r="AM859" s="12"/>
      <c r="AQ859" s="12"/>
      <c r="BC859" s="12"/>
    </row>
    <row r="860">
      <c r="AL860" s="12"/>
      <c r="AM860" s="12"/>
      <c r="AQ860" s="12"/>
      <c r="BC860" s="12"/>
    </row>
    <row r="861">
      <c r="AL861" s="12"/>
      <c r="AM861" s="12"/>
      <c r="AQ861" s="12"/>
      <c r="BC861" s="12"/>
    </row>
    <row r="862">
      <c r="AL862" s="12"/>
      <c r="AM862" s="12"/>
      <c r="AQ862" s="12"/>
      <c r="BC862" s="12"/>
    </row>
    <row r="863">
      <c r="AL863" s="12"/>
      <c r="AM863" s="12"/>
      <c r="AQ863" s="12"/>
      <c r="BC863" s="12"/>
    </row>
    <row r="864">
      <c r="AL864" s="12"/>
      <c r="AM864" s="12"/>
      <c r="AQ864" s="12"/>
      <c r="BC864" s="12"/>
    </row>
    <row r="865">
      <c r="AL865" s="12"/>
      <c r="AM865" s="12"/>
      <c r="AQ865" s="12"/>
      <c r="BC865" s="12"/>
    </row>
    <row r="866">
      <c r="AL866" s="12"/>
      <c r="AM866" s="12"/>
      <c r="AQ866" s="12"/>
      <c r="BC866" s="12"/>
    </row>
    <row r="867">
      <c r="AL867" s="12"/>
      <c r="AM867" s="12"/>
      <c r="AQ867" s="12"/>
      <c r="BC867" s="12"/>
    </row>
    <row r="868">
      <c r="AL868" s="12"/>
      <c r="AM868" s="12"/>
      <c r="AQ868" s="12"/>
      <c r="BC868" s="12"/>
    </row>
    <row r="869">
      <c r="AL869" s="12"/>
      <c r="AM869" s="12"/>
      <c r="AQ869" s="12"/>
      <c r="BC869" s="12"/>
    </row>
    <row r="870">
      <c r="AL870" s="12"/>
      <c r="AM870" s="12"/>
      <c r="AQ870" s="12"/>
      <c r="BC870" s="12"/>
    </row>
    <row r="871">
      <c r="AL871" s="12"/>
      <c r="AM871" s="12"/>
      <c r="AQ871" s="12"/>
      <c r="BC871" s="12"/>
    </row>
    <row r="872">
      <c r="AL872" s="12"/>
      <c r="AM872" s="12"/>
      <c r="AQ872" s="12"/>
      <c r="BC872" s="12"/>
    </row>
    <row r="873">
      <c r="AL873" s="12"/>
      <c r="AM873" s="12"/>
      <c r="AQ873" s="12"/>
      <c r="BC873" s="12"/>
    </row>
    <row r="874">
      <c r="AL874" s="12"/>
      <c r="AM874" s="12"/>
      <c r="AQ874" s="12"/>
      <c r="BC874" s="12"/>
    </row>
    <row r="875">
      <c r="AL875" s="12"/>
      <c r="AM875" s="12"/>
      <c r="AQ875" s="12"/>
      <c r="BC875" s="12"/>
    </row>
    <row r="876">
      <c r="AL876" s="12"/>
      <c r="AM876" s="12"/>
      <c r="AQ876" s="12"/>
      <c r="BC876" s="12"/>
    </row>
    <row r="877">
      <c r="AL877" s="12"/>
      <c r="AM877" s="12"/>
      <c r="AQ877" s="12"/>
      <c r="BC877" s="12"/>
    </row>
    <row r="878">
      <c r="AL878" s="12"/>
      <c r="AM878" s="12"/>
      <c r="AQ878" s="12"/>
      <c r="BC878" s="12"/>
    </row>
    <row r="879">
      <c r="AL879" s="12"/>
      <c r="AM879" s="12"/>
      <c r="AQ879" s="12"/>
      <c r="BC879" s="12"/>
    </row>
    <row r="880">
      <c r="AL880" s="12"/>
      <c r="AM880" s="12"/>
      <c r="AQ880" s="12"/>
      <c r="BC880" s="12"/>
    </row>
    <row r="881">
      <c r="AL881" s="12"/>
      <c r="AM881" s="12"/>
      <c r="AQ881" s="12"/>
      <c r="BC881" s="12"/>
    </row>
    <row r="882">
      <c r="AL882" s="12"/>
      <c r="AM882" s="12"/>
      <c r="AQ882" s="12"/>
      <c r="BC882" s="12"/>
    </row>
    <row r="883">
      <c r="AL883" s="12"/>
      <c r="AM883" s="12"/>
      <c r="AQ883" s="12"/>
      <c r="BC883" s="12"/>
    </row>
    <row r="884">
      <c r="AL884" s="12"/>
      <c r="AM884" s="12"/>
      <c r="AQ884" s="12"/>
      <c r="BC884" s="12"/>
    </row>
    <row r="885">
      <c r="AL885" s="12"/>
      <c r="AM885" s="12"/>
      <c r="AQ885" s="12"/>
      <c r="BC885" s="12"/>
    </row>
    <row r="886">
      <c r="AL886" s="12"/>
      <c r="AM886" s="12"/>
      <c r="AQ886" s="12"/>
      <c r="BC886" s="12"/>
    </row>
    <row r="887">
      <c r="AL887" s="12"/>
      <c r="AM887" s="12"/>
      <c r="AQ887" s="12"/>
      <c r="BC887" s="12"/>
    </row>
    <row r="888">
      <c r="AL888" s="12"/>
      <c r="AM888" s="12"/>
      <c r="AQ888" s="12"/>
      <c r="BC888" s="12"/>
    </row>
    <row r="889">
      <c r="AL889" s="12"/>
      <c r="AM889" s="12"/>
      <c r="AQ889" s="12"/>
      <c r="BC889" s="12"/>
    </row>
    <row r="890">
      <c r="AL890" s="12"/>
      <c r="AM890" s="12"/>
      <c r="AQ890" s="12"/>
      <c r="BC890" s="12"/>
    </row>
    <row r="891">
      <c r="AL891" s="12"/>
      <c r="AM891" s="12"/>
      <c r="AQ891" s="12"/>
      <c r="BC891" s="12"/>
    </row>
    <row r="892">
      <c r="AL892" s="12"/>
      <c r="AM892" s="12"/>
      <c r="AQ892" s="12"/>
      <c r="BC892" s="12"/>
    </row>
    <row r="893">
      <c r="AL893" s="12"/>
      <c r="AM893" s="12"/>
      <c r="AQ893" s="12"/>
      <c r="BC893" s="12"/>
    </row>
    <row r="894">
      <c r="AL894" s="12"/>
      <c r="AM894" s="12"/>
      <c r="AQ894" s="12"/>
      <c r="BC894" s="12"/>
    </row>
    <row r="895">
      <c r="AL895" s="12"/>
      <c r="AM895" s="12"/>
      <c r="AQ895" s="12"/>
      <c r="BC895" s="12"/>
    </row>
    <row r="896">
      <c r="AL896" s="12"/>
      <c r="AM896" s="12"/>
      <c r="AQ896" s="12"/>
      <c r="BC896" s="12"/>
    </row>
    <row r="897">
      <c r="AL897" s="12"/>
      <c r="AM897" s="12"/>
      <c r="AQ897" s="12"/>
      <c r="BC897" s="12"/>
    </row>
    <row r="898">
      <c r="AL898" s="12"/>
      <c r="AM898" s="12"/>
      <c r="AQ898" s="12"/>
      <c r="BC898" s="12"/>
    </row>
    <row r="899">
      <c r="AL899" s="12"/>
      <c r="AM899" s="12"/>
      <c r="AQ899" s="12"/>
      <c r="BC899" s="12"/>
    </row>
    <row r="900">
      <c r="AL900" s="12"/>
      <c r="AM900" s="12"/>
      <c r="AQ900" s="12"/>
      <c r="BC900" s="12"/>
    </row>
    <row r="901">
      <c r="AL901" s="12"/>
      <c r="AM901" s="12"/>
      <c r="AQ901" s="12"/>
      <c r="BC901" s="12"/>
    </row>
    <row r="902">
      <c r="AL902" s="12"/>
      <c r="AM902" s="12"/>
      <c r="AQ902" s="12"/>
      <c r="BC902" s="12"/>
    </row>
    <row r="903">
      <c r="AL903" s="12"/>
      <c r="AM903" s="12"/>
      <c r="AQ903" s="12"/>
      <c r="BC903" s="12"/>
    </row>
    <row r="904">
      <c r="AL904" s="12"/>
      <c r="AM904" s="12"/>
      <c r="AQ904" s="12"/>
      <c r="BC904" s="12"/>
    </row>
    <row r="905">
      <c r="AL905" s="12"/>
      <c r="AM905" s="12"/>
      <c r="AQ905" s="12"/>
      <c r="BC905" s="12"/>
    </row>
    <row r="906">
      <c r="AL906" s="12"/>
      <c r="AM906" s="12"/>
      <c r="AQ906" s="12"/>
      <c r="BC906" s="12"/>
    </row>
    <row r="907">
      <c r="AL907" s="12"/>
      <c r="AM907" s="12"/>
      <c r="AQ907" s="12"/>
      <c r="BC907" s="12"/>
    </row>
    <row r="908">
      <c r="AL908" s="12"/>
      <c r="AM908" s="12"/>
      <c r="AQ908" s="12"/>
      <c r="BC908" s="12"/>
    </row>
    <row r="909">
      <c r="AL909" s="12"/>
      <c r="AM909" s="12"/>
      <c r="AQ909" s="12"/>
      <c r="BC909" s="12"/>
    </row>
    <row r="910">
      <c r="AL910" s="12"/>
      <c r="AM910" s="12"/>
      <c r="AQ910" s="12"/>
      <c r="BC910" s="12"/>
    </row>
    <row r="911">
      <c r="AL911" s="12"/>
      <c r="AM911" s="12"/>
      <c r="AQ911" s="12"/>
      <c r="BC911" s="12"/>
    </row>
    <row r="912">
      <c r="AL912" s="12"/>
      <c r="AM912" s="12"/>
      <c r="AQ912" s="12"/>
      <c r="BC912" s="12"/>
    </row>
    <row r="913">
      <c r="AL913" s="12"/>
      <c r="AM913" s="12"/>
      <c r="AQ913" s="12"/>
      <c r="BC913" s="12"/>
    </row>
    <row r="914">
      <c r="AL914" s="12"/>
      <c r="AM914" s="12"/>
      <c r="AQ914" s="12"/>
      <c r="BC914" s="12"/>
    </row>
    <row r="915">
      <c r="AL915" s="12"/>
      <c r="AM915" s="12"/>
      <c r="AQ915" s="12"/>
      <c r="BC915" s="12"/>
    </row>
    <row r="916">
      <c r="AL916" s="12"/>
      <c r="AM916" s="12"/>
      <c r="AQ916" s="12"/>
      <c r="BC916" s="12"/>
    </row>
    <row r="917">
      <c r="AL917" s="12"/>
      <c r="AM917" s="12"/>
      <c r="AQ917" s="12"/>
      <c r="BC917" s="12"/>
    </row>
    <row r="918">
      <c r="AL918" s="12"/>
      <c r="AM918" s="12"/>
      <c r="AQ918" s="12"/>
      <c r="BC918" s="12"/>
    </row>
    <row r="919">
      <c r="AL919" s="12"/>
      <c r="AM919" s="12"/>
      <c r="AQ919" s="12"/>
      <c r="BC919" s="12"/>
    </row>
    <row r="920">
      <c r="AL920" s="12"/>
      <c r="AM920" s="12"/>
      <c r="AQ920" s="12"/>
      <c r="BC920" s="12"/>
    </row>
    <row r="921">
      <c r="AL921" s="12"/>
      <c r="AM921" s="12"/>
      <c r="AQ921" s="12"/>
      <c r="BC921" s="12"/>
    </row>
    <row r="922">
      <c r="AL922" s="12"/>
      <c r="AM922" s="12"/>
      <c r="AQ922" s="12"/>
      <c r="BC922" s="12"/>
    </row>
    <row r="923">
      <c r="AL923" s="12"/>
      <c r="AM923" s="12"/>
      <c r="AQ923" s="12"/>
      <c r="BC923" s="12"/>
    </row>
    <row r="924">
      <c r="AL924" s="12"/>
      <c r="AM924" s="12"/>
      <c r="AQ924" s="12"/>
      <c r="BC924" s="12"/>
    </row>
    <row r="925">
      <c r="AL925" s="12"/>
      <c r="AM925" s="12"/>
      <c r="AQ925" s="12"/>
      <c r="BC925" s="12"/>
    </row>
    <row r="926">
      <c r="AL926" s="12"/>
      <c r="AM926" s="12"/>
      <c r="AQ926" s="12"/>
      <c r="BC926" s="12"/>
    </row>
    <row r="927">
      <c r="AL927" s="12"/>
      <c r="AM927" s="12"/>
      <c r="AQ927" s="12"/>
      <c r="BC927" s="12"/>
    </row>
    <row r="928">
      <c r="AL928" s="12"/>
      <c r="AM928" s="12"/>
      <c r="AQ928" s="12"/>
      <c r="BC928" s="12"/>
    </row>
    <row r="929">
      <c r="AL929" s="12"/>
      <c r="AM929" s="12"/>
      <c r="AQ929" s="12"/>
      <c r="BC929" s="12"/>
    </row>
    <row r="930">
      <c r="AL930" s="12"/>
      <c r="AM930" s="12"/>
      <c r="AQ930" s="12"/>
      <c r="BC930" s="12"/>
    </row>
    <row r="931">
      <c r="AL931" s="12"/>
      <c r="AM931" s="12"/>
      <c r="AQ931" s="12"/>
      <c r="BC931" s="12"/>
    </row>
    <row r="932">
      <c r="AL932" s="12"/>
      <c r="AM932" s="12"/>
      <c r="AQ932" s="12"/>
      <c r="BC932" s="12"/>
    </row>
    <row r="933">
      <c r="AL933" s="12"/>
      <c r="AM933" s="12"/>
      <c r="AQ933" s="12"/>
      <c r="BC933" s="12"/>
    </row>
    <row r="934">
      <c r="AL934" s="12"/>
      <c r="AM934" s="12"/>
      <c r="AQ934" s="12"/>
      <c r="BC934" s="12"/>
    </row>
    <row r="935">
      <c r="AL935" s="12"/>
      <c r="AM935" s="12"/>
      <c r="AQ935" s="12"/>
      <c r="BC935" s="12"/>
    </row>
    <row r="936">
      <c r="AL936" s="12"/>
      <c r="AM936" s="12"/>
      <c r="AQ936" s="12"/>
      <c r="BC936" s="12"/>
    </row>
    <row r="937">
      <c r="AL937" s="12"/>
      <c r="AM937" s="12"/>
      <c r="AQ937" s="12"/>
      <c r="BC937" s="12"/>
    </row>
    <row r="938">
      <c r="AL938" s="12"/>
      <c r="AM938" s="12"/>
      <c r="AQ938" s="12"/>
      <c r="BC938" s="12"/>
    </row>
    <row r="939">
      <c r="AL939" s="12"/>
      <c r="AM939" s="12"/>
      <c r="AQ939" s="12"/>
      <c r="BC939" s="12"/>
    </row>
    <row r="940">
      <c r="AL940" s="12"/>
      <c r="AM940" s="12"/>
      <c r="AQ940" s="12"/>
      <c r="BC940" s="12"/>
    </row>
    <row r="941">
      <c r="AL941" s="12"/>
      <c r="AM941" s="12"/>
      <c r="AQ941" s="12"/>
      <c r="BC941" s="12"/>
    </row>
    <row r="942">
      <c r="AL942" s="12"/>
      <c r="AM942" s="12"/>
      <c r="AQ942" s="12"/>
      <c r="BC942" s="12"/>
    </row>
    <row r="943">
      <c r="AL943" s="12"/>
      <c r="AM943" s="12"/>
      <c r="AQ943" s="12"/>
      <c r="BC943" s="12"/>
    </row>
    <row r="944">
      <c r="AL944" s="12"/>
      <c r="AM944" s="12"/>
      <c r="AQ944" s="12"/>
      <c r="BC944" s="12"/>
    </row>
    <row r="945">
      <c r="AL945" s="12"/>
      <c r="AM945" s="12"/>
      <c r="AQ945" s="12"/>
      <c r="BC945" s="12"/>
    </row>
    <row r="946">
      <c r="AL946" s="12"/>
      <c r="AM946" s="12"/>
      <c r="AQ946" s="12"/>
      <c r="BC946" s="12"/>
    </row>
    <row r="947">
      <c r="AL947" s="12"/>
      <c r="AM947" s="12"/>
      <c r="AQ947" s="12"/>
      <c r="BC947" s="12"/>
    </row>
    <row r="948">
      <c r="AL948" s="12"/>
      <c r="AM948" s="12"/>
      <c r="AQ948" s="12"/>
      <c r="BC948" s="12"/>
    </row>
    <row r="949">
      <c r="AL949" s="12"/>
      <c r="AM949" s="12"/>
      <c r="AQ949" s="12"/>
      <c r="BC949" s="12"/>
    </row>
    <row r="950">
      <c r="AL950" s="12"/>
      <c r="AM950" s="12"/>
      <c r="AQ950" s="12"/>
      <c r="BC950" s="12"/>
    </row>
    <row r="951">
      <c r="AL951" s="12"/>
      <c r="AM951" s="12"/>
      <c r="AQ951" s="12"/>
      <c r="BC951" s="12"/>
    </row>
    <row r="952">
      <c r="AL952" s="12"/>
      <c r="AM952" s="12"/>
      <c r="AQ952" s="12"/>
      <c r="BC952" s="12"/>
    </row>
    <row r="953">
      <c r="AL953" s="12"/>
      <c r="AM953" s="12"/>
      <c r="AQ953" s="12"/>
      <c r="BC953" s="12"/>
    </row>
    <row r="954">
      <c r="AL954" s="12"/>
      <c r="AM954" s="12"/>
      <c r="AQ954" s="12"/>
      <c r="BC954" s="12"/>
    </row>
    <row r="955">
      <c r="AL955" s="12"/>
      <c r="AM955" s="12"/>
      <c r="AQ955" s="12"/>
      <c r="BC955" s="12"/>
    </row>
    <row r="956">
      <c r="AL956" s="12"/>
      <c r="AM956" s="12"/>
      <c r="AQ956" s="12"/>
      <c r="BC956" s="12"/>
    </row>
    <row r="957">
      <c r="AL957" s="12"/>
      <c r="AM957" s="12"/>
      <c r="AQ957" s="12"/>
      <c r="BC957" s="12"/>
    </row>
    <row r="958">
      <c r="AL958" s="12"/>
      <c r="AM958" s="12"/>
      <c r="AQ958" s="12"/>
      <c r="BC958" s="12"/>
    </row>
    <row r="959">
      <c r="AL959" s="12"/>
      <c r="AM959" s="12"/>
      <c r="AQ959" s="12"/>
      <c r="BC959" s="12"/>
    </row>
    <row r="960">
      <c r="AL960" s="12"/>
      <c r="AM960" s="12"/>
      <c r="AQ960" s="12"/>
      <c r="BC960" s="12"/>
    </row>
    <row r="961">
      <c r="AL961" s="12"/>
      <c r="AM961" s="12"/>
      <c r="AQ961" s="12"/>
      <c r="BC961" s="12"/>
    </row>
    <row r="962">
      <c r="AL962" s="12"/>
      <c r="AM962" s="12"/>
      <c r="AQ962" s="12"/>
      <c r="BC962" s="12"/>
    </row>
    <row r="963">
      <c r="AL963" s="12"/>
      <c r="AM963" s="12"/>
      <c r="AQ963" s="12"/>
      <c r="BC963" s="12"/>
    </row>
    <row r="964">
      <c r="AL964" s="12"/>
      <c r="AM964" s="12"/>
      <c r="AQ964" s="12"/>
      <c r="BC964" s="12"/>
    </row>
    <row r="965">
      <c r="AL965" s="12"/>
      <c r="AM965" s="12"/>
      <c r="AQ965" s="12"/>
      <c r="BC965" s="12"/>
    </row>
    <row r="966">
      <c r="AL966" s="12"/>
      <c r="AM966" s="12"/>
      <c r="AQ966" s="12"/>
      <c r="BC966" s="12"/>
    </row>
    <row r="967">
      <c r="AL967" s="12"/>
      <c r="AM967" s="12"/>
      <c r="AQ967" s="12"/>
      <c r="BC967" s="12"/>
    </row>
    <row r="968">
      <c r="AL968" s="12"/>
      <c r="AM968" s="12"/>
      <c r="AQ968" s="12"/>
      <c r="BC968" s="12"/>
    </row>
    <row r="969">
      <c r="AL969" s="12"/>
      <c r="AM969" s="12"/>
      <c r="AQ969" s="12"/>
      <c r="BC969" s="12"/>
    </row>
    <row r="970">
      <c r="AL970" s="12"/>
      <c r="AM970" s="12"/>
      <c r="AQ970" s="12"/>
      <c r="BC970" s="12"/>
    </row>
    <row r="971">
      <c r="AL971" s="12"/>
      <c r="AM971" s="12"/>
      <c r="AQ971" s="12"/>
      <c r="BC971" s="12"/>
    </row>
    <row r="972">
      <c r="AL972" s="12"/>
      <c r="AM972" s="12"/>
      <c r="AQ972" s="12"/>
      <c r="BC972" s="12"/>
    </row>
    <row r="973">
      <c r="AL973" s="12"/>
      <c r="AM973" s="12"/>
      <c r="AQ973" s="12"/>
      <c r="BC973" s="12"/>
    </row>
    <row r="974">
      <c r="AL974" s="12"/>
      <c r="AM974" s="12"/>
      <c r="AQ974" s="12"/>
      <c r="BC974" s="12"/>
    </row>
    <row r="975">
      <c r="AL975" s="12"/>
      <c r="AM975" s="12"/>
      <c r="AQ975" s="12"/>
      <c r="BC975" s="12"/>
    </row>
    <row r="976">
      <c r="AL976" s="12"/>
      <c r="AM976" s="12"/>
      <c r="AQ976" s="12"/>
      <c r="BC976" s="12"/>
    </row>
    <row r="977">
      <c r="AL977" s="12"/>
      <c r="AM977" s="12"/>
      <c r="AQ977" s="12"/>
      <c r="BC977" s="12"/>
    </row>
    <row r="978">
      <c r="AL978" s="12"/>
      <c r="AM978" s="12"/>
      <c r="AQ978" s="12"/>
      <c r="BC978" s="12"/>
    </row>
    <row r="979">
      <c r="AL979" s="12"/>
      <c r="AM979" s="12"/>
      <c r="AQ979" s="12"/>
      <c r="BC979" s="12"/>
    </row>
    <row r="980">
      <c r="AL980" s="12"/>
      <c r="AM980" s="12"/>
      <c r="AQ980" s="12"/>
      <c r="BC980" s="12"/>
    </row>
    <row r="981">
      <c r="AL981" s="12"/>
      <c r="AM981" s="12"/>
      <c r="AQ981" s="12"/>
      <c r="BC981" s="12"/>
    </row>
    <row r="982">
      <c r="AL982" s="12"/>
      <c r="AM982" s="12"/>
      <c r="AQ982" s="12"/>
      <c r="BC982" s="12"/>
    </row>
    <row r="983">
      <c r="AL983" s="12"/>
      <c r="AM983" s="12"/>
      <c r="AQ983" s="12"/>
      <c r="BC983" s="12"/>
    </row>
    <row r="984">
      <c r="AL984" s="12"/>
      <c r="AM984" s="12"/>
      <c r="AQ984" s="12"/>
      <c r="BC984" s="12"/>
    </row>
    <row r="985">
      <c r="AL985" s="12"/>
      <c r="AM985" s="12"/>
      <c r="AQ985" s="12"/>
      <c r="BC985" s="12"/>
    </row>
    <row r="986">
      <c r="AL986" s="12"/>
      <c r="AM986" s="12"/>
      <c r="AQ986" s="12"/>
      <c r="BC986" s="12"/>
    </row>
    <row r="987">
      <c r="AL987" s="12"/>
      <c r="AM987" s="12"/>
      <c r="AQ987" s="12"/>
      <c r="BC987" s="12"/>
    </row>
    <row r="988">
      <c r="AL988" s="12"/>
      <c r="AM988" s="12"/>
      <c r="AQ988" s="12"/>
      <c r="BC988" s="12"/>
    </row>
    <row r="989">
      <c r="AL989" s="12"/>
      <c r="AM989" s="12"/>
      <c r="AQ989" s="12"/>
      <c r="BC989" s="12"/>
    </row>
    <row r="990">
      <c r="AL990" s="12"/>
      <c r="AM990" s="12"/>
      <c r="AQ990" s="12"/>
      <c r="BC990" s="12"/>
    </row>
    <row r="991">
      <c r="AL991" s="12"/>
      <c r="AM991" s="12"/>
      <c r="AQ991" s="12"/>
      <c r="BC991" s="12"/>
    </row>
    <row r="992">
      <c r="AL992" s="12"/>
      <c r="AM992" s="12"/>
      <c r="AQ992" s="12"/>
      <c r="BC992" s="12"/>
    </row>
    <row r="993">
      <c r="AL993" s="12"/>
      <c r="AM993" s="12"/>
      <c r="AQ993" s="12"/>
      <c r="BC993" s="12"/>
    </row>
    <row r="994">
      <c r="AL994" s="12"/>
      <c r="AM994" s="12"/>
      <c r="AQ994" s="12"/>
      <c r="BC994" s="12"/>
    </row>
    <row r="995">
      <c r="AL995" s="12"/>
      <c r="AM995" s="12"/>
      <c r="AQ995" s="12"/>
      <c r="BC995" s="12"/>
    </row>
    <row r="996">
      <c r="AL996" s="12"/>
      <c r="AM996" s="12"/>
      <c r="AQ996" s="12"/>
      <c r="BC996" s="12"/>
    </row>
    <row r="997">
      <c r="AL997" s="12"/>
      <c r="AM997" s="12"/>
      <c r="AQ997" s="12"/>
      <c r="BC997" s="12"/>
    </row>
    <row r="998">
      <c r="AL998" s="12"/>
      <c r="AM998" s="12"/>
      <c r="AQ998" s="12"/>
      <c r="BC998" s="12"/>
    </row>
    <row r="999">
      <c r="AL999" s="12"/>
      <c r="AM999" s="12"/>
      <c r="AQ999" s="12"/>
      <c r="BC999" s="12"/>
    </row>
    <row r="1000">
      <c r="AL1000" s="12"/>
      <c r="AM1000" s="12"/>
      <c r="AQ1000" s="12"/>
      <c r="BC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63" width="8.71"/>
  </cols>
  <sheetData>
    <row r="1">
      <c r="A1" s="1"/>
      <c r="B1" s="48" t="s">
        <v>167</v>
      </c>
      <c r="C1" s="49"/>
      <c r="D1" s="4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50" t="s">
        <v>168</v>
      </c>
      <c r="W1" s="49"/>
      <c r="X1" s="49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>
        <v>303.67</v>
      </c>
      <c r="C4" s="12">
        <v>328.41</v>
      </c>
      <c r="D4" s="12"/>
      <c r="E4" s="12"/>
      <c r="F4" s="12"/>
      <c r="G4" s="12"/>
      <c r="H4" s="12"/>
      <c r="I4" s="12"/>
      <c r="J4" s="12"/>
      <c r="K4" s="12">
        <v>317.22</v>
      </c>
      <c r="L4" s="12"/>
      <c r="M4" s="12">
        <v>289.89</v>
      </c>
      <c r="N4" s="12"/>
      <c r="O4" s="12"/>
      <c r="P4" s="12"/>
      <c r="Q4" s="12"/>
      <c r="R4" s="12"/>
      <c r="S4" s="12"/>
      <c r="T4" s="12"/>
      <c r="U4" s="12">
        <v>330.35</v>
      </c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>
        <v>290.52</v>
      </c>
      <c r="AL4" s="12"/>
      <c r="AM4" s="12"/>
      <c r="AN4" s="12">
        <v>315.12</v>
      </c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>
        <v>280.4</v>
      </c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>
        <v>0.0</v>
      </c>
      <c r="C6" s="12">
        <v>0.0</v>
      </c>
      <c r="D6" s="12"/>
      <c r="E6" s="12"/>
      <c r="F6" s="12"/>
      <c r="G6" s="12"/>
      <c r="H6" s="12"/>
      <c r="I6" s="12"/>
      <c r="J6" s="12"/>
      <c r="K6" s="12">
        <v>0.0</v>
      </c>
      <c r="L6" s="12"/>
      <c r="M6" s="12">
        <v>0.07</v>
      </c>
      <c r="N6" s="12"/>
      <c r="O6" s="12"/>
      <c r="P6" s="12"/>
      <c r="Q6" s="12"/>
      <c r="R6" s="12"/>
      <c r="S6" s="12"/>
      <c r="T6" s="12"/>
      <c r="U6" s="12">
        <v>0.1</v>
      </c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>
        <v>0.08</v>
      </c>
      <c r="AL6" s="12"/>
      <c r="AM6" s="12"/>
      <c r="AN6" s="12">
        <f>502.82-494.04</f>
        <v>8.78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>
        <v>0.05</v>
      </c>
      <c r="BJ6" s="12"/>
      <c r="BK6" s="13"/>
    </row>
    <row r="7">
      <c r="A7" s="18">
        <v>1.0</v>
      </c>
      <c r="B7" s="12">
        <v>0.27</v>
      </c>
      <c r="C7" s="12">
        <v>0.0</v>
      </c>
      <c r="D7" s="12"/>
      <c r="E7" s="12"/>
      <c r="F7" s="12"/>
      <c r="G7" s="12"/>
      <c r="H7" s="12"/>
      <c r="I7" s="12"/>
      <c r="J7" s="12"/>
      <c r="K7" s="12">
        <v>0.0</v>
      </c>
      <c r="L7" s="12"/>
      <c r="M7" s="12">
        <v>0.03</v>
      </c>
      <c r="N7" s="12"/>
      <c r="O7" s="12"/>
      <c r="P7" s="12"/>
      <c r="Q7" s="12"/>
      <c r="R7" s="12"/>
      <c r="S7" s="12"/>
      <c r="T7" s="12"/>
      <c r="U7" s="12">
        <v>0.23000000000000004</v>
      </c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>
        <v>0.0</v>
      </c>
      <c r="AL7" s="12"/>
      <c r="AM7" s="12"/>
      <c r="AN7" s="12">
        <f>442.75-441.54</f>
        <v>1.21</v>
      </c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>
        <v>0.13</v>
      </c>
      <c r="BJ7" s="12"/>
      <c r="BK7" s="13"/>
    </row>
    <row r="8">
      <c r="A8" s="18">
        <v>0.5</v>
      </c>
      <c r="B8" s="12">
        <v>5.11</v>
      </c>
      <c r="C8" s="12">
        <v>0.38</v>
      </c>
      <c r="D8" s="12"/>
      <c r="E8" s="12"/>
      <c r="F8" s="12"/>
      <c r="G8" s="12"/>
      <c r="H8" s="12"/>
      <c r="I8" s="12"/>
      <c r="J8" s="12"/>
      <c r="K8" s="12">
        <v>0.71</v>
      </c>
      <c r="L8" s="12"/>
      <c r="M8" s="12">
        <f>387.3-386.54</f>
        <v>0.76</v>
      </c>
      <c r="N8" s="12"/>
      <c r="O8" s="12"/>
      <c r="P8" s="12"/>
      <c r="Q8" s="12"/>
      <c r="R8" s="12"/>
      <c r="S8" s="12"/>
      <c r="T8" s="12"/>
      <c r="U8" s="12">
        <v>9.2</v>
      </c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>
        <v>0.06</v>
      </c>
      <c r="AL8" s="12"/>
      <c r="AM8" s="12"/>
      <c r="AN8" s="12">
        <f>389.87-386.54</f>
        <v>3.33</v>
      </c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>
        <v>0.4600000000000001</v>
      </c>
      <c r="BJ8" s="12"/>
      <c r="BK8" s="13"/>
    </row>
    <row r="9">
      <c r="A9" s="18">
        <v>0.25</v>
      </c>
      <c r="B9" s="12">
        <v>219.57</v>
      </c>
      <c r="C9" s="12">
        <v>203.09</v>
      </c>
      <c r="D9" s="12"/>
      <c r="E9" s="12"/>
      <c r="F9" s="12"/>
      <c r="G9" s="12"/>
      <c r="H9" s="12"/>
      <c r="I9" s="12"/>
      <c r="J9" s="12"/>
      <c r="K9" s="12">
        <v>184.73</v>
      </c>
      <c r="L9" s="12"/>
      <c r="M9" s="12">
        <v>173.18</v>
      </c>
      <c r="N9" s="12"/>
      <c r="O9" s="12"/>
      <c r="P9" s="12"/>
      <c r="Q9" s="12"/>
      <c r="R9" s="12"/>
      <c r="S9" s="12"/>
      <c r="T9" s="12"/>
      <c r="U9" s="12">
        <f>621.61-363.56</f>
        <v>258.05</v>
      </c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>
        <v>17.09</v>
      </c>
      <c r="AL9" s="12"/>
      <c r="AM9" s="12"/>
      <c r="AN9" s="12">
        <v>31.94</v>
      </c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>
        <v>46.49</v>
      </c>
      <c r="BJ9" s="12"/>
      <c r="BK9" s="13"/>
    </row>
    <row r="10">
      <c r="A10" s="19">
        <v>0.125</v>
      </c>
      <c r="B10" s="12">
        <v>77.81999999999998</v>
      </c>
      <c r="C10" s="12">
        <v>121.17</v>
      </c>
      <c r="D10" s="12"/>
      <c r="E10" s="12"/>
      <c r="F10" s="12"/>
      <c r="G10" s="12"/>
      <c r="H10" s="12"/>
      <c r="I10" s="12"/>
      <c r="J10" s="12"/>
      <c r="K10" s="12">
        <v>128.77</v>
      </c>
      <c r="L10" s="12"/>
      <c r="M10" s="12">
        <v>114.24</v>
      </c>
      <c r="N10" s="12"/>
      <c r="O10" s="12"/>
      <c r="P10" s="12"/>
      <c r="Q10" s="12"/>
      <c r="R10" s="12"/>
      <c r="S10" s="12"/>
      <c r="T10" s="12"/>
      <c r="U10" s="12">
        <f>410.05-348.15</f>
        <v>61.9</v>
      </c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>
        <v>247.2</v>
      </c>
      <c r="AL10" s="12"/>
      <c r="AM10" s="12"/>
      <c r="AN10" s="12">
        <v>258.53</v>
      </c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>
        <v>220.78</v>
      </c>
      <c r="BJ10" s="12"/>
      <c r="BK10" s="13"/>
    </row>
    <row r="11">
      <c r="A11" s="19">
        <v>0.0625</v>
      </c>
      <c r="B11" s="12">
        <f>347.54-346.69</f>
        <v>0.85</v>
      </c>
      <c r="C11" s="12">
        <v>3.74</v>
      </c>
      <c r="D11" s="12"/>
      <c r="E11" s="12"/>
      <c r="F11" s="12"/>
      <c r="G11" s="12"/>
      <c r="H11" s="12"/>
      <c r="I11" s="12"/>
      <c r="J11" s="12"/>
      <c r="K11" s="12">
        <v>2.94</v>
      </c>
      <c r="L11" s="12"/>
      <c r="M11" s="12">
        <v>1.59</v>
      </c>
      <c r="N11" s="12"/>
      <c r="O11" s="12"/>
      <c r="P11" s="12"/>
      <c r="Q11" s="12"/>
      <c r="R11" s="12"/>
      <c r="S11" s="12"/>
      <c r="T11" s="12"/>
      <c r="U11" s="12">
        <v>0.8400000000000001</v>
      </c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>
        <v>18.4</v>
      </c>
      <c r="AL11" s="12"/>
      <c r="AM11" s="12"/>
      <c r="AN11" s="12">
        <v>11.25</v>
      </c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>
        <v>12.44</v>
      </c>
      <c r="BJ11" s="12"/>
      <c r="BK11" s="13"/>
    </row>
    <row r="12">
      <c r="A12" s="20" t="s">
        <v>42</v>
      </c>
      <c r="B12" s="12">
        <v>0.01</v>
      </c>
      <c r="C12" s="12">
        <v>0.0</v>
      </c>
      <c r="D12" s="12"/>
      <c r="E12" s="12"/>
      <c r="F12" s="12"/>
      <c r="G12" s="12"/>
      <c r="H12" s="12"/>
      <c r="I12" s="12"/>
      <c r="J12" s="12"/>
      <c r="K12" s="12">
        <v>0.02</v>
      </c>
      <c r="L12" s="12"/>
      <c r="M12" s="12">
        <v>0.01</v>
      </c>
      <c r="N12" s="12"/>
      <c r="O12" s="12"/>
      <c r="P12" s="12"/>
      <c r="Q12" s="12"/>
      <c r="R12" s="12"/>
      <c r="S12" s="12"/>
      <c r="T12" s="12"/>
      <c r="U12" s="12">
        <v>0.01</v>
      </c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>
        <v>0.11000000000000001</v>
      </c>
      <c r="AL12" s="12"/>
      <c r="AM12" s="12"/>
      <c r="AN12" s="12">
        <v>0.05</v>
      </c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>
        <f>0.03</f>
        <v>0.03</v>
      </c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>
        <f t="shared" ref="B14:BK14" si="1">(B6/B$4)*100</f>
        <v>0</v>
      </c>
      <c r="C14" s="22">
        <f t="shared" si="1"/>
        <v>0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>
        <f t="shared" si="1"/>
        <v>0</v>
      </c>
      <c r="L14" s="22" t="str">
        <f t="shared" si="1"/>
        <v>#DIV/0!</v>
      </c>
      <c r="M14" s="22">
        <f t="shared" si="1"/>
        <v>0.02414709028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>
        <f t="shared" si="1"/>
        <v>0.03027092478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>
        <f t="shared" si="1"/>
        <v>0.02753683051</v>
      </c>
      <c r="AL14" s="22" t="str">
        <f t="shared" si="1"/>
        <v>#DIV/0!</v>
      </c>
      <c r="AM14" s="22" t="str">
        <f t="shared" si="1"/>
        <v>#DIV/0!</v>
      </c>
      <c r="AN14" s="22">
        <f t="shared" si="1"/>
        <v>2.786240162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>
        <f t="shared" si="1"/>
        <v>0.01783166904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>
        <f t="shared" ref="B15:BK15" si="2">(B7/B$4)*100</f>
        <v>0.08891230612</v>
      </c>
      <c r="C15" s="22">
        <f t="shared" si="2"/>
        <v>0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>
        <f t="shared" si="2"/>
        <v>0</v>
      </c>
      <c r="L15" s="22" t="str">
        <f t="shared" si="2"/>
        <v>#DIV/0!</v>
      </c>
      <c r="M15" s="22">
        <f t="shared" si="2"/>
        <v>0.01034875298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>
        <f t="shared" si="2"/>
        <v>0.06962312699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>
        <f t="shared" si="2"/>
        <v>0</v>
      </c>
      <c r="AL15" s="22" t="str">
        <f t="shared" si="2"/>
        <v>#DIV/0!</v>
      </c>
      <c r="AM15" s="22" t="str">
        <f t="shared" si="2"/>
        <v>#DIV/0!</v>
      </c>
      <c r="AN15" s="22">
        <f t="shared" si="2"/>
        <v>0.3839807058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>
        <f t="shared" si="2"/>
        <v>0.04636233951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>
        <f t="shared" ref="B16:BK16" si="3">(B8/B$4)*100</f>
        <v>1.68274772</v>
      </c>
      <c r="C16" s="22">
        <f t="shared" si="3"/>
        <v>0.1157090223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>
        <f t="shared" si="3"/>
        <v>0.2238194313</v>
      </c>
      <c r="L16" s="22" t="str">
        <f t="shared" si="3"/>
        <v>#DIV/0!</v>
      </c>
      <c r="M16" s="22">
        <f t="shared" si="3"/>
        <v>0.2621684087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>
        <f t="shared" si="3"/>
        <v>2.784925079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>
        <f t="shared" si="3"/>
        <v>0.02065262288</v>
      </c>
      <c r="AL16" s="22" t="str">
        <f t="shared" si="3"/>
        <v>#DIV/0!</v>
      </c>
      <c r="AM16" s="22" t="str">
        <f t="shared" si="3"/>
        <v>#DIV/0!</v>
      </c>
      <c r="AN16" s="22">
        <f t="shared" si="3"/>
        <v>1.056740289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>
        <f t="shared" si="3"/>
        <v>0.1640513552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>
        <f t="shared" ref="B17:BK17" si="4">(B9/B$4)*100</f>
        <v>72.30546317</v>
      </c>
      <c r="C17" s="22">
        <f t="shared" si="4"/>
        <v>61.84038245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>
        <f t="shared" si="4"/>
        <v>58.23403316</v>
      </c>
      <c r="L17" s="22" t="str">
        <f t="shared" si="4"/>
        <v>#DIV/0!</v>
      </c>
      <c r="M17" s="22">
        <f t="shared" si="4"/>
        <v>59.73990134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>
        <f t="shared" si="4"/>
        <v>78.11412139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>
        <f t="shared" si="4"/>
        <v>5.882555418</v>
      </c>
      <c r="AL17" s="22" t="str">
        <f t="shared" si="4"/>
        <v>#DIV/0!</v>
      </c>
      <c r="AM17" s="22" t="str">
        <f t="shared" si="4"/>
        <v>#DIV/0!</v>
      </c>
      <c r="AN17" s="22">
        <f t="shared" si="4"/>
        <v>10.13582127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>
        <f t="shared" si="4"/>
        <v>16.57988588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>
        <f t="shared" ref="B18:BK18" si="5">(B10/B$4)*100</f>
        <v>25.62650245</v>
      </c>
      <c r="C18" s="22">
        <f t="shared" si="5"/>
        <v>36.89595323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>
        <f t="shared" si="5"/>
        <v>40.59327911</v>
      </c>
      <c r="L18" s="22" t="str">
        <f t="shared" si="5"/>
        <v>#DIV/0!</v>
      </c>
      <c r="M18" s="22">
        <f t="shared" si="5"/>
        <v>39.40805133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>
        <f t="shared" si="5"/>
        <v>18.73770244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>
        <f t="shared" si="5"/>
        <v>85.08880628</v>
      </c>
      <c r="AL18" s="22" t="str">
        <f t="shared" si="5"/>
        <v>#DIV/0!</v>
      </c>
      <c r="AM18" s="22" t="str">
        <f t="shared" si="5"/>
        <v>#DIV/0!</v>
      </c>
      <c r="AN18" s="22">
        <f t="shared" si="5"/>
        <v>82.04176187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>
        <f t="shared" si="5"/>
        <v>78.73751783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>
        <f t="shared" ref="B19:BK19" si="6">(B11/B$4)*100</f>
        <v>0.2799091119</v>
      </c>
      <c r="C19" s="22">
        <f t="shared" si="6"/>
        <v>1.138820377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>
        <f t="shared" si="6"/>
        <v>0.9268015888</v>
      </c>
      <c r="L19" s="22" t="str">
        <f t="shared" si="6"/>
        <v>#DIV/0!</v>
      </c>
      <c r="M19" s="22">
        <f t="shared" si="6"/>
        <v>0.5484839077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>
        <f t="shared" si="6"/>
        <v>0.2542757681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>
        <f t="shared" si="6"/>
        <v>6.333471017</v>
      </c>
      <c r="AL19" s="22" t="str">
        <f t="shared" si="6"/>
        <v>#DIV/0!</v>
      </c>
      <c r="AM19" s="22" t="str">
        <f t="shared" si="6"/>
        <v>#DIV/0!</v>
      </c>
      <c r="AN19" s="22">
        <f t="shared" si="6"/>
        <v>3.570068545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>
        <f t="shared" si="6"/>
        <v>4.436519258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>
        <f t="shared" ref="B20:BK20" si="7">(B12/B$4)*100</f>
        <v>0.003293048375</v>
      </c>
      <c r="C20" s="22">
        <f t="shared" si="7"/>
        <v>0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>
        <f t="shared" si="7"/>
        <v>0.006304772713</v>
      </c>
      <c r="L20" s="22" t="str">
        <f t="shared" si="7"/>
        <v>#DIV/0!</v>
      </c>
      <c r="M20" s="22">
        <f t="shared" si="7"/>
        <v>0.003449584325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>
        <f t="shared" si="7"/>
        <v>0.003027092478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>
        <f t="shared" si="7"/>
        <v>0.03786314195</v>
      </c>
      <c r="AL20" s="22" t="str">
        <f t="shared" si="7"/>
        <v>#DIV/0!</v>
      </c>
      <c r="AM20" s="22" t="str">
        <f t="shared" si="7"/>
        <v>#DIV/0!</v>
      </c>
      <c r="AN20" s="22">
        <f t="shared" si="7"/>
        <v>0.01586697131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>
        <f t="shared" si="7"/>
        <v>0.01069900143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>
        <f t="shared" ref="B22:BK22" si="8">B14</f>
        <v>0</v>
      </c>
      <c r="C22" s="22">
        <f t="shared" si="8"/>
        <v>0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>
        <f t="shared" si="8"/>
        <v>0</v>
      </c>
      <c r="L22" s="22" t="str">
        <f t="shared" si="8"/>
        <v>#DIV/0!</v>
      </c>
      <c r="M22" s="22">
        <f t="shared" si="8"/>
        <v>0.02414709028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>
        <f t="shared" si="8"/>
        <v>0.03027092478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>
        <f t="shared" si="8"/>
        <v>0.02753683051</v>
      </c>
      <c r="AL22" s="22" t="str">
        <f t="shared" si="8"/>
        <v>#DIV/0!</v>
      </c>
      <c r="AM22" s="22" t="str">
        <f t="shared" si="8"/>
        <v>#DIV/0!</v>
      </c>
      <c r="AN22" s="22">
        <f t="shared" si="8"/>
        <v>2.786240162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>
        <f t="shared" si="8"/>
        <v>0.01783166904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>
        <f t="shared" ref="B23:BK23" si="9">B15+B22</f>
        <v>0.08891230612</v>
      </c>
      <c r="C23" s="22">
        <f t="shared" si="9"/>
        <v>0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>
        <f t="shared" si="9"/>
        <v>0</v>
      </c>
      <c r="L23" s="22" t="str">
        <f t="shared" si="9"/>
        <v>#DIV/0!</v>
      </c>
      <c r="M23" s="22">
        <f t="shared" si="9"/>
        <v>0.03449584325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>
        <f t="shared" si="9"/>
        <v>0.09989405176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>
        <f t="shared" si="9"/>
        <v>0.02753683051</v>
      </c>
      <c r="AL23" s="22" t="str">
        <f t="shared" si="9"/>
        <v>#DIV/0!</v>
      </c>
      <c r="AM23" s="22" t="str">
        <f t="shared" si="9"/>
        <v>#DIV/0!</v>
      </c>
      <c r="AN23" s="22">
        <f t="shared" si="9"/>
        <v>3.170220868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>
        <f t="shared" si="9"/>
        <v>0.06419400856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>
        <f t="shared" ref="B24:BK24" si="10">B16+B23</f>
        <v>1.771660026</v>
      </c>
      <c r="C24" s="22">
        <f t="shared" si="10"/>
        <v>0.1157090223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>
        <f t="shared" si="10"/>
        <v>0.2238194313</v>
      </c>
      <c r="L24" s="22" t="str">
        <f t="shared" si="10"/>
        <v>#DIV/0!</v>
      </c>
      <c r="M24" s="22">
        <f t="shared" si="10"/>
        <v>0.296664252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>
        <f t="shared" si="10"/>
        <v>2.884819131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>
        <f t="shared" si="10"/>
        <v>0.04818945339</v>
      </c>
      <c r="AL24" s="22" t="str">
        <f t="shared" si="10"/>
        <v>#DIV/0!</v>
      </c>
      <c r="AM24" s="22" t="str">
        <f t="shared" si="10"/>
        <v>#DIV/0!</v>
      </c>
      <c r="AN24" s="22">
        <f t="shared" si="10"/>
        <v>4.226961158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>
        <f t="shared" si="10"/>
        <v>0.2282453638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>
        <f t="shared" ref="B25:BK25" si="11">B17+B24</f>
        <v>74.07712319</v>
      </c>
      <c r="C25" s="22">
        <f t="shared" si="11"/>
        <v>61.95609147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>
        <f t="shared" si="11"/>
        <v>58.45785259</v>
      </c>
      <c r="L25" s="22" t="str">
        <f t="shared" si="11"/>
        <v>#DIV/0!</v>
      </c>
      <c r="M25" s="22">
        <f t="shared" si="11"/>
        <v>60.03656559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>
        <f t="shared" si="11"/>
        <v>80.99894052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>
        <f t="shared" si="11"/>
        <v>5.930744871</v>
      </c>
      <c r="AL25" s="22" t="str">
        <f t="shared" si="11"/>
        <v>#DIV/0!</v>
      </c>
      <c r="AM25" s="22" t="str">
        <f t="shared" si="11"/>
        <v>#DIV/0!</v>
      </c>
      <c r="AN25" s="22">
        <f t="shared" si="11"/>
        <v>14.36278243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>
        <f t="shared" si="11"/>
        <v>16.80813124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>
        <f t="shared" ref="B26:BK26" si="12">B18+B25</f>
        <v>99.70362565</v>
      </c>
      <c r="C26" s="22">
        <f t="shared" si="12"/>
        <v>98.8520447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>
        <f t="shared" si="12"/>
        <v>99.05113171</v>
      </c>
      <c r="L26" s="22" t="str">
        <f t="shared" si="12"/>
        <v>#DIV/0!</v>
      </c>
      <c r="M26" s="22">
        <f t="shared" si="12"/>
        <v>99.44461692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>
        <f t="shared" si="12"/>
        <v>99.73664295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>
        <f t="shared" si="12"/>
        <v>91.01955115</v>
      </c>
      <c r="AL26" s="22" t="str">
        <f t="shared" si="12"/>
        <v>#DIV/0!</v>
      </c>
      <c r="AM26" s="22" t="str">
        <f t="shared" si="12"/>
        <v>#DIV/0!</v>
      </c>
      <c r="AN26" s="22">
        <f t="shared" si="12"/>
        <v>96.4045443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>
        <f t="shared" si="12"/>
        <v>95.54564907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>
        <f t="shared" ref="B27:BK27" si="13">B19+B26</f>
        <v>99.98353476</v>
      </c>
      <c r="C27" s="22">
        <f t="shared" si="13"/>
        <v>99.99086508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>
        <f t="shared" si="13"/>
        <v>99.9779333</v>
      </c>
      <c r="L27" s="22" t="str">
        <f t="shared" si="13"/>
        <v>#DIV/0!</v>
      </c>
      <c r="M27" s="22">
        <f t="shared" si="13"/>
        <v>99.99310083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>
        <f t="shared" si="13"/>
        <v>99.99091872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>
        <f t="shared" si="13"/>
        <v>97.35302217</v>
      </c>
      <c r="AL27" s="22" t="str">
        <f t="shared" si="13"/>
        <v>#DIV/0!</v>
      </c>
      <c r="AM27" s="22" t="str">
        <f t="shared" si="13"/>
        <v>#DIV/0!</v>
      </c>
      <c r="AN27" s="22">
        <f t="shared" si="13"/>
        <v>99.97461285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>
        <f t="shared" si="13"/>
        <v>99.98216833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>
        <f t="shared" ref="B28:BK28" si="14">B20+B27</f>
        <v>99.98682781</v>
      </c>
      <c r="C28" s="22">
        <f t="shared" si="14"/>
        <v>99.99086508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>
        <f t="shared" si="14"/>
        <v>99.98423807</v>
      </c>
      <c r="L28" s="22" t="str">
        <f t="shared" si="14"/>
        <v>#DIV/0!</v>
      </c>
      <c r="M28" s="22">
        <f t="shared" si="14"/>
        <v>99.99655042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>
        <f t="shared" si="14"/>
        <v>99.99394582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>
        <f t="shared" si="14"/>
        <v>97.39088531</v>
      </c>
      <c r="AL28" s="22" t="str">
        <f t="shared" si="14"/>
        <v>#DIV/0!</v>
      </c>
      <c r="AM28" s="22" t="str">
        <f t="shared" si="14"/>
        <v>#DIV/0!</v>
      </c>
      <c r="AN28" s="22">
        <f t="shared" si="14"/>
        <v>99.99047982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>
        <f t="shared" si="14"/>
        <v>99.99286733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303.63</v>
      </c>
      <c r="C30" s="12">
        <f t="shared" si="15"/>
        <v>328.38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317.17</v>
      </c>
      <c r="L30" s="12">
        <f t="shared" si="15"/>
        <v>0</v>
      </c>
      <c r="M30" s="12">
        <f t="shared" si="15"/>
        <v>289.88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330.33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282.94</v>
      </c>
      <c r="AL30" s="12">
        <f t="shared" si="15"/>
        <v>0</v>
      </c>
      <c r="AM30" s="12">
        <f t="shared" si="15"/>
        <v>0</v>
      </c>
      <c r="AN30" s="12">
        <f t="shared" si="15"/>
        <v>315.09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280.38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0.04</v>
      </c>
      <c r="C31" s="28">
        <f t="shared" si="16"/>
        <v>0.03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0.05</v>
      </c>
      <c r="L31" s="28">
        <f t="shared" si="16"/>
        <v>0</v>
      </c>
      <c r="M31" s="28">
        <f t="shared" si="16"/>
        <v>0.01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0.02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7.58</v>
      </c>
      <c r="AL31" s="28">
        <f t="shared" si="16"/>
        <v>0</v>
      </c>
      <c r="AM31" s="28">
        <f t="shared" si="16"/>
        <v>0</v>
      </c>
      <c r="AN31" s="28">
        <f t="shared" si="16"/>
        <v>0.03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0.02</v>
      </c>
      <c r="BJ31" s="28">
        <f t="shared" si="16"/>
        <v>0</v>
      </c>
      <c r="BK31" s="30">
        <f t="shared" si="16"/>
        <v>0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mergeCells count="2">
    <mergeCell ref="B1:D1"/>
    <mergeCell ref="V1:X1"/>
  </mergeCells>
  <printOptions/>
  <pageMargins bottom="0.75" footer="0.0" header="0.0" left="0.7" right="0.7" top="0.75"/>
  <pageSetup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4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  <c r="BL2" s="9" t="s">
        <v>169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  <c r="BL3" s="9" t="s">
        <v>170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>
        <v>302.98</v>
      </c>
      <c r="AE4" s="12"/>
      <c r="AF4" s="12">
        <v>287.07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  <c r="BL4" s="13">
        <v>333.53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  <c r="BL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>
        <v>0.0</v>
      </c>
      <c r="AE6" s="12"/>
      <c r="AF6" s="12">
        <v>0.0</v>
      </c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  <c r="BL6" s="13">
        <v>27.37</v>
      </c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>
        <v>0.0</v>
      </c>
      <c r="AE7" s="12"/>
      <c r="AF7" s="12">
        <v>0.0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  <c r="BL7" s="13">
        <v>31.6</v>
      </c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>
        <v>5.54</v>
      </c>
      <c r="AE8" s="12"/>
      <c r="AF8" s="12">
        <v>5.05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  <c r="BL8" s="13">
        <v>91.36</v>
      </c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>
        <v>153.94</v>
      </c>
      <c r="AE9" s="12"/>
      <c r="AF9" s="12">
        <v>145.46</v>
      </c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  <c r="BL9" s="13">
        <v>164.13</v>
      </c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>
        <v>138.55</v>
      </c>
      <c r="AE10" s="12"/>
      <c r="AF10" s="12">
        <v>130.76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  <c r="BL10" s="13">
        <v>17.28</v>
      </c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>
        <v>4.85</v>
      </c>
      <c r="AE11" s="12"/>
      <c r="AF11" s="12">
        <v>5.78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  <c r="BL11" s="13">
        <v>0.99</v>
      </c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>
        <v>0.05</v>
      </c>
      <c r="AE12" s="12"/>
      <c r="AF12" s="12">
        <v>0.01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  <c r="BL12" s="13">
        <v>0.4699999999999999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  <c r="BL13" s="16"/>
    </row>
    <row r="14">
      <c r="A14" s="21" t="s">
        <v>43</v>
      </c>
      <c r="B14" s="22" t="str">
        <f t="shared" ref="B14:BL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>
        <f t="shared" si="1"/>
        <v>0</v>
      </c>
      <c r="AE14" s="22" t="str">
        <f t="shared" si="1"/>
        <v>#DIV/0!</v>
      </c>
      <c r="AF14" s="22">
        <f t="shared" si="1"/>
        <v>0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  <c r="BL14" s="24">
        <f t="shared" si="1"/>
        <v>8.206158367</v>
      </c>
    </row>
    <row r="15">
      <c r="A15" s="25"/>
      <c r="B15" s="22" t="str">
        <f t="shared" ref="B15:BL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>
        <f t="shared" si="2"/>
        <v>0</v>
      </c>
      <c r="AE15" s="22" t="str">
        <f t="shared" si="2"/>
        <v>#DIV/0!</v>
      </c>
      <c r="AF15" s="22">
        <f t="shared" si="2"/>
        <v>0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  <c r="BL15" s="24">
        <f t="shared" si="2"/>
        <v>9.474410098</v>
      </c>
    </row>
    <row r="16">
      <c r="A16" s="25"/>
      <c r="B16" s="22" t="str">
        <f t="shared" ref="B16:BL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>
        <f t="shared" si="3"/>
        <v>1.828503532</v>
      </c>
      <c r="AE16" s="22" t="str">
        <f t="shared" si="3"/>
        <v>#DIV/0!</v>
      </c>
      <c r="AF16" s="22">
        <f t="shared" si="3"/>
        <v>1.75915282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  <c r="BL16" s="24">
        <f t="shared" si="3"/>
        <v>27.39183882</v>
      </c>
    </row>
    <row r="17">
      <c r="A17" s="25"/>
      <c r="B17" s="22" t="str">
        <f t="shared" ref="B17:BL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>
        <f t="shared" si="4"/>
        <v>50.80863423</v>
      </c>
      <c r="AE17" s="22" t="str">
        <f t="shared" si="4"/>
        <v>#DIV/0!</v>
      </c>
      <c r="AF17" s="22">
        <f t="shared" si="4"/>
        <v>50.67056815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  <c r="BL17" s="24">
        <f t="shared" si="4"/>
        <v>49.20996612</v>
      </c>
    </row>
    <row r="18">
      <c r="A18" s="25"/>
      <c r="B18" s="22" t="str">
        <f t="shared" ref="B18:BL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>
        <f t="shared" si="5"/>
        <v>45.72909103</v>
      </c>
      <c r="AE18" s="22" t="str">
        <f t="shared" si="5"/>
        <v>#DIV/0!</v>
      </c>
      <c r="AF18" s="22">
        <f t="shared" si="5"/>
        <v>45.54986589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  <c r="BL18" s="24">
        <f t="shared" si="5"/>
        <v>5.180943243</v>
      </c>
    </row>
    <row r="19">
      <c r="A19" s="25"/>
      <c r="B19" s="22" t="str">
        <f t="shared" ref="B19:BL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>
        <f t="shared" si="6"/>
        <v>1.600765727</v>
      </c>
      <c r="AE19" s="22" t="str">
        <f t="shared" si="6"/>
        <v>#DIV/0!</v>
      </c>
      <c r="AF19" s="22">
        <f t="shared" si="6"/>
        <v>2.013446198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  <c r="BL19" s="24">
        <f t="shared" si="6"/>
        <v>0.2968248733</v>
      </c>
    </row>
    <row r="20">
      <c r="A20" s="26"/>
      <c r="B20" s="22" t="str">
        <f t="shared" ref="B20:BL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>
        <f t="shared" si="7"/>
        <v>0.01650273945</v>
      </c>
      <c r="AE20" s="22" t="str">
        <f t="shared" si="7"/>
        <v>#DIV/0!</v>
      </c>
      <c r="AF20" s="22">
        <f t="shared" si="7"/>
        <v>0.00348347093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  <c r="BL20" s="24">
        <f t="shared" si="7"/>
        <v>0.1409168591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  <c r="BL21" s="16"/>
    </row>
    <row r="22">
      <c r="A22" s="21" t="s">
        <v>44</v>
      </c>
      <c r="B22" s="22" t="str">
        <f t="shared" ref="B22:BL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>
        <f t="shared" si="8"/>
        <v>0</v>
      </c>
      <c r="AE22" s="22" t="str">
        <f t="shared" si="8"/>
        <v>#DIV/0!</v>
      </c>
      <c r="AF22" s="22">
        <f t="shared" si="8"/>
        <v>0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  <c r="BL22" s="24">
        <f t="shared" si="8"/>
        <v>8.206158367</v>
      </c>
    </row>
    <row r="23">
      <c r="A23" s="25"/>
      <c r="B23" s="22" t="str">
        <f t="shared" ref="B23:BL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>
        <f t="shared" si="9"/>
        <v>0</v>
      </c>
      <c r="AE23" s="22" t="str">
        <f t="shared" si="9"/>
        <v>#DIV/0!</v>
      </c>
      <c r="AF23" s="22">
        <f t="shared" si="9"/>
        <v>0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  <c r="BL23" s="24">
        <f t="shared" si="9"/>
        <v>17.68056846</v>
      </c>
    </row>
    <row r="24">
      <c r="A24" s="25"/>
      <c r="B24" s="22" t="str">
        <f t="shared" ref="B24:BL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>
        <f t="shared" si="10"/>
        <v>1.828503532</v>
      </c>
      <c r="AE24" s="22" t="str">
        <f t="shared" si="10"/>
        <v>#DIV/0!</v>
      </c>
      <c r="AF24" s="22">
        <f t="shared" si="10"/>
        <v>1.75915282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  <c r="BL24" s="24">
        <f t="shared" si="10"/>
        <v>45.07240728</v>
      </c>
    </row>
    <row r="25">
      <c r="A25" s="25"/>
      <c r="B25" s="22" t="str">
        <f t="shared" ref="B25:BL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>
        <f t="shared" si="11"/>
        <v>52.63713776</v>
      </c>
      <c r="AE25" s="22" t="str">
        <f t="shared" si="11"/>
        <v>#DIV/0!</v>
      </c>
      <c r="AF25" s="22">
        <f t="shared" si="11"/>
        <v>52.42972097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  <c r="BL25" s="24">
        <f t="shared" si="11"/>
        <v>94.2823734</v>
      </c>
    </row>
    <row r="26">
      <c r="A26" s="25"/>
      <c r="B26" s="22" t="str">
        <f t="shared" ref="B26:BL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>
        <f t="shared" si="12"/>
        <v>98.36622879</v>
      </c>
      <c r="AE26" s="22" t="str">
        <f t="shared" si="12"/>
        <v>#DIV/0!</v>
      </c>
      <c r="AF26" s="22">
        <f t="shared" si="12"/>
        <v>97.97958686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  <c r="BL26" s="24">
        <f t="shared" si="12"/>
        <v>99.46331664</v>
      </c>
    </row>
    <row r="27">
      <c r="A27" s="25"/>
      <c r="B27" s="22" t="str">
        <f t="shared" ref="B27:BL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>
        <f t="shared" si="13"/>
        <v>99.96699452</v>
      </c>
      <c r="AE27" s="22" t="str">
        <f t="shared" si="13"/>
        <v>#DIV/0!</v>
      </c>
      <c r="AF27" s="22">
        <f t="shared" si="13"/>
        <v>99.99303306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  <c r="BL27" s="24">
        <f t="shared" si="13"/>
        <v>99.76014152</v>
      </c>
    </row>
    <row r="28">
      <c r="A28" s="26"/>
      <c r="B28" s="22" t="str">
        <f t="shared" ref="B28:BL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>
        <f t="shared" si="14"/>
        <v>99.98349726</v>
      </c>
      <c r="AE28" s="22" t="str">
        <f t="shared" si="14"/>
        <v>#DIV/0!</v>
      </c>
      <c r="AF28" s="22">
        <f t="shared" si="14"/>
        <v>99.99651653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  <c r="BL28" s="24">
        <f t="shared" si="14"/>
        <v>99.90105838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  <c r="BL29" s="16"/>
    </row>
    <row r="30">
      <c r="A30" s="9" t="s">
        <v>45</v>
      </c>
      <c r="B30" s="12">
        <f t="shared" ref="B30:BL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302.93</v>
      </c>
      <c r="AE30" s="12">
        <f t="shared" si="15"/>
        <v>0</v>
      </c>
      <c r="AF30" s="12">
        <f t="shared" si="15"/>
        <v>287.06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  <c r="BL30" s="13">
        <f t="shared" si="15"/>
        <v>333.2</v>
      </c>
    </row>
    <row r="31">
      <c r="A31" s="26" t="s">
        <v>46</v>
      </c>
      <c r="B31" s="28">
        <f t="shared" ref="B31:BL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0.05</v>
      </c>
      <c r="AE31" s="28">
        <f t="shared" si="16"/>
        <v>0</v>
      </c>
      <c r="AF31" s="28">
        <f t="shared" si="16"/>
        <v>0.01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  <c r="BL31" s="30">
        <f t="shared" si="16"/>
        <v>0.33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B1" s="41" t="s">
        <v>0</v>
      </c>
      <c r="V1" s="41" t="s">
        <v>1</v>
      </c>
    </row>
    <row r="2">
      <c r="B2" s="41" t="s">
        <v>2</v>
      </c>
      <c r="C2" s="41" t="s">
        <v>2</v>
      </c>
      <c r="D2" s="41" t="s">
        <v>3</v>
      </c>
      <c r="E2" s="41" t="s">
        <v>3</v>
      </c>
      <c r="F2" s="41" t="s">
        <v>4</v>
      </c>
      <c r="G2" s="41" t="s">
        <v>4</v>
      </c>
      <c r="H2" s="41" t="s">
        <v>5</v>
      </c>
      <c r="I2" s="41" t="s">
        <v>5</v>
      </c>
      <c r="J2" s="41" t="s">
        <v>6</v>
      </c>
      <c r="K2" s="41" t="s">
        <v>6</v>
      </c>
      <c r="L2" s="41" t="s">
        <v>7</v>
      </c>
      <c r="M2" s="41" t="s">
        <v>7</v>
      </c>
      <c r="N2" s="41" t="s">
        <v>8</v>
      </c>
      <c r="O2" s="41" t="s">
        <v>8</v>
      </c>
      <c r="P2" s="41" t="s">
        <v>9</v>
      </c>
      <c r="Q2" s="41" t="s">
        <v>9</v>
      </c>
      <c r="R2" s="41" t="s">
        <v>10</v>
      </c>
      <c r="S2" s="41" t="s">
        <v>10</v>
      </c>
      <c r="T2" s="41" t="s">
        <v>11</v>
      </c>
      <c r="U2" s="41" t="s">
        <v>11</v>
      </c>
      <c r="V2" s="41" t="s">
        <v>12</v>
      </c>
      <c r="W2" s="41" t="s">
        <v>12</v>
      </c>
      <c r="X2" s="41" t="s">
        <v>13</v>
      </c>
      <c r="Y2" s="41" t="s">
        <v>13</v>
      </c>
      <c r="Z2" s="41" t="s">
        <v>14</v>
      </c>
      <c r="AA2" s="41" t="s">
        <v>14</v>
      </c>
      <c r="AB2" s="41" t="s">
        <v>15</v>
      </c>
      <c r="AC2" s="41" t="s">
        <v>15</v>
      </c>
      <c r="AD2" s="41" t="s">
        <v>16</v>
      </c>
      <c r="AE2" s="41" t="s">
        <v>16</v>
      </c>
      <c r="AF2" s="41" t="s">
        <v>17</v>
      </c>
      <c r="AG2" s="41" t="s">
        <v>17</v>
      </c>
      <c r="AH2" s="41" t="s">
        <v>18</v>
      </c>
      <c r="AI2" s="41" t="s">
        <v>18</v>
      </c>
      <c r="AJ2" s="41" t="s">
        <v>19</v>
      </c>
      <c r="AK2" s="41" t="s">
        <v>19</v>
      </c>
      <c r="AL2" s="41" t="s">
        <v>20</v>
      </c>
      <c r="AM2" s="41" t="s">
        <v>20</v>
      </c>
      <c r="AN2" s="41" t="s">
        <v>21</v>
      </c>
      <c r="AO2" s="41" t="s">
        <v>21</v>
      </c>
      <c r="AP2" s="41" t="s">
        <v>22</v>
      </c>
      <c r="AQ2" s="41" t="s">
        <v>22</v>
      </c>
      <c r="AR2" s="41" t="s">
        <v>23</v>
      </c>
      <c r="AS2" s="41" t="s">
        <v>23</v>
      </c>
      <c r="AT2" s="41" t="s">
        <v>24</v>
      </c>
      <c r="AU2" s="41" t="s">
        <v>24</v>
      </c>
      <c r="AV2" s="41" t="s">
        <v>25</v>
      </c>
      <c r="AW2" s="41" t="s">
        <v>25</v>
      </c>
      <c r="AX2" s="41" t="s">
        <v>26</v>
      </c>
      <c r="AY2" s="41" t="s">
        <v>26</v>
      </c>
      <c r="AZ2" s="41" t="s">
        <v>27</v>
      </c>
      <c r="BA2" s="41" t="s">
        <v>27</v>
      </c>
      <c r="BB2" s="41" t="s">
        <v>28</v>
      </c>
      <c r="BC2" s="41" t="s">
        <v>28</v>
      </c>
      <c r="BD2" s="41" t="s">
        <v>29</v>
      </c>
      <c r="BE2" s="41" t="s">
        <v>29</v>
      </c>
      <c r="BF2" s="41" t="s">
        <v>30</v>
      </c>
      <c r="BG2" s="41" t="s">
        <v>30</v>
      </c>
      <c r="BH2" s="41" t="s">
        <v>31</v>
      </c>
      <c r="BI2" s="41" t="s">
        <v>31</v>
      </c>
      <c r="BJ2" s="41" t="s">
        <v>32</v>
      </c>
      <c r="BK2" s="41" t="s">
        <v>33</v>
      </c>
    </row>
    <row r="3">
      <c r="B3" s="41" t="s">
        <v>35</v>
      </c>
      <c r="C3" s="41" t="s">
        <v>36</v>
      </c>
      <c r="D3" s="41" t="s">
        <v>35</v>
      </c>
      <c r="E3" s="41" t="s">
        <v>36</v>
      </c>
      <c r="F3" s="41" t="s">
        <v>35</v>
      </c>
      <c r="G3" s="41" t="s">
        <v>36</v>
      </c>
      <c r="H3" s="41" t="s">
        <v>35</v>
      </c>
      <c r="I3" s="41" t="s">
        <v>36</v>
      </c>
      <c r="J3" s="41" t="s">
        <v>35</v>
      </c>
      <c r="K3" s="41" t="s">
        <v>36</v>
      </c>
      <c r="L3" s="41" t="s">
        <v>35</v>
      </c>
      <c r="M3" s="41" t="s">
        <v>36</v>
      </c>
      <c r="N3" s="41" t="s">
        <v>35</v>
      </c>
      <c r="O3" s="41" t="s">
        <v>36</v>
      </c>
      <c r="P3" s="41" t="s">
        <v>35</v>
      </c>
      <c r="Q3" s="41" t="s">
        <v>36</v>
      </c>
      <c r="R3" s="41" t="s">
        <v>35</v>
      </c>
      <c r="S3" s="41" t="s">
        <v>36</v>
      </c>
      <c r="T3" s="41" t="s">
        <v>35</v>
      </c>
      <c r="U3" s="41" t="s">
        <v>36</v>
      </c>
      <c r="V3" s="41" t="s">
        <v>35</v>
      </c>
      <c r="W3" s="41" t="s">
        <v>36</v>
      </c>
      <c r="X3" s="41" t="s">
        <v>35</v>
      </c>
      <c r="Y3" s="41" t="s">
        <v>36</v>
      </c>
      <c r="Z3" s="41" t="s">
        <v>35</v>
      </c>
      <c r="AA3" s="41" t="s">
        <v>36</v>
      </c>
      <c r="AB3" s="41" t="s">
        <v>35</v>
      </c>
      <c r="AC3" s="41" t="s">
        <v>36</v>
      </c>
      <c r="AD3" s="41" t="s">
        <v>35</v>
      </c>
      <c r="AE3" s="41" t="s">
        <v>36</v>
      </c>
      <c r="AF3" s="41" t="s">
        <v>35</v>
      </c>
      <c r="AG3" s="41" t="s">
        <v>36</v>
      </c>
      <c r="AH3" s="41" t="s">
        <v>35</v>
      </c>
      <c r="AI3" s="41" t="s">
        <v>36</v>
      </c>
      <c r="AJ3" s="41" t="s">
        <v>35</v>
      </c>
      <c r="AK3" s="41" t="s">
        <v>36</v>
      </c>
      <c r="AL3" s="41" t="s">
        <v>35</v>
      </c>
      <c r="AM3" s="41" t="s">
        <v>36</v>
      </c>
      <c r="AN3" s="41" t="s">
        <v>35</v>
      </c>
      <c r="AO3" s="41" t="s">
        <v>36</v>
      </c>
      <c r="AP3" s="41" t="s">
        <v>35</v>
      </c>
      <c r="AQ3" s="41" t="s">
        <v>36</v>
      </c>
      <c r="AR3" s="41" t="s">
        <v>35</v>
      </c>
      <c r="AS3" s="41" t="s">
        <v>36</v>
      </c>
      <c r="AT3" s="41" t="s">
        <v>35</v>
      </c>
      <c r="AU3" s="41" t="s">
        <v>36</v>
      </c>
      <c r="AV3" s="41" t="s">
        <v>35</v>
      </c>
      <c r="AW3" s="41" t="s">
        <v>36</v>
      </c>
      <c r="AX3" s="41" t="s">
        <v>35</v>
      </c>
      <c r="AY3" s="41" t="s">
        <v>36</v>
      </c>
      <c r="AZ3" s="41" t="s">
        <v>35</v>
      </c>
      <c r="BA3" s="41" t="s">
        <v>36</v>
      </c>
      <c r="BB3" s="41" t="s">
        <v>35</v>
      </c>
      <c r="BC3" s="41" t="s">
        <v>36</v>
      </c>
      <c r="BD3" s="41" t="s">
        <v>35</v>
      </c>
      <c r="BE3" s="41" t="s">
        <v>36</v>
      </c>
      <c r="BF3" s="41" t="s">
        <v>35</v>
      </c>
      <c r="BG3" s="41" t="s">
        <v>36</v>
      </c>
      <c r="BH3" s="41" t="s">
        <v>35</v>
      </c>
      <c r="BI3" s="41" t="s">
        <v>36</v>
      </c>
      <c r="BJ3" s="41" t="s">
        <v>35</v>
      </c>
      <c r="BK3" s="41" t="s">
        <v>36</v>
      </c>
    </row>
    <row r="4">
      <c r="A4" s="41" t="s">
        <v>40</v>
      </c>
      <c r="AF4" s="41">
        <v>343.17</v>
      </c>
      <c r="AG4" s="41">
        <v>301.05</v>
      </c>
    </row>
    <row r="5">
      <c r="A5" s="41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>
      <c r="A6" s="41">
        <v>2.0</v>
      </c>
      <c r="AF6" s="41">
        <v>0.07</v>
      </c>
      <c r="AG6" s="41">
        <v>0.04</v>
      </c>
    </row>
    <row r="7">
      <c r="A7" s="41">
        <v>1.0</v>
      </c>
      <c r="AF7" s="41">
        <v>1.04</v>
      </c>
      <c r="AG7" s="41">
        <v>0.14</v>
      </c>
    </row>
    <row r="8">
      <c r="A8" s="41">
        <v>0.5</v>
      </c>
      <c r="AF8" s="41">
        <v>10.43</v>
      </c>
      <c r="AG8" s="41">
        <v>11.72</v>
      </c>
    </row>
    <row r="9">
      <c r="A9" s="41">
        <v>0.25</v>
      </c>
      <c r="AF9" s="41">
        <v>272.71</v>
      </c>
      <c r="AG9" s="41">
        <v>206.57</v>
      </c>
    </row>
    <row r="10">
      <c r="A10" s="41">
        <v>0.125</v>
      </c>
      <c r="AF10" s="41">
        <v>57.29</v>
      </c>
      <c r="AG10" s="41">
        <v>80.15</v>
      </c>
    </row>
    <row r="11">
      <c r="A11" s="41">
        <v>0.0625</v>
      </c>
      <c r="AF11" s="41">
        <v>1.62</v>
      </c>
      <c r="AG11" s="41">
        <v>2.4</v>
      </c>
    </row>
    <row r="12">
      <c r="A12" s="41" t="s">
        <v>42</v>
      </c>
      <c r="AF12" s="41">
        <v>0.0</v>
      </c>
      <c r="AG12" s="41">
        <v>0.03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>
      <c r="A14" s="41" t="s">
        <v>43</v>
      </c>
      <c r="B14" s="41" t="str">
        <f t="shared" ref="B14:BK14" si="1">(B6/B$4)*100</f>
        <v>#DIV/0!</v>
      </c>
      <c r="C14" s="41" t="str">
        <f t="shared" si="1"/>
        <v>#DIV/0!</v>
      </c>
      <c r="D14" s="41" t="str">
        <f t="shared" si="1"/>
        <v>#DIV/0!</v>
      </c>
      <c r="E14" s="41" t="str">
        <f t="shared" si="1"/>
        <v>#DIV/0!</v>
      </c>
      <c r="F14" s="41" t="str">
        <f t="shared" si="1"/>
        <v>#DIV/0!</v>
      </c>
      <c r="G14" s="41" t="str">
        <f t="shared" si="1"/>
        <v>#DIV/0!</v>
      </c>
      <c r="H14" s="41" t="str">
        <f t="shared" si="1"/>
        <v>#DIV/0!</v>
      </c>
      <c r="I14" s="41" t="str">
        <f t="shared" si="1"/>
        <v>#DIV/0!</v>
      </c>
      <c r="J14" s="41" t="str">
        <f t="shared" si="1"/>
        <v>#DIV/0!</v>
      </c>
      <c r="K14" s="41" t="str">
        <f t="shared" si="1"/>
        <v>#DIV/0!</v>
      </c>
      <c r="L14" s="41" t="str">
        <f t="shared" si="1"/>
        <v>#DIV/0!</v>
      </c>
      <c r="M14" s="41" t="str">
        <f t="shared" si="1"/>
        <v>#DIV/0!</v>
      </c>
      <c r="N14" s="41" t="str">
        <f t="shared" si="1"/>
        <v>#DIV/0!</v>
      </c>
      <c r="O14" s="41" t="str">
        <f t="shared" si="1"/>
        <v>#DIV/0!</v>
      </c>
      <c r="P14" s="41" t="str">
        <f t="shared" si="1"/>
        <v>#DIV/0!</v>
      </c>
      <c r="Q14" s="41" t="str">
        <f t="shared" si="1"/>
        <v>#DIV/0!</v>
      </c>
      <c r="R14" s="41" t="str">
        <f t="shared" si="1"/>
        <v>#DIV/0!</v>
      </c>
      <c r="S14" s="41" t="str">
        <f t="shared" si="1"/>
        <v>#DIV/0!</v>
      </c>
      <c r="T14" s="41" t="str">
        <f t="shared" si="1"/>
        <v>#DIV/0!</v>
      </c>
      <c r="U14" s="41" t="str">
        <f t="shared" si="1"/>
        <v>#DIV/0!</v>
      </c>
      <c r="V14" s="41" t="str">
        <f t="shared" si="1"/>
        <v>#DIV/0!</v>
      </c>
      <c r="W14" s="41" t="str">
        <f t="shared" si="1"/>
        <v>#DIV/0!</v>
      </c>
      <c r="X14" s="41" t="str">
        <f t="shared" si="1"/>
        <v>#DIV/0!</v>
      </c>
      <c r="Y14" s="41" t="str">
        <f t="shared" si="1"/>
        <v>#DIV/0!</v>
      </c>
      <c r="Z14" s="41" t="str">
        <f t="shared" si="1"/>
        <v>#DIV/0!</v>
      </c>
      <c r="AA14" s="41" t="str">
        <f t="shared" si="1"/>
        <v>#DIV/0!</v>
      </c>
      <c r="AB14" s="41" t="str">
        <f t="shared" si="1"/>
        <v>#DIV/0!</v>
      </c>
      <c r="AC14" s="41" t="str">
        <f t="shared" si="1"/>
        <v>#DIV/0!</v>
      </c>
      <c r="AD14" s="41" t="str">
        <f t="shared" si="1"/>
        <v>#DIV/0!</v>
      </c>
      <c r="AE14" s="41" t="str">
        <f t="shared" si="1"/>
        <v>#DIV/0!</v>
      </c>
      <c r="AF14" s="41">
        <f t="shared" si="1"/>
        <v>0.02039805344</v>
      </c>
      <c r="AG14" s="41">
        <f t="shared" si="1"/>
        <v>0.01328682943</v>
      </c>
      <c r="AH14" s="41" t="str">
        <f t="shared" si="1"/>
        <v>#DIV/0!</v>
      </c>
      <c r="AI14" s="41" t="str">
        <f t="shared" si="1"/>
        <v>#DIV/0!</v>
      </c>
      <c r="AJ14" s="41" t="str">
        <f t="shared" si="1"/>
        <v>#DIV/0!</v>
      </c>
      <c r="AK14" s="41" t="str">
        <f t="shared" si="1"/>
        <v>#DIV/0!</v>
      </c>
      <c r="AL14" s="41" t="str">
        <f t="shared" si="1"/>
        <v>#DIV/0!</v>
      </c>
      <c r="AM14" s="41" t="str">
        <f t="shared" si="1"/>
        <v>#DIV/0!</v>
      </c>
      <c r="AN14" s="41" t="str">
        <f t="shared" si="1"/>
        <v>#DIV/0!</v>
      </c>
      <c r="AO14" s="41" t="str">
        <f t="shared" si="1"/>
        <v>#DIV/0!</v>
      </c>
      <c r="AP14" s="41" t="str">
        <f t="shared" si="1"/>
        <v>#DIV/0!</v>
      </c>
      <c r="AQ14" s="41" t="str">
        <f t="shared" si="1"/>
        <v>#DIV/0!</v>
      </c>
      <c r="AR14" s="41" t="str">
        <f t="shared" si="1"/>
        <v>#DIV/0!</v>
      </c>
      <c r="AS14" s="41" t="str">
        <f t="shared" si="1"/>
        <v>#DIV/0!</v>
      </c>
      <c r="AT14" s="41" t="str">
        <f t="shared" si="1"/>
        <v>#DIV/0!</v>
      </c>
      <c r="AU14" s="41" t="str">
        <f t="shared" si="1"/>
        <v>#DIV/0!</v>
      </c>
      <c r="AV14" s="41" t="str">
        <f t="shared" si="1"/>
        <v>#DIV/0!</v>
      </c>
      <c r="AW14" s="41" t="str">
        <f t="shared" si="1"/>
        <v>#DIV/0!</v>
      </c>
      <c r="AX14" s="41" t="str">
        <f t="shared" si="1"/>
        <v>#DIV/0!</v>
      </c>
      <c r="AY14" s="41" t="str">
        <f t="shared" si="1"/>
        <v>#DIV/0!</v>
      </c>
      <c r="AZ14" s="41" t="str">
        <f t="shared" si="1"/>
        <v>#DIV/0!</v>
      </c>
      <c r="BA14" s="41" t="str">
        <f t="shared" si="1"/>
        <v>#DIV/0!</v>
      </c>
      <c r="BB14" s="41" t="str">
        <f t="shared" si="1"/>
        <v>#DIV/0!</v>
      </c>
      <c r="BC14" s="41" t="str">
        <f t="shared" si="1"/>
        <v>#DIV/0!</v>
      </c>
      <c r="BD14" s="41" t="str">
        <f t="shared" si="1"/>
        <v>#DIV/0!</v>
      </c>
      <c r="BE14" s="41" t="str">
        <f t="shared" si="1"/>
        <v>#DIV/0!</v>
      </c>
      <c r="BF14" s="41" t="str">
        <f t="shared" si="1"/>
        <v>#DIV/0!</v>
      </c>
      <c r="BG14" s="41" t="str">
        <f t="shared" si="1"/>
        <v>#DIV/0!</v>
      </c>
      <c r="BH14" s="41" t="str">
        <f t="shared" si="1"/>
        <v>#DIV/0!</v>
      </c>
      <c r="BI14" s="41" t="str">
        <f t="shared" si="1"/>
        <v>#DIV/0!</v>
      </c>
      <c r="BJ14" s="41" t="str">
        <f t="shared" si="1"/>
        <v>#DIV/0!</v>
      </c>
      <c r="BK14" s="41" t="str">
        <f t="shared" si="1"/>
        <v>#DIV/0!</v>
      </c>
    </row>
    <row r="15">
      <c r="B15" s="41" t="str">
        <f t="shared" ref="B15:BK15" si="2">(B7/B$4)*100</f>
        <v>#DIV/0!</v>
      </c>
      <c r="C15" s="41" t="str">
        <f t="shared" si="2"/>
        <v>#DIV/0!</v>
      </c>
      <c r="D15" s="41" t="str">
        <f t="shared" si="2"/>
        <v>#DIV/0!</v>
      </c>
      <c r="E15" s="41" t="str">
        <f t="shared" si="2"/>
        <v>#DIV/0!</v>
      </c>
      <c r="F15" s="41" t="str">
        <f t="shared" si="2"/>
        <v>#DIV/0!</v>
      </c>
      <c r="G15" s="41" t="str">
        <f t="shared" si="2"/>
        <v>#DIV/0!</v>
      </c>
      <c r="H15" s="41" t="str">
        <f t="shared" si="2"/>
        <v>#DIV/0!</v>
      </c>
      <c r="I15" s="41" t="str">
        <f t="shared" si="2"/>
        <v>#DIV/0!</v>
      </c>
      <c r="J15" s="41" t="str">
        <f t="shared" si="2"/>
        <v>#DIV/0!</v>
      </c>
      <c r="K15" s="41" t="str">
        <f t="shared" si="2"/>
        <v>#DIV/0!</v>
      </c>
      <c r="L15" s="41" t="str">
        <f t="shared" si="2"/>
        <v>#DIV/0!</v>
      </c>
      <c r="M15" s="41" t="str">
        <f t="shared" si="2"/>
        <v>#DIV/0!</v>
      </c>
      <c r="N15" s="41" t="str">
        <f t="shared" si="2"/>
        <v>#DIV/0!</v>
      </c>
      <c r="O15" s="41" t="str">
        <f t="shared" si="2"/>
        <v>#DIV/0!</v>
      </c>
      <c r="P15" s="41" t="str">
        <f t="shared" si="2"/>
        <v>#DIV/0!</v>
      </c>
      <c r="Q15" s="41" t="str">
        <f t="shared" si="2"/>
        <v>#DIV/0!</v>
      </c>
      <c r="R15" s="41" t="str">
        <f t="shared" si="2"/>
        <v>#DIV/0!</v>
      </c>
      <c r="S15" s="41" t="str">
        <f t="shared" si="2"/>
        <v>#DIV/0!</v>
      </c>
      <c r="T15" s="41" t="str">
        <f t="shared" si="2"/>
        <v>#DIV/0!</v>
      </c>
      <c r="U15" s="41" t="str">
        <f t="shared" si="2"/>
        <v>#DIV/0!</v>
      </c>
      <c r="V15" s="41" t="str">
        <f t="shared" si="2"/>
        <v>#DIV/0!</v>
      </c>
      <c r="W15" s="41" t="str">
        <f t="shared" si="2"/>
        <v>#DIV/0!</v>
      </c>
      <c r="X15" s="41" t="str">
        <f t="shared" si="2"/>
        <v>#DIV/0!</v>
      </c>
      <c r="Y15" s="41" t="str">
        <f t="shared" si="2"/>
        <v>#DIV/0!</v>
      </c>
      <c r="Z15" s="41" t="str">
        <f t="shared" si="2"/>
        <v>#DIV/0!</v>
      </c>
      <c r="AA15" s="41" t="str">
        <f t="shared" si="2"/>
        <v>#DIV/0!</v>
      </c>
      <c r="AB15" s="41" t="str">
        <f t="shared" si="2"/>
        <v>#DIV/0!</v>
      </c>
      <c r="AC15" s="41" t="str">
        <f t="shared" si="2"/>
        <v>#DIV/0!</v>
      </c>
      <c r="AD15" s="41" t="str">
        <f t="shared" si="2"/>
        <v>#DIV/0!</v>
      </c>
      <c r="AE15" s="41" t="str">
        <f t="shared" si="2"/>
        <v>#DIV/0!</v>
      </c>
      <c r="AF15" s="41">
        <f t="shared" si="2"/>
        <v>0.303056794</v>
      </c>
      <c r="AG15" s="41">
        <f t="shared" si="2"/>
        <v>0.04650390301</v>
      </c>
      <c r="AH15" s="41" t="str">
        <f t="shared" si="2"/>
        <v>#DIV/0!</v>
      </c>
      <c r="AI15" s="41" t="str">
        <f t="shared" si="2"/>
        <v>#DIV/0!</v>
      </c>
      <c r="AJ15" s="41" t="str">
        <f t="shared" si="2"/>
        <v>#DIV/0!</v>
      </c>
      <c r="AK15" s="41" t="str">
        <f t="shared" si="2"/>
        <v>#DIV/0!</v>
      </c>
      <c r="AL15" s="41" t="str">
        <f t="shared" si="2"/>
        <v>#DIV/0!</v>
      </c>
      <c r="AM15" s="41" t="str">
        <f t="shared" si="2"/>
        <v>#DIV/0!</v>
      </c>
      <c r="AN15" s="41" t="str">
        <f t="shared" si="2"/>
        <v>#DIV/0!</v>
      </c>
      <c r="AO15" s="41" t="str">
        <f t="shared" si="2"/>
        <v>#DIV/0!</v>
      </c>
      <c r="AP15" s="41" t="str">
        <f t="shared" si="2"/>
        <v>#DIV/0!</v>
      </c>
      <c r="AQ15" s="41" t="str">
        <f t="shared" si="2"/>
        <v>#DIV/0!</v>
      </c>
      <c r="AR15" s="41" t="str">
        <f t="shared" si="2"/>
        <v>#DIV/0!</v>
      </c>
      <c r="AS15" s="41" t="str">
        <f t="shared" si="2"/>
        <v>#DIV/0!</v>
      </c>
      <c r="AT15" s="41" t="str">
        <f t="shared" si="2"/>
        <v>#DIV/0!</v>
      </c>
      <c r="AU15" s="41" t="str">
        <f t="shared" si="2"/>
        <v>#DIV/0!</v>
      </c>
      <c r="AV15" s="41" t="str">
        <f t="shared" si="2"/>
        <v>#DIV/0!</v>
      </c>
      <c r="AW15" s="41" t="str">
        <f t="shared" si="2"/>
        <v>#DIV/0!</v>
      </c>
      <c r="AX15" s="41" t="str">
        <f t="shared" si="2"/>
        <v>#DIV/0!</v>
      </c>
      <c r="AY15" s="41" t="str">
        <f t="shared" si="2"/>
        <v>#DIV/0!</v>
      </c>
      <c r="AZ15" s="41" t="str">
        <f t="shared" si="2"/>
        <v>#DIV/0!</v>
      </c>
      <c r="BA15" s="41" t="str">
        <f t="shared" si="2"/>
        <v>#DIV/0!</v>
      </c>
      <c r="BB15" s="41" t="str">
        <f t="shared" si="2"/>
        <v>#DIV/0!</v>
      </c>
      <c r="BC15" s="41" t="str">
        <f t="shared" si="2"/>
        <v>#DIV/0!</v>
      </c>
      <c r="BD15" s="41" t="str">
        <f t="shared" si="2"/>
        <v>#DIV/0!</v>
      </c>
      <c r="BE15" s="41" t="str">
        <f t="shared" si="2"/>
        <v>#DIV/0!</v>
      </c>
      <c r="BF15" s="41" t="str">
        <f t="shared" si="2"/>
        <v>#DIV/0!</v>
      </c>
      <c r="BG15" s="41" t="str">
        <f t="shared" si="2"/>
        <v>#DIV/0!</v>
      </c>
      <c r="BH15" s="41" t="str">
        <f t="shared" si="2"/>
        <v>#DIV/0!</v>
      </c>
      <c r="BI15" s="41" t="str">
        <f t="shared" si="2"/>
        <v>#DIV/0!</v>
      </c>
      <c r="BJ15" s="41" t="str">
        <f t="shared" si="2"/>
        <v>#DIV/0!</v>
      </c>
      <c r="BK15" s="41" t="str">
        <f t="shared" si="2"/>
        <v>#DIV/0!</v>
      </c>
    </row>
    <row r="16">
      <c r="B16" s="41" t="str">
        <f t="shared" ref="B16:BK16" si="3">(B8/B$4)*100</f>
        <v>#DIV/0!</v>
      </c>
      <c r="C16" s="41" t="str">
        <f t="shared" si="3"/>
        <v>#DIV/0!</v>
      </c>
      <c r="D16" s="41" t="str">
        <f t="shared" si="3"/>
        <v>#DIV/0!</v>
      </c>
      <c r="E16" s="41" t="str">
        <f t="shared" si="3"/>
        <v>#DIV/0!</v>
      </c>
      <c r="F16" s="41" t="str">
        <f t="shared" si="3"/>
        <v>#DIV/0!</v>
      </c>
      <c r="G16" s="41" t="str">
        <f t="shared" si="3"/>
        <v>#DIV/0!</v>
      </c>
      <c r="H16" s="41" t="str">
        <f t="shared" si="3"/>
        <v>#DIV/0!</v>
      </c>
      <c r="I16" s="41" t="str">
        <f t="shared" si="3"/>
        <v>#DIV/0!</v>
      </c>
      <c r="J16" s="41" t="str">
        <f t="shared" si="3"/>
        <v>#DIV/0!</v>
      </c>
      <c r="K16" s="41" t="str">
        <f t="shared" si="3"/>
        <v>#DIV/0!</v>
      </c>
      <c r="L16" s="41" t="str">
        <f t="shared" si="3"/>
        <v>#DIV/0!</v>
      </c>
      <c r="M16" s="41" t="str">
        <f t="shared" si="3"/>
        <v>#DIV/0!</v>
      </c>
      <c r="N16" s="41" t="str">
        <f t="shared" si="3"/>
        <v>#DIV/0!</v>
      </c>
      <c r="O16" s="41" t="str">
        <f t="shared" si="3"/>
        <v>#DIV/0!</v>
      </c>
      <c r="P16" s="41" t="str">
        <f t="shared" si="3"/>
        <v>#DIV/0!</v>
      </c>
      <c r="Q16" s="41" t="str">
        <f t="shared" si="3"/>
        <v>#DIV/0!</v>
      </c>
      <c r="R16" s="41" t="str">
        <f t="shared" si="3"/>
        <v>#DIV/0!</v>
      </c>
      <c r="S16" s="41" t="str">
        <f t="shared" si="3"/>
        <v>#DIV/0!</v>
      </c>
      <c r="T16" s="41" t="str">
        <f t="shared" si="3"/>
        <v>#DIV/0!</v>
      </c>
      <c r="U16" s="41" t="str">
        <f t="shared" si="3"/>
        <v>#DIV/0!</v>
      </c>
      <c r="V16" s="41" t="str">
        <f t="shared" si="3"/>
        <v>#DIV/0!</v>
      </c>
      <c r="W16" s="41" t="str">
        <f t="shared" si="3"/>
        <v>#DIV/0!</v>
      </c>
      <c r="X16" s="41" t="str">
        <f t="shared" si="3"/>
        <v>#DIV/0!</v>
      </c>
      <c r="Y16" s="41" t="str">
        <f t="shared" si="3"/>
        <v>#DIV/0!</v>
      </c>
      <c r="Z16" s="41" t="str">
        <f t="shared" si="3"/>
        <v>#DIV/0!</v>
      </c>
      <c r="AA16" s="41" t="str">
        <f t="shared" si="3"/>
        <v>#DIV/0!</v>
      </c>
      <c r="AB16" s="41" t="str">
        <f t="shared" si="3"/>
        <v>#DIV/0!</v>
      </c>
      <c r="AC16" s="41" t="str">
        <f t="shared" si="3"/>
        <v>#DIV/0!</v>
      </c>
      <c r="AD16" s="41" t="str">
        <f t="shared" si="3"/>
        <v>#DIV/0!</v>
      </c>
      <c r="AE16" s="41" t="str">
        <f t="shared" si="3"/>
        <v>#DIV/0!</v>
      </c>
      <c r="AF16" s="41">
        <f t="shared" si="3"/>
        <v>3.039309963</v>
      </c>
      <c r="AG16" s="41">
        <f t="shared" si="3"/>
        <v>3.893041023</v>
      </c>
      <c r="AH16" s="41" t="str">
        <f t="shared" si="3"/>
        <v>#DIV/0!</v>
      </c>
      <c r="AI16" s="41" t="str">
        <f t="shared" si="3"/>
        <v>#DIV/0!</v>
      </c>
      <c r="AJ16" s="41" t="str">
        <f t="shared" si="3"/>
        <v>#DIV/0!</v>
      </c>
      <c r="AK16" s="41" t="str">
        <f t="shared" si="3"/>
        <v>#DIV/0!</v>
      </c>
      <c r="AL16" s="41" t="str">
        <f t="shared" si="3"/>
        <v>#DIV/0!</v>
      </c>
      <c r="AM16" s="41" t="str">
        <f t="shared" si="3"/>
        <v>#DIV/0!</v>
      </c>
      <c r="AN16" s="41" t="str">
        <f t="shared" si="3"/>
        <v>#DIV/0!</v>
      </c>
      <c r="AO16" s="41" t="str">
        <f t="shared" si="3"/>
        <v>#DIV/0!</v>
      </c>
      <c r="AP16" s="41" t="str">
        <f t="shared" si="3"/>
        <v>#DIV/0!</v>
      </c>
      <c r="AQ16" s="41" t="str">
        <f t="shared" si="3"/>
        <v>#DIV/0!</v>
      </c>
      <c r="AR16" s="41" t="str">
        <f t="shared" si="3"/>
        <v>#DIV/0!</v>
      </c>
      <c r="AS16" s="41" t="str">
        <f t="shared" si="3"/>
        <v>#DIV/0!</v>
      </c>
      <c r="AT16" s="41" t="str">
        <f t="shared" si="3"/>
        <v>#DIV/0!</v>
      </c>
      <c r="AU16" s="41" t="str">
        <f t="shared" si="3"/>
        <v>#DIV/0!</v>
      </c>
      <c r="AV16" s="41" t="str">
        <f t="shared" si="3"/>
        <v>#DIV/0!</v>
      </c>
      <c r="AW16" s="41" t="str">
        <f t="shared" si="3"/>
        <v>#DIV/0!</v>
      </c>
      <c r="AX16" s="41" t="str">
        <f t="shared" si="3"/>
        <v>#DIV/0!</v>
      </c>
      <c r="AY16" s="41" t="str">
        <f t="shared" si="3"/>
        <v>#DIV/0!</v>
      </c>
      <c r="AZ16" s="41" t="str">
        <f t="shared" si="3"/>
        <v>#DIV/0!</v>
      </c>
      <c r="BA16" s="41" t="str">
        <f t="shared" si="3"/>
        <v>#DIV/0!</v>
      </c>
      <c r="BB16" s="41" t="str">
        <f t="shared" si="3"/>
        <v>#DIV/0!</v>
      </c>
      <c r="BC16" s="41" t="str">
        <f t="shared" si="3"/>
        <v>#DIV/0!</v>
      </c>
      <c r="BD16" s="41" t="str">
        <f t="shared" si="3"/>
        <v>#DIV/0!</v>
      </c>
      <c r="BE16" s="41" t="str">
        <f t="shared" si="3"/>
        <v>#DIV/0!</v>
      </c>
      <c r="BF16" s="41" t="str">
        <f t="shared" si="3"/>
        <v>#DIV/0!</v>
      </c>
      <c r="BG16" s="41" t="str">
        <f t="shared" si="3"/>
        <v>#DIV/0!</v>
      </c>
      <c r="BH16" s="41" t="str">
        <f t="shared" si="3"/>
        <v>#DIV/0!</v>
      </c>
      <c r="BI16" s="41" t="str">
        <f t="shared" si="3"/>
        <v>#DIV/0!</v>
      </c>
      <c r="BJ16" s="41" t="str">
        <f t="shared" si="3"/>
        <v>#DIV/0!</v>
      </c>
      <c r="BK16" s="41" t="str">
        <f t="shared" si="3"/>
        <v>#DIV/0!</v>
      </c>
    </row>
    <row r="17">
      <c r="B17" s="41" t="str">
        <f t="shared" ref="B17:BK17" si="4">(B9/B$4)*100</f>
        <v>#DIV/0!</v>
      </c>
      <c r="C17" s="41" t="str">
        <f t="shared" si="4"/>
        <v>#DIV/0!</v>
      </c>
      <c r="D17" s="41" t="str">
        <f t="shared" si="4"/>
        <v>#DIV/0!</v>
      </c>
      <c r="E17" s="41" t="str">
        <f t="shared" si="4"/>
        <v>#DIV/0!</v>
      </c>
      <c r="F17" s="41" t="str">
        <f t="shared" si="4"/>
        <v>#DIV/0!</v>
      </c>
      <c r="G17" s="41" t="str">
        <f t="shared" si="4"/>
        <v>#DIV/0!</v>
      </c>
      <c r="H17" s="41" t="str">
        <f t="shared" si="4"/>
        <v>#DIV/0!</v>
      </c>
      <c r="I17" s="41" t="str">
        <f t="shared" si="4"/>
        <v>#DIV/0!</v>
      </c>
      <c r="J17" s="41" t="str">
        <f t="shared" si="4"/>
        <v>#DIV/0!</v>
      </c>
      <c r="K17" s="41" t="str">
        <f t="shared" si="4"/>
        <v>#DIV/0!</v>
      </c>
      <c r="L17" s="41" t="str">
        <f t="shared" si="4"/>
        <v>#DIV/0!</v>
      </c>
      <c r="M17" s="41" t="str">
        <f t="shared" si="4"/>
        <v>#DIV/0!</v>
      </c>
      <c r="N17" s="41" t="str">
        <f t="shared" si="4"/>
        <v>#DIV/0!</v>
      </c>
      <c r="O17" s="41" t="str">
        <f t="shared" si="4"/>
        <v>#DIV/0!</v>
      </c>
      <c r="P17" s="41" t="str">
        <f t="shared" si="4"/>
        <v>#DIV/0!</v>
      </c>
      <c r="Q17" s="41" t="str">
        <f t="shared" si="4"/>
        <v>#DIV/0!</v>
      </c>
      <c r="R17" s="41" t="str">
        <f t="shared" si="4"/>
        <v>#DIV/0!</v>
      </c>
      <c r="S17" s="41" t="str">
        <f t="shared" si="4"/>
        <v>#DIV/0!</v>
      </c>
      <c r="T17" s="41" t="str">
        <f t="shared" si="4"/>
        <v>#DIV/0!</v>
      </c>
      <c r="U17" s="41" t="str">
        <f t="shared" si="4"/>
        <v>#DIV/0!</v>
      </c>
      <c r="V17" s="41" t="str">
        <f t="shared" si="4"/>
        <v>#DIV/0!</v>
      </c>
      <c r="W17" s="41" t="str">
        <f t="shared" si="4"/>
        <v>#DIV/0!</v>
      </c>
      <c r="X17" s="41" t="str">
        <f t="shared" si="4"/>
        <v>#DIV/0!</v>
      </c>
      <c r="Y17" s="41" t="str">
        <f t="shared" si="4"/>
        <v>#DIV/0!</v>
      </c>
      <c r="Z17" s="41" t="str">
        <f t="shared" si="4"/>
        <v>#DIV/0!</v>
      </c>
      <c r="AA17" s="41" t="str">
        <f t="shared" si="4"/>
        <v>#DIV/0!</v>
      </c>
      <c r="AB17" s="41" t="str">
        <f t="shared" si="4"/>
        <v>#DIV/0!</v>
      </c>
      <c r="AC17" s="41" t="str">
        <f t="shared" si="4"/>
        <v>#DIV/0!</v>
      </c>
      <c r="AD17" s="41" t="str">
        <f t="shared" si="4"/>
        <v>#DIV/0!</v>
      </c>
      <c r="AE17" s="41" t="str">
        <f t="shared" si="4"/>
        <v>#DIV/0!</v>
      </c>
      <c r="AF17" s="41">
        <f t="shared" si="4"/>
        <v>79.46790221</v>
      </c>
      <c r="AG17" s="41">
        <f t="shared" si="4"/>
        <v>68.61650889</v>
      </c>
      <c r="AH17" s="41" t="str">
        <f t="shared" si="4"/>
        <v>#DIV/0!</v>
      </c>
      <c r="AI17" s="41" t="str">
        <f t="shared" si="4"/>
        <v>#DIV/0!</v>
      </c>
      <c r="AJ17" s="41" t="str">
        <f t="shared" si="4"/>
        <v>#DIV/0!</v>
      </c>
      <c r="AK17" s="41" t="str">
        <f t="shared" si="4"/>
        <v>#DIV/0!</v>
      </c>
      <c r="AL17" s="41" t="str">
        <f t="shared" si="4"/>
        <v>#DIV/0!</v>
      </c>
      <c r="AM17" s="41" t="str">
        <f t="shared" si="4"/>
        <v>#DIV/0!</v>
      </c>
      <c r="AN17" s="41" t="str">
        <f t="shared" si="4"/>
        <v>#DIV/0!</v>
      </c>
      <c r="AO17" s="41" t="str">
        <f t="shared" si="4"/>
        <v>#DIV/0!</v>
      </c>
      <c r="AP17" s="41" t="str">
        <f t="shared" si="4"/>
        <v>#DIV/0!</v>
      </c>
      <c r="AQ17" s="41" t="str">
        <f t="shared" si="4"/>
        <v>#DIV/0!</v>
      </c>
      <c r="AR17" s="41" t="str">
        <f t="shared" si="4"/>
        <v>#DIV/0!</v>
      </c>
      <c r="AS17" s="41" t="str">
        <f t="shared" si="4"/>
        <v>#DIV/0!</v>
      </c>
      <c r="AT17" s="41" t="str">
        <f t="shared" si="4"/>
        <v>#DIV/0!</v>
      </c>
      <c r="AU17" s="41" t="str">
        <f t="shared" si="4"/>
        <v>#DIV/0!</v>
      </c>
      <c r="AV17" s="41" t="str">
        <f t="shared" si="4"/>
        <v>#DIV/0!</v>
      </c>
      <c r="AW17" s="41" t="str">
        <f t="shared" si="4"/>
        <v>#DIV/0!</v>
      </c>
      <c r="AX17" s="41" t="str">
        <f t="shared" si="4"/>
        <v>#DIV/0!</v>
      </c>
      <c r="AY17" s="41" t="str">
        <f t="shared" si="4"/>
        <v>#DIV/0!</v>
      </c>
      <c r="AZ17" s="41" t="str">
        <f t="shared" si="4"/>
        <v>#DIV/0!</v>
      </c>
      <c r="BA17" s="41" t="str">
        <f t="shared" si="4"/>
        <v>#DIV/0!</v>
      </c>
      <c r="BB17" s="41" t="str">
        <f t="shared" si="4"/>
        <v>#DIV/0!</v>
      </c>
      <c r="BC17" s="41" t="str">
        <f t="shared" si="4"/>
        <v>#DIV/0!</v>
      </c>
      <c r="BD17" s="41" t="str">
        <f t="shared" si="4"/>
        <v>#DIV/0!</v>
      </c>
      <c r="BE17" s="41" t="str">
        <f t="shared" si="4"/>
        <v>#DIV/0!</v>
      </c>
      <c r="BF17" s="41" t="str">
        <f t="shared" si="4"/>
        <v>#DIV/0!</v>
      </c>
      <c r="BG17" s="41" t="str">
        <f t="shared" si="4"/>
        <v>#DIV/0!</v>
      </c>
      <c r="BH17" s="41" t="str">
        <f t="shared" si="4"/>
        <v>#DIV/0!</v>
      </c>
      <c r="BI17" s="41" t="str">
        <f t="shared" si="4"/>
        <v>#DIV/0!</v>
      </c>
      <c r="BJ17" s="41" t="str">
        <f t="shared" si="4"/>
        <v>#DIV/0!</v>
      </c>
      <c r="BK17" s="41" t="str">
        <f t="shared" si="4"/>
        <v>#DIV/0!</v>
      </c>
    </row>
    <row r="18">
      <c r="B18" s="41" t="str">
        <f t="shared" ref="B18:BK18" si="5">(B10/B$4)*100</f>
        <v>#DIV/0!</v>
      </c>
      <c r="C18" s="41" t="str">
        <f t="shared" si="5"/>
        <v>#DIV/0!</v>
      </c>
      <c r="D18" s="41" t="str">
        <f t="shared" si="5"/>
        <v>#DIV/0!</v>
      </c>
      <c r="E18" s="41" t="str">
        <f t="shared" si="5"/>
        <v>#DIV/0!</v>
      </c>
      <c r="F18" s="41" t="str">
        <f t="shared" si="5"/>
        <v>#DIV/0!</v>
      </c>
      <c r="G18" s="41" t="str">
        <f t="shared" si="5"/>
        <v>#DIV/0!</v>
      </c>
      <c r="H18" s="41" t="str">
        <f t="shared" si="5"/>
        <v>#DIV/0!</v>
      </c>
      <c r="I18" s="41" t="str">
        <f t="shared" si="5"/>
        <v>#DIV/0!</v>
      </c>
      <c r="J18" s="41" t="str">
        <f t="shared" si="5"/>
        <v>#DIV/0!</v>
      </c>
      <c r="K18" s="41" t="str">
        <f t="shared" si="5"/>
        <v>#DIV/0!</v>
      </c>
      <c r="L18" s="41" t="str">
        <f t="shared" si="5"/>
        <v>#DIV/0!</v>
      </c>
      <c r="M18" s="41" t="str">
        <f t="shared" si="5"/>
        <v>#DIV/0!</v>
      </c>
      <c r="N18" s="41" t="str">
        <f t="shared" si="5"/>
        <v>#DIV/0!</v>
      </c>
      <c r="O18" s="41" t="str">
        <f t="shared" si="5"/>
        <v>#DIV/0!</v>
      </c>
      <c r="P18" s="41" t="str">
        <f t="shared" si="5"/>
        <v>#DIV/0!</v>
      </c>
      <c r="Q18" s="41" t="str">
        <f t="shared" si="5"/>
        <v>#DIV/0!</v>
      </c>
      <c r="R18" s="41" t="str">
        <f t="shared" si="5"/>
        <v>#DIV/0!</v>
      </c>
      <c r="S18" s="41" t="str">
        <f t="shared" si="5"/>
        <v>#DIV/0!</v>
      </c>
      <c r="T18" s="41" t="str">
        <f t="shared" si="5"/>
        <v>#DIV/0!</v>
      </c>
      <c r="U18" s="41" t="str">
        <f t="shared" si="5"/>
        <v>#DIV/0!</v>
      </c>
      <c r="V18" s="41" t="str">
        <f t="shared" si="5"/>
        <v>#DIV/0!</v>
      </c>
      <c r="W18" s="41" t="str">
        <f t="shared" si="5"/>
        <v>#DIV/0!</v>
      </c>
      <c r="X18" s="41" t="str">
        <f t="shared" si="5"/>
        <v>#DIV/0!</v>
      </c>
      <c r="Y18" s="41" t="str">
        <f t="shared" si="5"/>
        <v>#DIV/0!</v>
      </c>
      <c r="Z18" s="41" t="str">
        <f t="shared" si="5"/>
        <v>#DIV/0!</v>
      </c>
      <c r="AA18" s="41" t="str">
        <f t="shared" si="5"/>
        <v>#DIV/0!</v>
      </c>
      <c r="AB18" s="41" t="str">
        <f t="shared" si="5"/>
        <v>#DIV/0!</v>
      </c>
      <c r="AC18" s="41" t="str">
        <f t="shared" si="5"/>
        <v>#DIV/0!</v>
      </c>
      <c r="AD18" s="41" t="str">
        <f t="shared" si="5"/>
        <v>#DIV/0!</v>
      </c>
      <c r="AE18" s="41" t="str">
        <f t="shared" si="5"/>
        <v>#DIV/0!</v>
      </c>
      <c r="AF18" s="41">
        <f t="shared" si="5"/>
        <v>16.69434974</v>
      </c>
      <c r="AG18" s="41">
        <f t="shared" si="5"/>
        <v>26.62348447</v>
      </c>
      <c r="AH18" s="41" t="str">
        <f t="shared" si="5"/>
        <v>#DIV/0!</v>
      </c>
      <c r="AI18" s="41" t="str">
        <f t="shared" si="5"/>
        <v>#DIV/0!</v>
      </c>
      <c r="AJ18" s="41" t="str">
        <f t="shared" si="5"/>
        <v>#DIV/0!</v>
      </c>
      <c r="AK18" s="41" t="str">
        <f t="shared" si="5"/>
        <v>#DIV/0!</v>
      </c>
      <c r="AL18" s="41" t="str">
        <f t="shared" si="5"/>
        <v>#DIV/0!</v>
      </c>
      <c r="AM18" s="41" t="str">
        <f t="shared" si="5"/>
        <v>#DIV/0!</v>
      </c>
      <c r="AN18" s="41" t="str">
        <f t="shared" si="5"/>
        <v>#DIV/0!</v>
      </c>
      <c r="AO18" s="41" t="str">
        <f t="shared" si="5"/>
        <v>#DIV/0!</v>
      </c>
      <c r="AP18" s="41" t="str">
        <f t="shared" si="5"/>
        <v>#DIV/0!</v>
      </c>
      <c r="AQ18" s="41" t="str">
        <f t="shared" si="5"/>
        <v>#DIV/0!</v>
      </c>
      <c r="AR18" s="41" t="str">
        <f t="shared" si="5"/>
        <v>#DIV/0!</v>
      </c>
      <c r="AS18" s="41" t="str">
        <f t="shared" si="5"/>
        <v>#DIV/0!</v>
      </c>
      <c r="AT18" s="41" t="str">
        <f t="shared" si="5"/>
        <v>#DIV/0!</v>
      </c>
      <c r="AU18" s="41" t="str">
        <f t="shared" si="5"/>
        <v>#DIV/0!</v>
      </c>
      <c r="AV18" s="41" t="str">
        <f t="shared" si="5"/>
        <v>#DIV/0!</v>
      </c>
      <c r="AW18" s="41" t="str">
        <f t="shared" si="5"/>
        <v>#DIV/0!</v>
      </c>
      <c r="AX18" s="41" t="str">
        <f t="shared" si="5"/>
        <v>#DIV/0!</v>
      </c>
      <c r="AY18" s="41" t="str">
        <f t="shared" si="5"/>
        <v>#DIV/0!</v>
      </c>
      <c r="AZ18" s="41" t="str">
        <f t="shared" si="5"/>
        <v>#DIV/0!</v>
      </c>
      <c r="BA18" s="41" t="str">
        <f t="shared" si="5"/>
        <v>#DIV/0!</v>
      </c>
      <c r="BB18" s="41" t="str">
        <f t="shared" si="5"/>
        <v>#DIV/0!</v>
      </c>
      <c r="BC18" s="41" t="str">
        <f t="shared" si="5"/>
        <v>#DIV/0!</v>
      </c>
      <c r="BD18" s="41" t="str">
        <f t="shared" si="5"/>
        <v>#DIV/0!</v>
      </c>
      <c r="BE18" s="41" t="str">
        <f t="shared" si="5"/>
        <v>#DIV/0!</v>
      </c>
      <c r="BF18" s="41" t="str">
        <f t="shared" si="5"/>
        <v>#DIV/0!</v>
      </c>
      <c r="BG18" s="41" t="str">
        <f t="shared" si="5"/>
        <v>#DIV/0!</v>
      </c>
      <c r="BH18" s="41" t="str">
        <f t="shared" si="5"/>
        <v>#DIV/0!</v>
      </c>
      <c r="BI18" s="41" t="str">
        <f t="shared" si="5"/>
        <v>#DIV/0!</v>
      </c>
      <c r="BJ18" s="41" t="str">
        <f t="shared" si="5"/>
        <v>#DIV/0!</v>
      </c>
      <c r="BK18" s="41" t="str">
        <f t="shared" si="5"/>
        <v>#DIV/0!</v>
      </c>
    </row>
    <row r="19">
      <c r="B19" s="41" t="str">
        <f t="shared" ref="B19:BK19" si="6">(B11/B$4)*100</f>
        <v>#DIV/0!</v>
      </c>
      <c r="C19" s="41" t="str">
        <f t="shared" si="6"/>
        <v>#DIV/0!</v>
      </c>
      <c r="D19" s="41" t="str">
        <f t="shared" si="6"/>
        <v>#DIV/0!</v>
      </c>
      <c r="E19" s="41" t="str">
        <f t="shared" si="6"/>
        <v>#DIV/0!</v>
      </c>
      <c r="F19" s="41" t="str">
        <f t="shared" si="6"/>
        <v>#DIV/0!</v>
      </c>
      <c r="G19" s="41" t="str">
        <f t="shared" si="6"/>
        <v>#DIV/0!</v>
      </c>
      <c r="H19" s="41" t="str">
        <f t="shared" si="6"/>
        <v>#DIV/0!</v>
      </c>
      <c r="I19" s="41" t="str">
        <f t="shared" si="6"/>
        <v>#DIV/0!</v>
      </c>
      <c r="J19" s="41" t="str">
        <f t="shared" si="6"/>
        <v>#DIV/0!</v>
      </c>
      <c r="K19" s="41" t="str">
        <f t="shared" si="6"/>
        <v>#DIV/0!</v>
      </c>
      <c r="L19" s="41" t="str">
        <f t="shared" si="6"/>
        <v>#DIV/0!</v>
      </c>
      <c r="M19" s="41" t="str">
        <f t="shared" si="6"/>
        <v>#DIV/0!</v>
      </c>
      <c r="N19" s="41" t="str">
        <f t="shared" si="6"/>
        <v>#DIV/0!</v>
      </c>
      <c r="O19" s="41" t="str">
        <f t="shared" si="6"/>
        <v>#DIV/0!</v>
      </c>
      <c r="P19" s="41" t="str">
        <f t="shared" si="6"/>
        <v>#DIV/0!</v>
      </c>
      <c r="Q19" s="41" t="str">
        <f t="shared" si="6"/>
        <v>#DIV/0!</v>
      </c>
      <c r="R19" s="41" t="str">
        <f t="shared" si="6"/>
        <v>#DIV/0!</v>
      </c>
      <c r="S19" s="41" t="str">
        <f t="shared" si="6"/>
        <v>#DIV/0!</v>
      </c>
      <c r="T19" s="41" t="str">
        <f t="shared" si="6"/>
        <v>#DIV/0!</v>
      </c>
      <c r="U19" s="41" t="str">
        <f t="shared" si="6"/>
        <v>#DIV/0!</v>
      </c>
      <c r="V19" s="41" t="str">
        <f t="shared" si="6"/>
        <v>#DIV/0!</v>
      </c>
      <c r="W19" s="41" t="str">
        <f t="shared" si="6"/>
        <v>#DIV/0!</v>
      </c>
      <c r="X19" s="41" t="str">
        <f t="shared" si="6"/>
        <v>#DIV/0!</v>
      </c>
      <c r="Y19" s="41" t="str">
        <f t="shared" si="6"/>
        <v>#DIV/0!</v>
      </c>
      <c r="Z19" s="41" t="str">
        <f t="shared" si="6"/>
        <v>#DIV/0!</v>
      </c>
      <c r="AA19" s="41" t="str">
        <f t="shared" si="6"/>
        <v>#DIV/0!</v>
      </c>
      <c r="AB19" s="41" t="str">
        <f t="shared" si="6"/>
        <v>#DIV/0!</v>
      </c>
      <c r="AC19" s="41" t="str">
        <f t="shared" si="6"/>
        <v>#DIV/0!</v>
      </c>
      <c r="AD19" s="41" t="str">
        <f t="shared" si="6"/>
        <v>#DIV/0!</v>
      </c>
      <c r="AE19" s="41" t="str">
        <f t="shared" si="6"/>
        <v>#DIV/0!</v>
      </c>
      <c r="AF19" s="41">
        <f t="shared" si="6"/>
        <v>0.4720692368</v>
      </c>
      <c r="AG19" s="41">
        <f t="shared" si="6"/>
        <v>0.7972097658</v>
      </c>
      <c r="AH19" s="41" t="str">
        <f t="shared" si="6"/>
        <v>#DIV/0!</v>
      </c>
      <c r="AI19" s="41" t="str">
        <f t="shared" si="6"/>
        <v>#DIV/0!</v>
      </c>
      <c r="AJ19" s="41" t="str">
        <f t="shared" si="6"/>
        <v>#DIV/0!</v>
      </c>
      <c r="AK19" s="41" t="str">
        <f t="shared" si="6"/>
        <v>#DIV/0!</v>
      </c>
      <c r="AL19" s="41" t="str">
        <f t="shared" si="6"/>
        <v>#DIV/0!</v>
      </c>
      <c r="AM19" s="41" t="str">
        <f t="shared" si="6"/>
        <v>#DIV/0!</v>
      </c>
      <c r="AN19" s="41" t="str">
        <f t="shared" si="6"/>
        <v>#DIV/0!</v>
      </c>
      <c r="AO19" s="41" t="str">
        <f t="shared" si="6"/>
        <v>#DIV/0!</v>
      </c>
      <c r="AP19" s="41" t="str">
        <f t="shared" si="6"/>
        <v>#DIV/0!</v>
      </c>
      <c r="AQ19" s="41" t="str">
        <f t="shared" si="6"/>
        <v>#DIV/0!</v>
      </c>
      <c r="AR19" s="41" t="str">
        <f t="shared" si="6"/>
        <v>#DIV/0!</v>
      </c>
      <c r="AS19" s="41" t="str">
        <f t="shared" si="6"/>
        <v>#DIV/0!</v>
      </c>
      <c r="AT19" s="41" t="str">
        <f t="shared" si="6"/>
        <v>#DIV/0!</v>
      </c>
      <c r="AU19" s="41" t="str">
        <f t="shared" si="6"/>
        <v>#DIV/0!</v>
      </c>
      <c r="AV19" s="41" t="str">
        <f t="shared" si="6"/>
        <v>#DIV/0!</v>
      </c>
      <c r="AW19" s="41" t="str">
        <f t="shared" si="6"/>
        <v>#DIV/0!</v>
      </c>
      <c r="AX19" s="41" t="str">
        <f t="shared" si="6"/>
        <v>#DIV/0!</v>
      </c>
      <c r="AY19" s="41" t="str">
        <f t="shared" si="6"/>
        <v>#DIV/0!</v>
      </c>
      <c r="AZ19" s="41" t="str">
        <f t="shared" si="6"/>
        <v>#DIV/0!</v>
      </c>
      <c r="BA19" s="41" t="str">
        <f t="shared" si="6"/>
        <v>#DIV/0!</v>
      </c>
      <c r="BB19" s="41" t="str">
        <f t="shared" si="6"/>
        <v>#DIV/0!</v>
      </c>
      <c r="BC19" s="41" t="str">
        <f t="shared" si="6"/>
        <v>#DIV/0!</v>
      </c>
      <c r="BD19" s="41" t="str">
        <f t="shared" si="6"/>
        <v>#DIV/0!</v>
      </c>
      <c r="BE19" s="41" t="str">
        <f t="shared" si="6"/>
        <v>#DIV/0!</v>
      </c>
      <c r="BF19" s="41" t="str">
        <f t="shared" si="6"/>
        <v>#DIV/0!</v>
      </c>
      <c r="BG19" s="41" t="str">
        <f t="shared" si="6"/>
        <v>#DIV/0!</v>
      </c>
      <c r="BH19" s="41" t="str">
        <f t="shared" si="6"/>
        <v>#DIV/0!</v>
      </c>
      <c r="BI19" s="41" t="str">
        <f t="shared" si="6"/>
        <v>#DIV/0!</v>
      </c>
      <c r="BJ19" s="41" t="str">
        <f t="shared" si="6"/>
        <v>#DIV/0!</v>
      </c>
      <c r="BK19" s="41" t="str">
        <f t="shared" si="6"/>
        <v>#DIV/0!</v>
      </c>
    </row>
    <row r="20">
      <c r="B20" s="41" t="str">
        <f t="shared" ref="B20:BK20" si="7">(B12/B$4)*100</f>
        <v>#DIV/0!</v>
      </c>
      <c r="C20" s="41" t="str">
        <f t="shared" si="7"/>
        <v>#DIV/0!</v>
      </c>
      <c r="D20" s="41" t="str">
        <f t="shared" si="7"/>
        <v>#DIV/0!</v>
      </c>
      <c r="E20" s="41" t="str">
        <f t="shared" si="7"/>
        <v>#DIV/0!</v>
      </c>
      <c r="F20" s="41" t="str">
        <f t="shared" si="7"/>
        <v>#DIV/0!</v>
      </c>
      <c r="G20" s="41" t="str">
        <f t="shared" si="7"/>
        <v>#DIV/0!</v>
      </c>
      <c r="H20" s="41" t="str">
        <f t="shared" si="7"/>
        <v>#DIV/0!</v>
      </c>
      <c r="I20" s="41" t="str">
        <f t="shared" si="7"/>
        <v>#DIV/0!</v>
      </c>
      <c r="J20" s="41" t="str">
        <f t="shared" si="7"/>
        <v>#DIV/0!</v>
      </c>
      <c r="K20" s="41" t="str">
        <f t="shared" si="7"/>
        <v>#DIV/0!</v>
      </c>
      <c r="L20" s="41" t="str">
        <f t="shared" si="7"/>
        <v>#DIV/0!</v>
      </c>
      <c r="M20" s="41" t="str">
        <f t="shared" si="7"/>
        <v>#DIV/0!</v>
      </c>
      <c r="N20" s="41" t="str">
        <f t="shared" si="7"/>
        <v>#DIV/0!</v>
      </c>
      <c r="O20" s="41" t="str">
        <f t="shared" si="7"/>
        <v>#DIV/0!</v>
      </c>
      <c r="P20" s="41" t="str">
        <f t="shared" si="7"/>
        <v>#DIV/0!</v>
      </c>
      <c r="Q20" s="41" t="str">
        <f t="shared" si="7"/>
        <v>#DIV/0!</v>
      </c>
      <c r="R20" s="41" t="str">
        <f t="shared" si="7"/>
        <v>#DIV/0!</v>
      </c>
      <c r="S20" s="41" t="str">
        <f t="shared" si="7"/>
        <v>#DIV/0!</v>
      </c>
      <c r="T20" s="41" t="str">
        <f t="shared" si="7"/>
        <v>#DIV/0!</v>
      </c>
      <c r="U20" s="41" t="str">
        <f t="shared" si="7"/>
        <v>#DIV/0!</v>
      </c>
      <c r="V20" s="41" t="str">
        <f t="shared" si="7"/>
        <v>#DIV/0!</v>
      </c>
      <c r="W20" s="41" t="str">
        <f t="shared" si="7"/>
        <v>#DIV/0!</v>
      </c>
      <c r="X20" s="41" t="str">
        <f t="shared" si="7"/>
        <v>#DIV/0!</v>
      </c>
      <c r="Y20" s="41" t="str">
        <f t="shared" si="7"/>
        <v>#DIV/0!</v>
      </c>
      <c r="Z20" s="41" t="str">
        <f t="shared" si="7"/>
        <v>#DIV/0!</v>
      </c>
      <c r="AA20" s="41" t="str">
        <f t="shared" si="7"/>
        <v>#DIV/0!</v>
      </c>
      <c r="AB20" s="41" t="str">
        <f t="shared" si="7"/>
        <v>#DIV/0!</v>
      </c>
      <c r="AC20" s="41" t="str">
        <f t="shared" si="7"/>
        <v>#DIV/0!</v>
      </c>
      <c r="AD20" s="41" t="str">
        <f t="shared" si="7"/>
        <v>#DIV/0!</v>
      </c>
      <c r="AE20" s="41" t="str">
        <f t="shared" si="7"/>
        <v>#DIV/0!</v>
      </c>
      <c r="AF20" s="41">
        <f t="shared" si="7"/>
        <v>0</v>
      </c>
      <c r="AG20" s="41">
        <f t="shared" si="7"/>
        <v>0.009965122073</v>
      </c>
      <c r="AH20" s="41" t="str">
        <f t="shared" si="7"/>
        <v>#DIV/0!</v>
      </c>
      <c r="AI20" s="41" t="str">
        <f t="shared" si="7"/>
        <v>#DIV/0!</v>
      </c>
      <c r="AJ20" s="41" t="str">
        <f t="shared" si="7"/>
        <v>#DIV/0!</v>
      </c>
      <c r="AK20" s="41" t="str">
        <f t="shared" si="7"/>
        <v>#DIV/0!</v>
      </c>
      <c r="AL20" s="41" t="str">
        <f t="shared" si="7"/>
        <v>#DIV/0!</v>
      </c>
      <c r="AM20" s="41" t="str">
        <f t="shared" si="7"/>
        <v>#DIV/0!</v>
      </c>
      <c r="AN20" s="41" t="str">
        <f t="shared" si="7"/>
        <v>#DIV/0!</v>
      </c>
      <c r="AO20" s="41" t="str">
        <f t="shared" si="7"/>
        <v>#DIV/0!</v>
      </c>
      <c r="AP20" s="41" t="str">
        <f t="shared" si="7"/>
        <v>#DIV/0!</v>
      </c>
      <c r="AQ20" s="41" t="str">
        <f t="shared" si="7"/>
        <v>#DIV/0!</v>
      </c>
      <c r="AR20" s="41" t="str">
        <f t="shared" si="7"/>
        <v>#DIV/0!</v>
      </c>
      <c r="AS20" s="41" t="str">
        <f t="shared" si="7"/>
        <v>#DIV/0!</v>
      </c>
      <c r="AT20" s="41" t="str">
        <f t="shared" si="7"/>
        <v>#DIV/0!</v>
      </c>
      <c r="AU20" s="41" t="str">
        <f t="shared" si="7"/>
        <v>#DIV/0!</v>
      </c>
      <c r="AV20" s="41" t="str">
        <f t="shared" si="7"/>
        <v>#DIV/0!</v>
      </c>
      <c r="AW20" s="41" t="str">
        <f t="shared" si="7"/>
        <v>#DIV/0!</v>
      </c>
      <c r="AX20" s="41" t="str">
        <f t="shared" si="7"/>
        <v>#DIV/0!</v>
      </c>
      <c r="AY20" s="41" t="str">
        <f t="shared" si="7"/>
        <v>#DIV/0!</v>
      </c>
      <c r="AZ20" s="41" t="str">
        <f t="shared" si="7"/>
        <v>#DIV/0!</v>
      </c>
      <c r="BA20" s="41" t="str">
        <f t="shared" si="7"/>
        <v>#DIV/0!</v>
      </c>
      <c r="BB20" s="41" t="str">
        <f t="shared" si="7"/>
        <v>#DIV/0!</v>
      </c>
      <c r="BC20" s="41" t="str">
        <f t="shared" si="7"/>
        <v>#DIV/0!</v>
      </c>
      <c r="BD20" s="41" t="str">
        <f t="shared" si="7"/>
        <v>#DIV/0!</v>
      </c>
      <c r="BE20" s="41" t="str">
        <f t="shared" si="7"/>
        <v>#DIV/0!</v>
      </c>
      <c r="BF20" s="41" t="str">
        <f t="shared" si="7"/>
        <v>#DIV/0!</v>
      </c>
      <c r="BG20" s="41" t="str">
        <f t="shared" si="7"/>
        <v>#DIV/0!</v>
      </c>
      <c r="BH20" s="41" t="str">
        <f t="shared" si="7"/>
        <v>#DIV/0!</v>
      </c>
      <c r="BI20" s="41" t="str">
        <f t="shared" si="7"/>
        <v>#DIV/0!</v>
      </c>
      <c r="BJ20" s="41" t="str">
        <f t="shared" si="7"/>
        <v>#DIV/0!</v>
      </c>
      <c r="BK20" s="41" t="str">
        <f t="shared" si="7"/>
        <v>#DIV/0!</v>
      </c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>
      <c r="A22" s="41" t="s">
        <v>44</v>
      </c>
      <c r="B22" s="41" t="str">
        <f t="shared" ref="B22:BK22" si="8">B14</f>
        <v>#DIV/0!</v>
      </c>
      <c r="C22" s="41" t="str">
        <f t="shared" si="8"/>
        <v>#DIV/0!</v>
      </c>
      <c r="D22" s="41" t="str">
        <f t="shared" si="8"/>
        <v>#DIV/0!</v>
      </c>
      <c r="E22" s="41" t="str">
        <f t="shared" si="8"/>
        <v>#DIV/0!</v>
      </c>
      <c r="F22" s="41" t="str">
        <f t="shared" si="8"/>
        <v>#DIV/0!</v>
      </c>
      <c r="G22" s="41" t="str">
        <f t="shared" si="8"/>
        <v>#DIV/0!</v>
      </c>
      <c r="H22" s="41" t="str">
        <f t="shared" si="8"/>
        <v>#DIV/0!</v>
      </c>
      <c r="I22" s="41" t="str">
        <f t="shared" si="8"/>
        <v>#DIV/0!</v>
      </c>
      <c r="J22" s="41" t="str">
        <f t="shared" si="8"/>
        <v>#DIV/0!</v>
      </c>
      <c r="K22" s="41" t="str">
        <f t="shared" si="8"/>
        <v>#DIV/0!</v>
      </c>
      <c r="L22" s="41" t="str">
        <f t="shared" si="8"/>
        <v>#DIV/0!</v>
      </c>
      <c r="M22" s="41" t="str">
        <f t="shared" si="8"/>
        <v>#DIV/0!</v>
      </c>
      <c r="N22" s="41" t="str">
        <f t="shared" si="8"/>
        <v>#DIV/0!</v>
      </c>
      <c r="O22" s="41" t="str">
        <f t="shared" si="8"/>
        <v>#DIV/0!</v>
      </c>
      <c r="P22" s="41" t="str">
        <f t="shared" si="8"/>
        <v>#DIV/0!</v>
      </c>
      <c r="Q22" s="41" t="str">
        <f t="shared" si="8"/>
        <v>#DIV/0!</v>
      </c>
      <c r="R22" s="41" t="str">
        <f t="shared" si="8"/>
        <v>#DIV/0!</v>
      </c>
      <c r="S22" s="41" t="str">
        <f t="shared" si="8"/>
        <v>#DIV/0!</v>
      </c>
      <c r="T22" s="41" t="str">
        <f t="shared" si="8"/>
        <v>#DIV/0!</v>
      </c>
      <c r="U22" s="41" t="str">
        <f t="shared" si="8"/>
        <v>#DIV/0!</v>
      </c>
      <c r="V22" s="41" t="str">
        <f t="shared" si="8"/>
        <v>#DIV/0!</v>
      </c>
      <c r="W22" s="41" t="str">
        <f t="shared" si="8"/>
        <v>#DIV/0!</v>
      </c>
      <c r="X22" s="41" t="str">
        <f t="shared" si="8"/>
        <v>#DIV/0!</v>
      </c>
      <c r="Y22" s="41" t="str">
        <f t="shared" si="8"/>
        <v>#DIV/0!</v>
      </c>
      <c r="Z22" s="41" t="str">
        <f t="shared" si="8"/>
        <v>#DIV/0!</v>
      </c>
      <c r="AA22" s="41" t="str">
        <f t="shared" si="8"/>
        <v>#DIV/0!</v>
      </c>
      <c r="AB22" s="41" t="str">
        <f t="shared" si="8"/>
        <v>#DIV/0!</v>
      </c>
      <c r="AC22" s="41" t="str">
        <f t="shared" si="8"/>
        <v>#DIV/0!</v>
      </c>
      <c r="AD22" s="41" t="str">
        <f t="shared" si="8"/>
        <v>#DIV/0!</v>
      </c>
      <c r="AE22" s="41" t="str">
        <f t="shared" si="8"/>
        <v>#DIV/0!</v>
      </c>
      <c r="AF22" s="41">
        <f t="shared" si="8"/>
        <v>0.02039805344</v>
      </c>
      <c r="AG22" s="41">
        <f t="shared" si="8"/>
        <v>0.01328682943</v>
      </c>
      <c r="AH22" s="41" t="str">
        <f t="shared" si="8"/>
        <v>#DIV/0!</v>
      </c>
      <c r="AI22" s="41" t="str">
        <f t="shared" si="8"/>
        <v>#DIV/0!</v>
      </c>
      <c r="AJ22" s="41" t="str">
        <f t="shared" si="8"/>
        <v>#DIV/0!</v>
      </c>
      <c r="AK22" s="41" t="str">
        <f t="shared" si="8"/>
        <v>#DIV/0!</v>
      </c>
      <c r="AL22" s="41" t="str">
        <f t="shared" si="8"/>
        <v>#DIV/0!</v>
      </c>
      <c r="AM22" s="41" t="str">
        <f t="shared" si="8"/>
        <v>#DIV/0!</v>
      </c>
      <c r="AN22" s="41" t="str">
        <f t="shared" si="8"/>
        <v>#DIV/0!</v>
      </c>
      <c r="AO22" s="41" t="str">
        <f t="shared" si="8"/>
        <v>#DIV/0!</v>
      </c>
      <c r="AP22" s="41" t="str">
        <f t="shared" si="8"/>
        <v>#DIV/0!</v>
      </c>
      <c r="AQ22" s="41" t="str">
        <f t="shared" si="8"/>
        <v>#DIV/0!</v>
      </c>
      <c r="AR22" s="41" t="str">
        <f t="shared" si="8"/>
        <v>#DIV/0!</v>
      </c>
      <c r="AS22" s="41" t="str">
        <f t="shared" si="8"/>
        <v>#DIV/0!</v>
      </c>
      <c r="AT22" s="41" t="str">
        <f t="shared" si="8"/>
        <v>#DIV/0!</v>
      </c>
      <c r="AU22" s="41" t="str">
        <f t="shared" si="8"/>
        <v>#DIV/0!</v>
      </c>
      <c r="AV22" s="41" t="str">
        <f t="shared" si="8"/>
        <v>#DIV/0!</v>
      </c>
      <c r="AW22" s="41" t="str">
        <f t="shared" si="8"/>
        <v>#DIV/0!</v>
      </c>
      <c r="AX22" s="41" t="str">
        <f t="shared" si="8"/>
        <v>#DIV/0!</v>
      </c>
      <c r="AY22" s="41" t="str">
        <f t="shared" si="8"/>
        <v>#DIV/0!</v>
      </c>
      <c r="AZ22" s="41" t="str">
        <f t="shared" si="8"/>
        <v>#DIV/0!</v>
      </c>
      <c r="BA22" s="41" t="str">
        <f t="shared" si="8"/>
        <v>#DIV/0!</v>
      </c>
      <c r="BB22" s="41" t="str">
        <f t="shared" si="8"/>
        <v>#DIV/0!</v>
      </c>
      <c r="BC22" s="41" t="str">
        <f t="shared" si="8"/>
        <v>#DIV/0!</v>
      </c>
      <c r="BD22" s="41" t="str">
        <f t="shared" si="8"/>
        <v>#DIV/0!</v>
      </c>
      <c r="BE22" s="41" t="str">
        <f t="shared" si="8"/>
        <v>#DIV/0!</v>
      </c>
      <c r="BF22" s="41" t="str">
        <f t="shared" si="8"/>
        <v>#DIV/0!</v>
      </c>
      <c r="BG22" s="41" t="str">
        <f t="shared" si="8"/>
        <v>#DIV/0!</v>
      </c>
      <c r="BH22" s="41" t="str">
        <f t="shared" si="8"/>
        <v>#DIV/0!</v>
      </c>
      <c r="BI22" s="41" t="str">
        <f t="shared" si="8"/>
        <v>#DIV/0!</v>
      </c>
      <c r="BJ22" s="41" t="str">
        <f t="shared" si="8"/>
        <v>#DIV/0!</v>
      </c>
      <c r="BK22" s="41" t="str">
        <f t="shared" si="8"/>
        <v>#DIV/0!</v>
      </c>
    </row>
    <row r="23">
      <c r="B23" s="41" t="str">
        <f t="shared" ref="B23:BK23" si="9">B15+B22</f>
        <v>#DIV/0!</v>
      </c>
      <c r="C23" s="41" t="str">
        <f t="shared" si="9"/>
        <v>#DIV/0!</v>
      </c>
      <c r="D23" s="41" t="str">
        <f t="shared" si="9"/>
        <v>#DIV/0!</v>
      </c>
      <c r="E23" s="41" t="str">
        <f t="shared" si="9"/>
        <v>#DIV/0!</v>
      </c>
      <c r="F23" s="41" t="str">
        <f t="shared" si="9"/>
        <v>#DIV/0!</v>
      </c>
      <c r="G23" s="41" t="str">
        <f t="shared" si="9"/>
        <v>#DIV/0!</v>
      </c>
      <c r="H23" s="41" t="str">
        <f t="shared" si="9"/>
        <v>#DIV/0!</v>
      </c>
      <c r="I23" s="41" t="str">
        <f t="shared" si="9"/>
        <v>#DIV/0!</v>
      </c>
      <c r="J23" s="41" t="str">
        <f t="shared" si="9"/>
        <v>#DIV/0!</v>
      </c>
      <c r="K23" s="41" t="str">
        <f t="shared" si="9"/>
        <v>#DIV/0!</v>
      </c>
      <c r="L23" s="41" t="str">
        <f t="shared" si="9"/>
        <v>#DIV/0!</v>
      </c>
      <c r="M23" s="41" t="str">
        <f t="shared" si="9"/>
        <v>#DIV/0!</v>
      </c>
      <c r="N23" s="41" t="str">
        <f t="shared" si="9"/>
        <v>#DIV/0!</v>
      </c>
      <c r="O23" s="41" t="str">
        <f t="shared" si="9"/>
        <v>#DIV/0!</v>
      </c>
      <c r="P23" s="41" t="str">
        <f t="shared" si="9"/>
        <v>#DIV/0!</v>
      </c>
      <c r="Q23" s="41" t="str">
        <f t="shared" si="9"/>
        <v>#DIV/0!</v>
      </c>
      <c r="R23" s="41" t="str">
        <f t="shared" si="9"/>
        <v>#DIV/0!</v>
      </c>
      <c r="S23" s="41" t="str">
        <f t="shared" si="9"/>
        <v>#DIV/0!</v>
      </c>
      <c r="T23" s="41" t="str">
        <f t="shared" si="9"/>
        <v>#DIV/0!</v>
      </c>
      <c r="U23" s="41" t="str">
        <f t="shared" si="9"/>
        <v>#DIV/0!</v>
      </c>
      <c r="V23" s="41" t="str">
        <f t="shared" si="9"/>
        <v>#DIV/0!</v>
      </c>
      <c r="W23" s="41" t="str">
        <f t="shared" si="9"/>
        <v>#DIV/0!</v>
      </c>
      <c r="X23" s="41" t="str">
        <f t="shared" si="9"/>
        <v>#DIV/0!</v>
      </c>
      <c r="Y23" s="41" t="str">
        <f t="shared" si="9"/>
        <v>#DIV/0!</v>
      </c>
      <c r="Z23" s="41" t="str">
        <f t="shared" si="9"/>
        <v>#DIV/0!</v>
      </c>
      <c r="AA23" s="41" t="str">
        <f t="shared" si="9"/>
        <v>#DIV/0!</v>
      </c>
      <c r="AB23" s="41" t="str">
        <f t="shared" si="9"/>
        <v>#DIV/0!</v>
      </c>
      <c r="AC23" s="41" t="str">
        <f t="shared" si="9"/>
        <v>#DIV/0!</v>
      </c>
      <c r="AD23" s="41" t="str">
        <f t="shared" si="9"/>
        <v>#DIV/0!</v>
      </c>
      <c r="AE23" s="41" t="str">
        <f t="shared" si="9"/>
        <v>#DIV/0!</v>
      </c>
      <c r="AF23" s="41">
        <f t="shared" si="9"/>
        <v>0.3234548475</v>
      </c>
      <c r="AG23" s="41">
        <f t="shared" si="9"/>
        <v>0.05979073244</v>
      </c>
      <c r="AH23" s="41" t="str">
        <f t="shared" si="9"/>
        <v>#DIV/0!</v>
      </c>
      <c r="AI23" s="41" t="str">
        <f t="shared" si="9"/>
        <v>#DIV/0!</v>
      </c>
      <c r="AJ23" s="41" t="str">
        <f t="shared" si="9"/>
        <v>#DIV/0!</v>
      </c>
      <c r="AK23" s="41" t="str">
        <f t="shared" si="9"/>
        <v>#DIV/0!</v>
      </c>
      <c r="AL23" s="41" t="str">
        <f t="shared" si="9"/>
        <v>#DIV/0!</v>
      </c>
      <c r="AM23" s="41" t="str">
        <f t="shared" si="9"/>
        <v>#DIV/0!</v>
      </c>
      <c r="AN23" s="41" t="str">
        <f t="shared" si="9"/>
        <v>#DIV/0!</v>
      </c>
      <c r="AO23" s="41" t="str">
        <f t="shared" si="9"/>
        <v>#DIV/0!</v>
      </c>
      <c r="AP23" s="41" t="str">
        <f t="shared" si="9"/>
        <v>#DIV/0!</v>
      </c>
      <c r="AQ23" s="41" t="str">
        <f t="shared" si="9"/>
        <v>#DIV/0!</v>
      </c>
      <c r="AR23" s="41" t="str">
        <f t="shared" si="9"/>
        <v>#DIV/0!</v>
      </c>
      <c r="AS23" s="41" t="str">
        <f t="shared" si="9"/>
        <v>#DIV/0!</v>
      </c>
      <c r="AT23" s="41" t="str">
        <f t="shared" si="9"/>
        <v>#DIV/0!</v>
      </c>
      <c r="AU23" s="41" t="str">
        <f t="shared" si="9"/>
        <v>#DIV/0!</v>
      </c>
      <c r="AV23" s="41" t="str">
        <f t="shared" si="9"/>
        <v>#DIV/0!</v>
      </c>
      <c r="AW23" s="41" t="str">
        <f t="shared" si="9"/>
        <v>#DIV/0!</v>
      </c>
      <c r="AX23" s="41" t="str">
        <f t="shared" si="9"/>
        <v>#DIV/0!</v>
      </c>
      <c r="AY23" s="41" t="str">
        <f t="shared" si="9"/>
        <v>#DIV/0!</v>
      </c>
      <c r="AZ23" s="41" t="str">
        <f t="shared" si="9"/>
        <v>#DIV/0!</v>
      </c>
      <c r="BA23" s="41" t="str">
        <f t="shared" si="9"/>
        <v>#DIV/0!</v>
      </c>
      <c r="BB23" s="41" t="str">
        <f t="shared" si="9"/>
        <v>#DIV/0!</v>
      </c>
      <c r="BC23" s="41" t="str">
        <f t="shared" si="9"/>
        <v>#DIV/0!</v>
      </c>
      <c r="BD23" s="41" t="str">
        <f t="shared" si="9"/>
        <v>#DIV/0!</v>
      </c>
      <c r="BE23" s="41" t="str">
        <f t="shared" si="9"/>
        <v>#DIV/0!</v>
      </c>
      <c r="BF23" s="41" t="str">
        <f t="shared" si="9"/>
        <v>#DIV/0!</v>
      </c>
      <c r="BG23" s="41" t="str">
        <f t="shared" si="9"/>
        <v>#DIV/0!</v>
      </c>
      <c r="BH23" s="41" t="str">
        <f t="shared" si="9"/>
        <v>#DIV/0!</v>
      </c>
      <c r="BI23" s="41" t="str">
        <f t="shared" si="9"/>
        <v>#DIV/0!</v>
      </c>
      <c r="BJ23" s="41" t="str">
        <f t="shared" si="9"/>
        <v>#DIV/0!</v>
      </c>
      <c r="BK23" s="41" t="str">
        <f t="shared" si="9"/>
        <v>#DIV/0!</v>
      </c>
    </row>
    <row r="24">
      <c r="B24" s="41" t="str">
        <f t="shared" ref="B24:BK24" si="10">B16+B23</f>
        <v>#DIV/0!</v>
      </c>
      <c r="C24" s="41" t="str">
        <f t="shared" si="10"/>
        <v>#DIV/0!</v>
      </c>
      <c r="D24" s="41" t="str">
        <f t="shared" si="10"/>
        <v>#DIV/0!</v>
      </c>
      <c r="E24" s="41" t="str">
        <f t="shared" si="10"/>
        <v>#DIV/0!</v>
      </c>
      <c r="F24" s="41" t="str">
        <f t="shared" si="10"/>
        <v>#DIV/0!</v>
      </c>
      <c r="G24" s="41" t="str">
        <f t="shared" si="10"/>
        <v>#DIV/0!</v>
      </c>
      <c r="H24" s="41" t="str">
        <f t="shared" si="10"/>
        <v>#DIV/0!</v>
      </c>
      <c r="I24" s="41" t="str">
        <f t="shared" si="10"/>
        <v>#DIV/0!</v>
      </c>
      <c r="J24" s="41" t="str">
        <f t="shared" si="10"/>
        <v>#DIV/0!</v>
      </c>
      <c r="K24" s="41" t="str">
        <f t="shared" si="10"/>
        <v>#DIV/0!</v>
      </c>
      <c r="L24" s="41" t="str">
        <f t="shared" si="10"/>
        <v>#DIV/0!</v>
      </c>
      <c r="M24" s="41" t="str">
        <f t="shared" si="10"/>
        <v>#DIV/0!</v>
      </c>
      <c r="N24" s="41" t="str">
        <f t="shared" si="10"/>
        <v>#DIV/0!</v>
      </c>
      <c r="O24" s="41" t="str">
        <f t="shared" si="10"/>
        <v>#DIV/0!</v>
      </c>
      <c r="P24" s="41" t="str">
        <f t="shared" si="10"/>
        <v>#DIV/0!</v>
      </c>
      <c r="Q24" s="41" t="str">
        <f t="shared" si="10"/>
        <v>#DIV/0!</v>
      </c>
      <c r="R24" s="41" t="str">
        <f t="shared" si="10"/>
        <v>#DIV/0!</v>
      </c>
      <c r="S24" s="41" t="str">
        <f t="shared" si="10"/>
        <v>#DIV/0!</v>
      </c>
      <c r="T24" s="41" t="str">
        <f t="shared" si="10"/>
        <v>#DIV/0!</v>
      </c>
      <c r="U24" s="41" t="str">
        <f t="shared" si="10"/>
        <v>#DIV/0!</v>
      </c>
      <c r="V24" s="41" t="str">
        <f t="shared" si="10"/>
        <v>#DIV/0!</v>
      </c>
      <c r="W24" s="41" t="str">
        <f t="shared" si="10"/>
        <v>#DIV/0!</v>
      </c>
      <c r="X24" s="41" t="str">
        <f t="shared" si="10"/>
        <v>#DIV/0!</v>
      </c>
      <c r="Y24" s="41" t="str">
        <f t="shared" si="10"/>
        <v>#DIV/0!</v>
      </c>
      <c r="Z24" s="41" t="str">
        <f t="shared" si="10"/>
        <v>#DIV/0!</v>
      </c>
      <c r="AA24" s="41" t="str">
        <f t="shared" si="10"/>
        <v>#DIV/0!</v>
      </c>
      <c r="AB24" s="41" t="str">
        <f t="shared" si="10"/>
        <v>#DIV/0!</v>
      </c>
      <c r="AC24" s="41" t="str">
        <f t="shared" si="10"/>
        <v>#DIV/0!</v>
      </c>
      <c r="AD24" s="41" t="str">
        <f t="shared" si="10"/>
        <v>#DIV/0!</v>
      </c>
      <c r="AE24" s="41" t="str">
        <f t="shared" si="10"/>
        <v>#DIV/0!</v>
      </c>
      <c r="AF24" s="41">
        <f t="shared" si="10"/>
        <v>3.36276481</v>
      </c>
      <c r="AG24" s="41">
        <f t="shared" si="10"/>
        <v>3.952831756</v>
      </c>
      <c r="AH24" s="41" t="str">
        <f t="shared" si="10"/>
        <v>#DIV/0!</v>
      </c>
      <c r="AI24" s="41" t="str">
        <f t="shared" si="10"/>
        <v>#DIV/0!</v>
      </c>
      <c r="AJ24" s="41" t="str">
        <f t="shared" si="10"/>
        <v>#DIV/0!</v>
      </c>
      <c r="AK24" s="41" t="str">
        <f t="shared" si="10"/>
        <v>#DIV/0!</v>
      </c>
      <c r="AL24" s="41" t="str">
        <f t="shared" si="10"/>
        <v>#DIV/0!</v>
      </c>
      <c r="AM24" s="41" t="str">
        <f t="shared" si="10"/>
        <v>#DIV/0!</v>
      </c>
      <c r="AN24" s="41" t="str">
        <f t="shared" si="10"/>
        <v>#DIV/0!</v>
      </c>
      <c r="AO24" s="41" t="str">
        <f t="shared" si="10"/>
        <v>#DIV/0!</v>
      </c>
      <c r="AP24" s="41" t="str">
        <f t="shared" si="10"/>
        <v>#DIV/0!</v>
      </c>
      <c r="AQ24" s="41" t="str">
        <f t="shared" si="10"/>
        <v>#DIV/0!</v>
      </c>
      <c r="AR24" s="41" t="str">
        <f t="shared" si="10"/>
        <v>#DIV/0!</v>
      </c>
      <c r="AS24" s="41" t="str">
        <f t="shared" si="10"/>
        <v>#DIV/0!</v>
      </c>
      <c r="AT24" s="41" t="str">
        <f t="shared" si="10"/>
        <v>#DIV/0!</v>
      </c>
      <c r="AU24" s="41" t="str">
        <f t="shared" si="10"/>
        <v>#DIV/0!</v>
      </c>
      <c r="AV24" s="41" t="str">
        <f t="shared" si="10"/>
        <v>#DIV/0!</v>
      </c>
      <c r="AW24" s="41" t="str">
        <f t="shared" si="10"/>
        <v>#DIV/0!</v>
      </c>
      <c r="AX24" s="41" t="str">
        <f t="shared" si="10"/>
        <v>#DIV/0!</v>
      </c>
      <c r="AY24" s="41" t="str">
        <f t="shared" si="10"/>
        <v>#DIV/0!</v>
      </c>
      <c r="AZ24" s="41" t="str">
        <f t="shared" si="10"/>
        <v>#DIV/0!</v>
      </c>
      <c r="BA24" s="41" t="str">
        <f t="shared" si="10"/>
        <v>#DIV/0!</v>
      </c>
      <c r="BB24" s="41" t="str">
        <f t="shared" si="10"/>
        <v>#DIV/0!</v>
      </c>
      <c r="BC24" s="41" t="str">
        <f t="shared" si="10"/>
        <v>#DIV/0!</v>
      </c>
      <c r="BD24" s="41" t="str">
        <f t="shared" si="10"/>
        <v>#DIV/0!</v>
      </c>
      <c r="BE24" s="41" t="str">
        <f t="shared" si="10"/>
        <v>#DIV/0!</v>
      </c>
      <c r="BF24" s="41" t="str">
        <f t="shared" si="10"/>
        <v>#DIV/0!</v>
      </c>
      <c r="BG24" s="41" t="str">
        <f t="shared" si="10"/>
        <v>#DIV/0!</v>
      </c>
      <c r="BH24" s="41" t="str">
        <f t="shared" si="10"/>
        <v>#DIV/0!</v>
      </c>
      <c r="BI24" s="41" t="str">
        <f t="shared" si="10"/>
        <v>#DIV/0!</v>
      </c>
      <c r="BJ24" s="41" t="str">
        <f t="shared" si="10"/>
        <v>#DIV/0!</v>
      </c>
      <c r="BK24" s="41" t="str">
        <f t="shared" si="10"/>
        <v>#DIV/0!</v>
      </c>
    </row>
    <row r="25">
      <c r="B25" s="41" t="str">
        <f t="shared" ref="B25:BK25" si="11">B17+B24</f>
        <v>#DIV/0!</v>
      </c>
      <c r="C25" s="41" t="str">
        <f t="shared" si="11"/>
        <v>#DIV/0!</v>
      </c>
      <c r="D25" s="41" t="str">
        <f t="shared" si="11"/>
        <v>#DIV/0!</v>
      </c>
      <c r="E25" s="41" t="str">
        <f t="shared" si="11"/>
        <v>#DIV/0!</v>
      </c>
      <c r="F25" s="41" t="str">
        <f t="shared" si="11"/>
        <v>#DIV/0!</v>
      </c>
      <c r="G25" s="41" t="str">
        <f t="shared" si="11"/>
        <v>#DIV/0!</v>
      </c>
      <c r="H25" s="41" t="str">
        <f t="shared" si="11"/>
        <v>#DIV/0!</v>
      </c>
      <c r="I25" s="41" t="str">
        <f t="shared" si="11"/>
        <v>#DIV/0!</v>
      </c>
      <c r="J25" s="41" t="str">
        <f t="shared" si="11"/>
        <v>#DIV/0!</v>
      </c>
      <c r="K25" s="41" t="str">
        <f t="shared" si="11"/>
        <v>#DIV/0!</v>
      </c>
      <c r="L25" s="41" t="str">
        <f t="shared" si="11"/>
        <v>#DIV/0!</v>
      </c>
      <c r="M25" s="41" t="str">
        <f t="shared" si="11"/>
        <v>#DIV/0!</v>
      </c>
      <c r="N25" s="41" t="str">
        <f t="shared" si="11"/>
        <v>#DIV/0!</v>
      </c>
      <c r="O25" s="41" t="str">
        <f t="shared" si="11"/>
        <v>#DIV/0!</v>
      </c>
      <c r="P25" s="41" t="str">
        <f t="shared" si="11"/>
        <v>#DIV/0!</v>
      </c>
      <c r="Q25" s="41" t="str">
        <f t="shared" si="11"/>
        <v>#DIV/0!</v>
      </c>
      <c r="R25" s="41" t="str">
        <f t="shared" si="11"/>
        <v>#DIV/0!</v>
      </c>
      <c r="S25" s="41" t="str">
        <f t="shared" si="11"/>
        <v>#DIV/0!</v>
      </c>
      <c r="T25" s="41" t="str">
        <f t="shared" si="11"/>
        <v>#DIV/0!</v>
      </c>
      <c r="U25" s="41" t="str">
        <f t="shared" si="11"/>
        <v>#DIV/0!</v>
      </c>
      <c r="V25" s="41" t="str">
        <f t="shared" si="11"/>
        <v>#DIV/0!</v>
      </c>
      <c r="W25" s="41" t="str">
        <f t="shared" si="11"/>
        <v>#DIV/0!</v>
      </c>
      <c r="X25" s="41" t="str">
        <f t="shared" si="11"/>
        <v>#DIV/0!</v>
      </c>
      <c r="Y25" s="41" t="str">
        <f t="shared" si="11"/>
        <v>#DIV/0!</v>
      </c>
      <c r="Z25" s="41" t="str">
        <f t="shared" si="11"/>
        <v>#DIV/0!</v>
      </c>
      <c r="AA25" s="41" t="str">
        <f t="shared" si="11"/>
        <v>#DIV/0!</v>
      </c>
      <c r="AB25" s="41" t="str">
        <f t="shared" si="11"/>
        <v>#DIV/0!</v>
      </c>
      <c r="AC25" s="41" t="str">
        <f t="shared" si="11"/>
        <v>#DIV/0!</v>
      </c>
      <c r="AD25" s="41" t="str">
        <f t="shared" si="11"/>
        <v>#DIV/0!</v>
      </c>
      <c r="AE25" s="41" t="str">
        <f t="shared" si="11"/>
        <v>#DIV/0!</v>
      </c>
      <c r="AF25" s="41">
        <f t="shared" si="11"/>
        <v>82.83066702</v>
      </c>
      <c r="AG25" s="41">
        <f t="shared" si="11"/>
        <v>72.56934064</v>
      </c>
      <c r="AH25" s="41" t="str">
        <f t="shared" si="11"/>
        <v>#DIV/0!</v>
      </c>
      <c r="AI25" s="41" t="str">
        <f t="shared" si="11"/>
        <v>#DIV/0!</v>
      </c>
      <c r="AJ25" s="41" t="str">
        <f t="shared" si="11"/>
        <v>#DIV/0!</v>
      </c>
      <c r="AK25" s="41" t="str">
        <f t="shared" si="11"/>
        <v>#DIV/0!</v>
      </c>
      <c r="AL25" s="41" t="str">
        <f t="shared" si="11"/>
        <v>#DIV/0!</v>
      </c>
      <c r="AM25" s="41" t="str">
        <f t="shared" si="11"/>
        <v>#DIV/0!</v>
      </c>
      <c r="AN25" s="41" t="str">
        <f t="shared" si="11"/>
        <v>#DIV/0!</v>
      </c>
      <c r="AO25" s="41" t="str">
        <f t="shared" si="11"/>
        <v>#DIV/0!</v>
      </c>
      <c r="AP25" s="41" t="str">
        <f t="shared" si="11"/>
        <v>#DIV/0!</v>
      </c>
      <c r="AQ25" s="41" t="str">
        <f t="shared" si="11"/>
        <v>#DIV/0!</v>
      </c>
      <c r="AR25" s="41" t="str">
        <f t="shared" si="11"/>
        <v>#DIV/0!</v>
      </c>
      <c r="AS25" s="41" t="str">
        <f t="shared" si="11"/>
        <v>#DIV/0!</v>
      </c>
      <c r="AT25" s="41" t="str">
        <f t="shared" si="11"/>
        <v>#DIV/0!</v>
      </c>
      <c r="AU25" s="41" t="str">
        <f t="shared" si="11"/>
        <v>#DIV/0!</v>
      </c>
      <c r="AV25" s="41" t="str">
        <f t="shared" si="11"/>
        <v>#DIV/0!</v>
      </c>
      <c r="AW25" s="41" t="str">
        <f t="shared" si="11"/>
        <v>#DIV/0!</v>
      </c>
      <c r="AX25" s="41" t="str">
        <f t="shared" si="11"/>
        <v>#DIV/0!</v>
      </c>
      <c r="AY25" s="41" t="str">
        <f t="shared" si="11"/>
        <v>#DIV/0!</v>
      </c>
      <c r="AZ25" s="41" t="str">
        <f t="shared" si="11"/>
        <v>#DIV/0!</v>
      </c>
      <c r="BA25" s="41" t="str">
        <f t="shared" si="11"/>
        <v>#DIV/0!</v>
      </c>
      <c r="BB25" s="41" t="str">
        <f t="shared" si="11"/>
        <v>#DIV/0!</v>
      </c>
      <c r="BC25" s="41" t="str">
        <f t="shared" si="11"/>
        <v>#DIV/0!</v>
      </c>
      <c r="BD25" s="41" t="str">
        <f t="shared" si="11"/>
        <v>#DIV/0!</v>
      </c>
      <c r="BE25" s="41" t="str">
        <f t="shared" si="11"/>
        <v>#DIV/0!</v>
      </c>
      <c r="BF25" s="41" t="str">
        <f t="shared" si="11"/>
        <v>#DIV/0!</v>
      </c>
      <c r="BG25" s="41" t="str">
        <f t="shared" si="11"/>
        <v>#DIV/0!</v>
      </c>
      <c r="BH25" s="41" t="str">
        <f t="shared" si="11"/>
        <v>#DIV/0!</v>
      </c>
      <c r="BI25" s="41" t="str">
        <f t="shared" si="11"/>
        <v>#DIV/0!</v>
      </c>
      <c r="BJ25" s="41" t="str">
        <f t="shared" si="11"/>
        <v>#DIV/0!</v>
      </c>
      <c r="BK25" s="41" t="str">
        <f t="shared" si="11"/>
        <v>#DIV/0!</v>
      </c>
    </row>
    <row r="26">
      <c r="B26" s="41" t="str">
        <f t="shared" ref="B26:BK26" si="12">B18+B25</f>
        <v>#DIV/0!</v>
      </c>
      <c r="C26" s="41" t="str">
        <f t="shared" si="12"/>
        <v>#DIV/0!</v>
      </c>
      <c r="D26" s="41" t="str">
        <f t="shared" si="12"/>
        <v>#DIV/0!</v>
      </c>
      <c r="E26" s="41" t="str">
        <f t="shared" si="12"/>
        <v>#DIV/0!</v>
      </c>
      <c r="F26" s="41" t="str">
        <f t="shared" si="12"/>
        <v>#DIV/0!</v>
      </c>
      <c r="G26" s="41" t="str">
        <f t="shared" si="12"/>
        <v>#DIV/0!</v>
      </c>
      <c r="H26" s="41" t="str">
        <f t="shared" si="12"/>
        <v>#DIV/0!</v>
      </c>
      <c r="I26" s="41" t="str">
        <f t="shared" si="12"/>
        <v>#DIV/0!</v>
      </c>
      <c r="J26" s="41" t="str">
        <f t="shared" si="12"/>
        <v>#DIV/0!</v>
      </c>
      <c r="K26" s="41" t="str">
        <f t="shared" si="12"/>
        <v>#DIV/0!</v>
      </c>
      <c r="L26" s="41" t="str">
        <f t="shared" si="12"/>
        <v>#DIV/0!</v>
      </c>
      <c r="M26" s="41" t="str">
        <f t="shared" si="12"/>
        <v>#DIV/0!</v>
      </c>
      <c r="N26" s="41" t="str">
        <f t="shared" si="12"/>
        <v>#DIV/0!</v>
      </c>
      <c r="O26" s="41" t="str">
        <f t="shared" si="12"/>
        <v>#DIV/0!</v>
      </c>
      <c r="P26" s="41" t="str">
        <f t="shared" si="12"/>
        <v>#DIV/0!</v>
      </c>
      <c r="Q26" s="41" t="str">
        <f t="shared" si="12"/>
        <v>#DIV/0!</v>
      </c>
      <c r="R26" s="41" t="str">
        <f t="shared" si="12"/>
        <v>#DIV/0!</v>
      </c>
      <c r="S26" s="41" t="str">
        <f t="shared" si="12"/>
        <v>#DIV/0!</v>
      </c>
      <c r="T26" s="41" t="str">
        <f t="shared" si="12"/>
        <v>#DIV/0!</v>
      </c>
      <c r="U26" s="41" t="str">
        <f t="shared" si="12"/>
        <v>#DIV/0!</v>
      </c>
      <c r="V26" s="41" t="str">
        <f t="shared" si="12"/>
        <v>#DIV/0!</v>
      </c>
      <c r="W26" s="41" t="str">
        <f t="shared" si="12"/>
        <v>#DIV/0!</v>
      </c>
      <c r="X26" s="41" t="str">
        <f t="shared" si="12"/>
        <v>#DIV/0!</v>
      </c>
      <c r="Y26" s="41" t="str">
        <f t="shared" si="12"/>
        <v>#DIV/0!</v>
      </c>
      <c r="Z26" s="41" t="str">
        <f t="shared" si="12"/>
        <v>#DIV/0!</v>
      </c>
      <c r="AA26" s="41" t="str">
        <f t="shared" si="12"/>
        <v>#DIV/0!</v>
      </c>
      <c r="AB26" s="41" t="str">
        <f t="shared" si="12"/>
        <v>#DIV/0!</v>
      </c>
      <c r="AC26" s="41" t="str">
        <f t="shared" si="12"/>
        <v>#DIV/0!</v>
      </c>
      <c r="AD26" s="41" t="str">
        <f t="shared" si="12"/>
        <v>#DIV/0!</v>
      </c>
      <c r="AE26" s="41" t="str">
        <f t="shared" si="12"/>
        <v>#DIV/0!</v>
      </c>
      <c r="AF26" s="41">
        <f t="shared" si="12"/>
        <v>99.52501676</v>
      </c>
      <c r="AG26" s="41">
        <f t="shared" si="12"/>
        <v>99.19282511</v>
      </c>
      <c r="AH26" s="41" t="str">
        <f t="shared" si="12"/>
        <v>#DIV/0!</v>
      </c>
      <c r="AI26" s="41" t="str">
        <f t="shared" si="12"/>
        <v>#DIV/0!</v>
      </c>
      <c r="AJ26" s="41" t="str">
        <f t="shared" si="12"/>
        <v>#DIV/0!</v>
      </c>
      <c r="AK26" s="41" t="str">
        <f t="shared" si="12"/>
        <v>#DIV/0!</v>
      </c>
      <c r="AL26" s="41" t="str">
        <f t="shared" si="12"/>
        <v>#DIV/0!</v>
      </c>
      <c r="AM26" s="41" t="str">
        <f t="shared" si="12"/>
        <v>#DIV/0!</v>
      </c>
      <c r="AN26" s="41" t="str">
        <f t="shared" si="12"/>
        <v>#DIV/0!</v>
      </c>
      <c r="AO26" s="41" t="str">
        <f t="shared" si="12"/>
        <v>#DIV/0!</v>
      </c>
      <c r="AP26" s="41" t="str">
        <f t="shared" si="12"/>
        <v>#DIV/0!</v>
      </c>
      <c r="AQ26" s="41" t="str">
        <f t="shared" si="12"/>
        <v>#DIV/0!</v>
      </c>
      <c r="AR26" s="41" t="str">
        <f t="shared" si="12"/>
        <v>#DIV/0!</v>
      </c>
      <c r="AS26" s="41" t="str">
        <f t="shared" si="12"/>
        <v>#DIV/0!</v>
      </c>
      <c r="AT26" s="41" t="str">
        <f t="shared" si="12"/>
        <v>#DIV/0!</v>
      </c>
      <c r="AU26" s="41" t="str">
        <f t="shared" si="12"/>
        <v>#DIV/0!</v>
      </c>
      <c r="AV26" s="41" t="str">
        <f t="shared" si="12"/>
        <v>#DIV/0!</v>
      </c>
      <c r="AW26" s="41" t="str">
        <f t="shared" si="12"/>
        <v>#DIV/0!</v>
      </c>
      <c r="AX26" s="41" t="str">
        <f t="shared" si="12"/>
        <v>#DIV/0!</v>
      </c>
      <c r="AY26" s="41" t="str">
        <f t="shared" si="12"/>
        <v>#DIV/0!</v>
      </c>
      <c r="AZ26" s="41" t="str">
        <f t="shared" si="12"/>
        <v>#DIV/0!</v>
      </c>
      <c r="BA26" s="41" t="str">
        <f t="shared" si="12"/>
        <v>#DIV/0!</v>
      </c>
      <c r="BB26" s="41" t="str">
        <f t="shared" si="12"/>
        <v>#DIV/0!</v>
      </c>
      <c r="BC26" s="41" t="str">
        <f t="shared" si="12"/>
        <v>#DIV/0!</v>
      </c>
      <c r="BD26" s="41" t="str">
        <f t="shared" si="12"/>
        <v>#DIV/0!</v>
      </c>
      <c r="BE26" s="41" t="str">
        <f t="shared" si="12"/>
        <v>#DIV/0!</v>
      </c>
      <c r="BF26" s="41" t="str">
        <f t="shared" si="12"/>
        <v>#DIV/0!</v>
      </c>
      <c r="BG26" s="41" t="str">
        <f t="shared" si="12"/>
        <v>#DIV/0!</v>
      </c>
      <c r="BH26" s="41" t="str">
        <f t="shared" si="12"/>
        <v>#DIV/0!</v>
      </c>
      <c r="BI26" s="41" t="str">
        <f t="shared" si="12"/>
        <v>#DIV/0!</v>
      </c>
      <c r="BJ26" s="41" t="str">
        <f t="shared" si="12"/>
        <v>#DIV/0!</v>
      </c>
      <c r="BK26" s="41" t="str">
        <f t="shared" si="12"/>
        <v>#DIV/0!</v>
      </c>
    </row>
    <row r="27">
      <c r="B27" s="41" t="str">
        <f t="shared" ref="B27:BK27" si="13">B19+B26</f>
        <v>#DIV/0!</v>
      </c>
      <c r="C27" s="41" t="str">
        <f t="shared" si="13"/>
        <v>#DIV/0!</v>
      </c>
      <c r="D27" s="41" t="str">
        <f t="shared" si="13"/>
        <v>#DIV/0!</v>
      </c>
      <c r="E27" s="41" t="str">
        <f t="shared" si="13"/>
        <v>#DIV/0!</v>
      </c>
      <c r="F27" s="41" t="str">
        <f t="shared" si="13"/>
        <v>#DIV/0!</v>
      </c>
      <c r="G27" s="41" t="str">
        <f t="shared" si="13"/>
        <v>#DIV/0!</v>
      </c>
      <c r="H27" s="41" t="str">
        <f t="shared" si="13"/>
        <v>#DIV/0!</v>
      </c>
      <c r="I27" s="41" t="str">
        <f t="shared" si="13"/>
        <v>#DIV/0!</v>
      </c>
      <c r="J27" s="41" t="str">
        <f t="shared" si="13"/>
        <v>#DIV/0!</v>
      </c>
      <c r="K27" s="41" t="str">
        <f t="shared" si="13"/>
        <v>#DIV/0!</v>
      </c>
      <c r="L27" s="41" t="str">
        <f t="shared" si="13"/>
        <v>#DIV/0!</v>
      </c>
      <c r="M27" s="41" t="str">
        <f t="shared" si="13"/>
        <v>#DIV/0!</v>
      </c>
      <c r="N27" s="41" t="str">
        <f t="shared" si="13"/>
        <v>#DIV/0!</v>
      </c>
      <c r="O27" s="41" t="str">
        <f t="shared" si="13"/>
        <v>#DIV/0!</v>
      </c>
      <c r="P27" s="41" t="str">
        <f t="shared" si="13"/>
        <v>#DIV/0!</v>
      </c>
      <c r="Q27" s="41" t="str">
        <f t="shared" si="13"/>
        <v>#DIV/0!</v>
      </c>
      <c r="R27" s="41" t="str">
        <f t="shared" si="13"/>
        <v>#DIV/0!</v>
      </c>
      <c r="S27" s="41" t="str">
        <f t="shared" si="13"/>
        <v>#DIV/0!</v>
      </c>
      <c r="T27" s="41" t="str">
        <f t="shared" si="13"/>
        <v>#DIV/0!</v>
      </c>
      <c r="U27" s="41" t="str">
        <f t="shared" si="13"/>
        <v>#DIV/0!</v>
      </c>
      <c r="V27" s="41" t="str">
        <f t="shared" si="13"/>
        <v>#DIV/0!</v>
      </c>
      <c r="W27" s="41" t="str">
        <f t="shared" si="13"/>
        <v>#DIV/0!</v>
      </c>
      <c r="X27" s="41" t="str">
        <f t="shared" si="13"/>
        <v>#DIV/0!</v>
      </c>
      <c r="Y27" s="41" t="str">
        <f t="shared" si="13"/>
        <v>#DIV/0!</v>
      </c>
      <c r="Z27" s="41" t="str">
        <f t="shared" si="13"/>
        <v>#DIV/0!</v>
      </c>
      <c r="AA27" s="41" t="str">
        <f t="shared" si="13"/>
        <v>#DIV/0!</v>
      </c>
      <c r="AB27" s="41" t="str">
        <f t="shared" si="13"/>
        <v>#DIV/0!</v>
      </c>
      <c r="AC27" s="41" t="str">
        <f t="shared" si="13"/>
        <v>#DIV/0!</v>
      </c>
      <c r="AD27" s="41" t="str">
        <f t="shared" si="13"/>
        <v>#DIV/0!</v>
      </c>
      <c r="AE27" s="41" t="str">
        <f t="shared" si="13"/>
        <v>#DIV/0!</v>
      </c>
      <c r="AF27" s="41">
        <f t="shared" si="13"/>
        <v>99.99708599</v>
      </c>
      <c r="AG27" s="41">
        <f t="shared" si="13"/>
        <v>99.99003488</v>
      </c>
      <c r="AH27" s="41" t="str">
        <f t="shared" si="13"/>
        <v>#DIV/0!</v>
      </c>
      <c r="AI27" s="41" t="str">
        <f t="shared" si="13"/>
        <v>#DIV/0!</v>
      </c>
      <c r="AJ27" s="41" t="str">
        <f t="shared" si="13"/>
        <v>#DIV/0!</v>
      </c>
      <c r="AK27" s="41" t="str">
        <f t="shared" si="13"/>
        <v>#DIV/0!</v>
      </c>
      <c r="AL27" s="41" t="str">
        <f t="shared" si="13"/>
        <v>#DIV/0!</v>
      </c>
      <c r="AM27" s="41" t="str">
        <f t="shared" si="13"/>
        <v>#DIV/0!</v>
      </c>
      <c r="AN27" s="41" t="str">
        <f t="shared" si="13"/>
        <v>#DIV/0!</v>
      </c>
      <c r="AO27" s="41" t="str">
        <f t="shared" si="13"/>
        <v>#DIV/0!</v>
      </c>
      <c r="AP27" s="41" t="str">
        <f t="shared" si="13"/>
        <v>#DIV/0!</v>
      </c>
      <c r="AQ27" s="41" t="str">
        <f t="shared" si="13"/>
        <v>#DIV/0!</v>
      </c>
      <c r="AR27" s="41" t="str">
        <f t="shared" si="13"/>
        <v>#DIV/0!</v>
      </c>
      <c r="AS27" s="41" t="str">
        <f t="shared" si="13"/>
        <v>#DIV/0!</v>
      </c>
      <c r="AT27" s="41" t="str">
        <f t="shared" si="13"/>
        <v>#DIV/0!</v>
      </c>
      <c r="AU27" s="41" t="str">
        <f t="shared" si="13"/>
        <v>#DIV/0!</v>
      </c>
      <c r="AV27" s="41" t="str">
        <f t="shared" si="13"/>
        <v>#DIV/0!</v>
      </c>
      <c r="AW27" s="41" t="str">
        <f t="shared" si="13"/>
        <v>#DIV/0!</v>
      </c>
      <c r="AX27" s="41" t="str">
        <f t="shared" si="13"/>
        <v>#DIV/0!</v>
      </c>
      <c r="AY27" s="41" t="str">
        <f t="shared" si="13"/>
        <v>#DIV/0!</v>
      </c>
      <c r="AZ27" s="41" t="str">
        <f t="shared" si="13"/>
        <v>#DIV/0!</v>
      </c>
      <c r="BA27" s="41" t="str">
        <f t="shared" si="13"/>
        <v>#DIV/0!</v>
      </c>
      <c r="BB27" s="41" t="str">
        <f t="shared" si="13"/>
        <v>#DIV/0!</v>
      </c>
      <c r="BC27" s="41" t="str">
        <f t="shared" si="13"/>
        <v>#DIV/0!</v>
      </c>
      <c r="BD27" s="41" t="str">
        <f t="shared" si="13"/>
        <v>#DIV/0!</v>
      </c>
      <c r="BE27" s="41" t="str">
        <f t="shared" si="13"/>
        <v>#DIV/0!</v>
      </c>
      <c r="BF27" s="41" t="str">
        <f t="shared" si="13"/>
        <v>#DIV/0!</v>
      </c>
      <c r="BG27" s="41" t="str">
        <f t="shared" si="13"/>
        <v>#DIV/0!</v>
      </c>
      <c r="BH27" s="41" t="str">
        <f t="shared" si="13"/>
        <v>#DIV/0!</v>
      </c>
      <c r="BI27" s="41" t="str">
        <f t="shared" si="13"/>
        <v>#DIV/0!</v>
      </c>
      <c r="BJ27" s="41" t="str">
        <f t="shared" si="13"/>
        <v>#DIV/0!</v>
      </c>
      <c r="BK27" s="41" t="str">
        <f t="shared" si="13"/>
        <v>#DIV/0!</v>
      </c>
    </row>
    <row r="28">
      <c r="B28" s="41" t="str">
        <f t="shared" ref="B28:BK28" si="14">B20+B27</f>
        <v>#DIV/0!</v>
      </c>
      <c r="C28" s="41" t="str">
        <f t="shared" si="14"/>
        <v>#DIV/0!</v>
      </c>
      <c r="D28" s="41" t="str">
        <f t="shared" si="14"/>
        <v>#DIV/0!</v>
      </c>
      <c r="E28" s="41" t="str">
        <f t="shared" si="14"/>
        <v>#DIV/0!</v>
      </c>
      <c r="F28" s="41" t="str">
        <f t="shared" si="14"/>
        <v>#DIV/0!</v>
      </c>
      <c r="G28" s="41" t="str">
        <f t="shared" si="14"/>
        <v>#DIV/0!</v>
      </c>
      <c r="H28" s="41" t="str">
        <f t="shared" si="14"/>
        <v>#DIV/0!</v>
      </c>
      <c r="I28" s="41" t="str">
        <f t="shared" si="14"/>
        <v>#DIV/0!</v>
      </c>
      <c r="J28" s="41" t="str">
        <f t="shared" si="14"/>
        <v>#DIV/0!</v>
      </c>
      <c r="K28" s="41" t="str">
        <f t="shared" si="14"/>
        <v>#DIV/0!</v>
      </c>
      <c r="L28" s="41" t="str">
        <f t="shared" si="14"/>
        <v>#DIV/0!</v>
      </c>
      <c r="M28" s="41" t="str">
        <f t="shared" si="14"/>
        <v>#DIV/0!</v>
      </c>
      <c r="N28" s="41" t="str">
        <f t="shared" si="14"/>
        <v>#DIV/0!</v>
      </c>
      <c r="O28" s="41" t="str">
        <f t="shared" si="14"/>
        <v>#DIV/0!</v>
      </c>
      <c r="P28" s="41" t="str">
        <f t="shared" si="14"/>
        <v>#DIV/0!</v>
      </c>
      <c r="Q28" s="41" t="str">
        <f t="shared" si="14"/>
        <v>#DIV/0!</v>
      </c>
      <c r="R28" s="41" t="str">
        <f t="shared" si="14"/>
        <v>#DIV/0!</v>
      </c>
      <c r="S28" s="41" t="str">
        <f t="shared" si="14"/>
        <v>#DIV/0!</v>
      </c>
      <c r="T28" s="41" t="str">
        <f t="shared" si="14"/>
        <v>#DIV/0!</v>
      </c>
      <c r="U28" s="41" t="str">
        <f t="shared" si="14"/>
        <v>#DIV/0!</v>
      </c>
      <c r="V28" s="41" t="str">
        <f t="shared" si="14"/>
        <v>#DIV/0!</v>
      </c>
      <c r="W28" s="41" t="str">
        <f t="shared" si="14"/>
        <v>#DIV/0!</v>
      </c>
      <c r="X28" s="41" t="str">
        <f t="shared" si="14"/>
        <v>#DIV/0!</v>
      </c>
      <c r="Y28" s="41" t="str">
        <f t="shared" si="14"/>
        <v>#DIV/0!</v>
      </c>
      <c r="Z28" s="41" t="str">
        <f t="shared" si="14"/>
        <v>#DIV/0!</v>
      </c>
      <c r="AA28" s="41" t="str">
        <f t="shared" si="14"/>
        <v>#DIV/0!</v>
      </c>
      <c r="AB28" s="41" t="str">
        <f t="shared" si="14"/>
        <v>#DIV/0!</v>
      </c>
      <c r="AC28" s="41" t="str">
        <f t="shared" si="14"/>
        <v>#DIV/0!</v>
      </c>
      <c r="AD28" s="41" t="str">
        <f t="shared" si="14"/>
        <v>#DIV/0!</v>
      </c>
      <c r="AE28" s="41" t="str">
        <f t="shared" si="14"/>
        <v>#DIV/0!</v>
      </c>
      <c r="AF28" s="41">
        <f t="shared" si="14"/>
        <v>99.99708599</v>
      </c>
      <c r="AG28" s="41">
        <f t="shared" si="14"/>
        <v>100</v>
      </c>
      <c r="AH28" s="41" t="str">
        <f t="shared" si="14"/>
        <v>#DIV/0!</v>
      </c>
      <c r="AI28" s="41" t="str">
        <f t="shared" si="14"/>
        <v>#DIV/0!</v>
      </c>
      <c r="AJ28" s="41" t="str">
        <f t="shared" si="14"/>
        <v>#DIV/0!</v>
      </c>
      <c r="AK28" s="41" t="str">
        <f t="shared" si="14"/>
        <v>#DIV/0!</v>
      </c>
      <c r="AL28" s="41" t="str">
        <f t="shared" si="14"/>
        <v>#DIV/0!</v>
      </c>
      <c r="AM28" s="41" t="str">
        <f t="shared" si="14"/>
        <v>#DIV/0!</v>
      </c>
      <c r="AN28" s="41" t="str">
        <f t="shared" si="14"/>
        <v>#DIV/0!</v>
      </c>
      <c r="AO28" s="41" t="str">
        <f t="shared" si="14"/>
        <v>#DIV/0!</v>
      </c>
      <c r="AP28" s="41" t="str">
        <f t="shared" si="14"/>
        <v>#DIV/0!</v>
      </c>
      <c r="AQ28" s="41" t="str">
        <f t="shared" si="14"/>
        <v>#DIV/0!</v>
      </c>
      <c r="AR28" s="41" t="str">
        <f t="shared" si="14"/>
        <v>#DIV/0!</v>
      </c>
      <c r="AS28" s="41" t="str">
        <f t="shared" si="14"/>
        <v>#DIV/0!</v>
      </c>
      <c r="AT28" s="41" t="str">
        <f t="shared" si="14"/>
        <v>#DIV/0!</v>
      </c>
      <c r="AU28" s="41" t="str">
        <f t="shared" si="14"/>
        <v>#DIV/0!</v>
      </c>
      <c r="AV28" s="41" t="str">
        <f t="shared" si="14"/>
        <v>#DIV/0!</v>
      </c>
      <c r="AW28" s="41" t="str">
        <f t="shared" si="14"/>
        <v>#DIV/0!</v>
      </c>
      <c r="AX28" s="41" t="str">
        <f t="shared" si="14"/>
        <v>#DIV/0!</v>
      </c>
      <c r="AY28" s="41" t="str">
        <f t="shared" si="14"/>
        <v>#DIV/0!</v>
      </c>
      <c r="AZ28" s="41" t="str">
        <f t="shared" si="14"/>
        <v>#DIV/0!</v>
      </c>
      <c r="BA28" s="41" t="str">
        <f t="shared" si="14"/>
        <v>#DIV/0!</v>
      </c>
      <c r="BB28" s="41" t="str">
        <f t="shared" si="14"/>
        <v>#DIV/0!</v>
      </c>
      <c r="BC28" s="41" t="str">
        <f t="shared" si="14"/>
        <v>#DIV/0!</v>
      </c>
      <c r="BD28" s="41" t="str">
        <f t="shared" si="14"/>
        <v>#DIV/0!</v>
      </c>
      <c r="BE28" s="41" t="str">
        <f t="shared" si="14"/>
        <v>#DIV/0!</v>
      </c>
      <c r="BF28" s="41" t="str">
        <f t="shared" si="14"/>
        <v>#DIV/0!</v>
      </c>
      <c r="BG28" s="41" t="str">
        <f t="shared" si="14"/>
        <v>#DIV/0!</v>
      </c>
      <c r="BH28" s="41" t="str">
        <f t="shared" si="14"/>
        <v>#DIV/0!</v>
      </c>
      <c r="BI28" s="41" t="str">
        <f t="shared" si="14"/>
        <v>#DIV/0!</v>
      </c>
      <c r="BJ28" s="41" t="str">
        <f t="shared" si="14"/>
        <v>#DIV/0!</v>
      </c>
      <c r="BK28" s="41" t="str">
        <f t="shared" si="14"/>
        <v>#DIV/0!</v>
      </c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</row>
    <row r="30">
      <c r="A30" s="41" t="s">
        <v>45</v>
      </c>
      <c r="B30" s="41">
        <f t="shared" ref="B30:BK30" si="15">SUM(B6:B12)</f>
        <v>0</v>
      </c>
      <c r="C30" s="41">
        <f t="shared" si="15"/>
        <v>0</v>
      </c>
      <c r="D30" s="41">
        <f t="shared" si="15"/>
        <v>0</v>
      </c>
      <c r="E30" s="41">
        <f t="shared" si="15"/>
        <v>0</v>
      </c>
      <c r="F30" s="41">
        <f t="shared" si="15"/>
        <v>0</v>
      </c>
      <c r="G30" s="41">
        <f t="shared" si="15"/>
        <v>0</v>
      </c>
      <c r="H30" s="41">
        <f t="shared" si="15"/>
        <v>0</v>
      </c>
      <c r="I30" s="41">
        <f t="shared" si="15"/>
        <v>0</v>
      </c>
      <c r="J30" s="41">
        <f t="shared" si="15"/>
        <v>0</v>
      </c>
      <c r="K30" s="41">
        <f t="shared" si="15"/>
        <v>0</v>
      </c>
      <c r="L30" s="41">
        <f t="shared" si="15"/>
        <v>0</v>
      </c>
      <c r="M30" s="41">
        <f t="shared" si="15"/>
        <v>0</v>
      </c>
      <c r="N30" s="41">
        <f t="shared" si="15"/>
        <v>0</v>
      </c>
      <c r="O30" s="41">
        <f t="shared" si="15"/>
        <v>0</v>
      </c>
      <c r="P30" s="41">
        <f t="shared" si="15"/>
        <v>0</v>
      </c>
      <c r="Q30" s="41">
        <f t="shared" si="15"/>
        <v>0</v>
      </c>
      <c r="R30" s="41">
        <f t="shared" si="15"/>
        <v>0</v>
      </c>
      <c r="S30" s="41">
        <f t="shared" si="15"/>
        <v>0</v>
      </c>
      <c r="T30" s="41">
        <f t="shared" si="15"/>
        <v>0</v>
      </c>
      <c r="U30" s="41">
        <f t="shared" si="15"/>
        <v>0</v>
      </c>
      <c r="V30" s="41">
        <f t="shared" si="15"/>
        <v>0</v>
      </c>
      <c r="W30" s="41">
        <f t="shared" si="15"/>
        <v>0</v>
      </c>
      <c r="X30" s="41">
        <f t="shared" si="15"/>
        <v>0</v>
      </c>
      <c r="Y30" s="41">
        <f t="shared" si="15"/>
        <v>0</v>
      </c>
      <c r="Z30" s="41">
        <f t="shared" si="15"/>
        <v>0</v>
      </c>
      <c r="AA30" s="41">
        <f t="shared" si="15"/>
        <v>0</v>
      </c>
      <c r="AB30" s="41">
        <f t="shared" si="15"/>
        <v>0</v>
      </c>
      <c r="AC30" s="41">
        <f t="shared" si="15"/>
        <v>0</v>
      </c>
      <c r="AD30" s="41">
        <f t="shared" si="15"/>
        <v>0</v>
      </c>
      <c r="AE30" s="41">
        <f t="shared" si="15"/>
        <v>0</v>
      </c>
      <c r="AF30" s="41">
        <f t="shared" si="15"/>
        <v>343.16</v>
      </c>
      <c r="AG30" s="41">
        <f t="shared" si="15"/>
        <v>301.05</v>
      </c>
      <c r="AH30" s="41">
        <f t="shared" si="15"/>
        <v>0</v>
      </c>
      <c r="AI30" s="41">
        <f t="shared" si="15"/>
        <v>0</v>
      </c>
      <c r="AJ30" s="41">
        <f t="shared" si="15"/>
        <v>0</v>
      </c>
      <c r="AK30" s="41">
        <f t="shared" si="15"/>
        <v>0</v>
      </c>
      <c r="AL30" s="41">
        <f t="shared" si="15"/>
        <v>0</v>
      </c>
      <c r="AM30" s="41">
        <f t="shared" si="15"/>
        <v>0</v>
      </c>
      <c r="AN30" s="41">
        <f t="shared" si="15"/>
        <v>0</v>
      </c>
      <c r="AO30" s="41">
        <f t="shared" si="15"/>
        <v>0</v>
      </c>
      <c r="AP30" s="41">
        <f t="shared" si="15"/>
        <v>0</v>
      </c>
      <c r="AQ30" s="41">
        <f t="shared" si="15"/>
        <v>0</v>
      </c>
      <c r="AR30" s="41">
        <f t="shared" si="15"/>
        <v>0</v>
      </c>
      <c r="AS30" s="41">
        <f t="shared" si="15"/>
        <v>0</v>
      </c>
      <c r="AT30" s="41">
        <f t="shared" si="15"/>
        <v>0</v>
      </c>
      <c r="AU30" s="41">
        <f t="shared" si="15"/>
        <v>0</v>
      </c>
      <c r="AV30" s="41">
        <f t="shared" si="15"/>
        <v>0</v>
      </c>
      <c r="AW30" s="41">
        <f t="shared" si="15"/>
        <v>0</v>
      </c>
      <c r="AX30" s="41">
        <f t="shared" si="15"/>
        <v>0</v>
      </c>
      <c r="AY30" s="41">
        <f t="shared" si="15"/>
        <v>0</v>
      </c>
      <c r="AZ30" s="41">
        <f t="shared" si="15"/>
        <v>0</v>
      </c>
      <c r="BA30" s="41">
        <f t="shared" si="15"/>
        <v>0</v>
      </c>
      <c r="BB30" s="41">
        <f t="shared" si="15"/>
        <v>0</v>
      </c>
      <c r="BC30" s="41">
        <f t="shared" si="15"/>
        <v>0</v>
      </c>
      <c r="BD30" s="41">
        <f t="shared" si="15"/>
        <v>0</v>
      </c>
      <c r="BE30" s="41">
        <f t="shared" si="15"/>
        <v>0</v>
      </c>
      <c r="BF30" s="41">
        <f t="shared" si="15"/>
        <v>0</v>
      </c>
      <c r="BG30" s="41">
        <f t="shared" si="15"/>
        <v>0</v>
      </c>
      <c r="BH30" s="41">
        <f t="shared" si="15"/>
        <v>0</v>
      </c>
      <c r="BI30" s="41">
        <f t="shared" si="15"/>
        <v>0</v>
      </c>
      <c r="BJ30" s="41">
        <f t="shared" si="15"/>
        <v>0</v>
      </c>
      <c r="BK30" s="41">
        <f t="shared" si="15"/>
        <v>0</v>
      </c>
    </row>
    <row r="31">
      <c r="A31" s="41" t="s">
        <v>46</v>
      </c>
      <c r="B31" s="41">
        <f t="shared" ref="B31:BK31" si="16">B4-B30</f>
        <v>0</v>
      </c>
      <c r="C31" s="41">
        <f t="shared" si="16"/>
        <v>0</v>
      </c>
      <c r="D31" s="41">
        <f t="shared" si="16"/>
        <v>0</v>
      </c>
      <c r="E31" s="41">
        <f t="shared" si="16"/>
        <v>0</v>
      </c>
      <c r="F31" s="41">
        <f t="shared" si="16"/>
        <v>0</v>
      </c>
      <c r="G31" s="41">
        <f t="shared" si="16"/>
        <v>0</v>
      </c>
      <c r="H31" s="41">
        <f t="shared" si="16"/>
        <v>0</v>
      </c>
      <c r="I31" s="41">
        <f t="shared" si="16"/>
        <v>0</v>
      </c>
      <c r="J31" s="41">
        <f t="shared" si="16"/>
        <v>0</v>
      </c>
      <c r="K31" s="41">
        <f t="shared" si="16"/>
        <v>0</v>
      </c>
      <c r="L31" s="41">
        <f t="shared" si="16"/>
        <v>0</v>
      </c>
      <c r="M31" s="41">
        <f t="shared" si="16"/>
        <v>0</v>
      </c>
      <c r="N31" s="41">
        <f t="shared" si="16"/>
        <v>0</v>
      </c>
      <c r="O31" s="41">
        <f t="shared" si="16"/>
        <v>0</v>
      </c>
      <c r="P31" s="41">
        <f t="shared" si="16"/>
        <v>0</v>
      </c>
      <c r="Q31" s="41">
        <f t="shared" si="16"/>
        <v>0</v>
      </c>
      <c r="R31" s="41">
        <f t="shared" si="16"/>
        <v>0</v>
      </c>
      <c r="S31" s="41">
        <f t="shared" si="16"/>
        <v>0</v>
      </c>
      <c r="T31" s="41">
        <f t="shared" si="16"/>
        <v>0</v>
      </c>
      <c r="U31" s="41">
        <f t="shared" si="16"/>
        <v>0</v>
      </c>
      <c r="V31" s="41">
        <f t="shared" si="16"/>
        <v>0</v>
      </c>
      <c r="W31" s="41">
        <f t="shared" si="16"/>
        <v>0</v>
      </c>
      <c r="X31" s="41">
        <f t="shared" si="16"/>
        <v>0</v>
      </c>
      <c r="Y31" s="41">
        <f t="shared" si="16"/>
        <v>0</v>
      </c>
      <c r="Z31" s="41">
        <f t="shared" si="16"/>
        <v>0</v>
      </c>
      <c r="AA31" s="41">
        <f t="shared" si="16"/>
        <v>0</v>
      </c>
      <c r="AB31" s="41">
        <f t="shared" si="16"/>
        <v>0</v>
      </c>
      <c r="AC31" s="41">
        <f t="shared" si="16"/>
        <v>0</v>
      </c>
      <c r="AD31" s="41">
        <f t="shared" si="16"/>
        <v>0</v>
      </c>
      <c r="AE31" s="41">
        <f t="shared" si="16"/>
        <v>0</v>
      </c>
      <c r="AF31" s="41">
        <f t="shared" si="16"/>
        <v>0.01</v>
      </c>
      <c r="AG31" s="41">
        <f t="shared" si="16"/>
        <v>0</v>
      </c>
      <c r="AH31" s="41">
        <f t="shared" si="16"/>
        <v>0</v>
      </c>
      <c r="AI31" s="41">
        <f t="shared" si="16"/>
        <v>0</v>
      </c>
      <c r="AJ31" s="41">
        <f t="shared" si="16"/>
        <v>0</v>
      </c>
      <c r="AK31" s="41">
        <f t="shared" si="16"/>
        <v>0</v>
      </c>
      <c r="AL31" s="41">
        <f t="shared" si="16"/>
        <v>0</v>
      </c>
      <c r="AM31" s="41">
        <f t="shared" si="16"/>
        <v>0</v>
      </c>
      <c r="AN31" s="41">
        <f t="shared" si="16"/>
        <v>0</v>
      </c>
      <c r="AO31" s="41">
        <f t="shared" si="16"/>
        <v>0</v>
      </c>
      <c r="AP31" s="41">
        <f t="shared" si="16"/>
        <v>0</v>
      </c>
      <c r="AQ31" s="41">
        <f t="shared" si="16"/>
        <v>0</v>
      </c>
      <c r="AR31" s="41">
        <f t="shared" si="16"/>
        <v>0</v>
      </c>
      <c r="AS31" s="41">
        <f t="shared" si="16"/>
        <v>0</v>
      </c>
      <c r="AT31" s="41">
        <f t="shared" si="16"/>
        <v>0</v>
      </c>
      <c r="AU31" s="41">
        <f t="shared" si="16"/>
        <v>0</v>
      </c>
      <c r="AV31" s="41">
        <f t="shared" si="16"/>
        <v>0</v>
      </c>
      <c r="AW31" s="41">
        <f t="shared" si="16"/>
        <v>0</v>
      </c>
      <c r="AX31" s="41">
        <f t="shared" si="16"/>
        <v>0</v>
      </c>
      <c r="AY31" s="41">
        <f t="shared" si="16"/>
        <v>0</v>
      </c>
      <c r="AZ31" s="41">
        <f t="shared" si="16"/>
        <v>0</v>
      </c>
      <c r="BA31" s="41">
        <f t="shared" si="16"/>
        <v>0</v>
      </c>
      <c r="BB31" s="41">
        <f t="shared" si="16"/>
        <v>0</v>
      </c>
      <c r="BC31" s="41">
        <f t="shared" si="16"/>
        <v>0</v>
      </c>
      <c r="BD31" s="41">
        <f t="shared" si="16"/>
        <v>0</v>
      </c>
      <c r="BE31" s="41">
        <f t="shared" si="16"/>
        <v>0</v>
      </c>
      <c r="BF31" s="41">
        <f t="shared" si="16"/>
        <v>0</v>
      </c>
      <c r="BG31" s="41">
        <f t="shared" si="16"/>
        <v>0</v>
      </c>
      <c r="BH31" s="41">
        <f t="shared" si="16"/>
        <v>0</v>
      </c>
      <c r="BI31" s="41">
        <f t="shared" si="16"/>
        <v>0</v>
      </c>
      <c r="BJ31" s="41">
        <f t="shared" si="16"/>
        <v>0</v>
      </c>
      <c r="BK31" s="41">
        <f t="shared" si="16"/>
        <v>0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2" width="8.71"/>
    <col customWidth="1" min="33" max="33" width="9.14"/>
    <col customWidth="1" min="34" max="83" width="8.71"/>
  </cols>
  <sheetData>
    <row r="1">
      <c r="B1" s="41" t="s">
        <v>0</v>
      </c>
      <c r="V1" s="41" t="s">
        <v>1</v>
      </c>
      <c r="AG1" s="12"/>
    </row>
    <row r="2">
      <c r="B2" s="41" t="s">
        <v>2</v>
      </c>
      <c r="C2" s="41" t="s">
        <v>2</v>
      </c>
      <c r="D2" s="41" t="s">
        <v>3</v>
      </c>
      <c r="E2" s="41" t="s">
        <v>3</v>
      </c>
      <c r="F2" s="41" t="s">
        <v>4</v>
      </c>
      <c r="G2" s="41" t="s">
        <v>4</v>
      </c>
      <c r="H2" s="41" t="s">
        <v>5</v>
      </c>
      <c r="I2" s="41" t="s">
        <v>5</v>
      </c>
      <c r="J2" s="41" t="s">
        <v>6</v>
      </c>
      <c r="K2" s="41" t="s">
        <v>6</v>
      </c>
      <c r="L2" s="41" t="s">
        <v>7</v>
      </c>
      <c r="M2" s="41" t="s">
        <v>7</v>
      </c>
      <c r="N2" s="41" t="s">
        <v>8</v>
      </c>
      <c r="O2" s="41" t="s">
        <v>8</v>
      </c>
      <c r="P2" s="41" t="s">
        <v>9</v>
      </c>
      <c r="Q2" s="41" t="s">
        <v>9</v>
      </c>
      <c r="R2" s="41" t="s">
        <v>10</v>
      </c>
      <c r="S2" s="41" t="s">
        <v>10</v>
      </c>
      <c r="T2" s="41" t="s">
        <v>11</v>
      </c>
      <c r="U2" s="41" t="s">
        <v>11</v>
      </c>
      <c r="V2" s="41" t="s">
        <v>12</v>
      </c>
      <c r="W2" s="41" t="s">
        <v>12</v>
      </c>
      <c r="X2" s="41" t="s">
        <v>13</v>
      </c>
      <c r="Y2" s="41" t="s">
        <v>13</v>
      </c>
      <c r="Z2" s="41" t="s">
        <v>14</v>
      </c>
      <c r="AA2" s="41" t="s">
        <v>14</v>
      </c>
      <c r="AB2" s="41" t="s">
        <v>15</v>
      </c>
      <c r="AC2" s="41" t="s">
        <v>15</v>
      </c>
      <c r="AD2" s="41" t="s">
        <v>16</v>
      </c>
      <c r="AE2" s="41" t="s">
        <v>16</v>
      </c>
      <c r="AF2" s="41" t="s">
        <v>17</v>
      </c>
      <c r="AG2" s="12" t="s">
        <v>17</v>
      </c>
      <c r="AH2" s="41" t="s">
        <v>18</v>
      </c>
      <c r="AI2" s="41" t="s">
        <v>18</v>
      </c>
      <c r="AJ2" s="41" t="s">
        <v>19</v>
      </c>
      <c r="AK2" s="41" t="s">
        <v>19</v>
      </c>
      <c r="AL2" s="41" t="s">
        <v>20</v>
      </c>
      <c r="AM2" s="41" t="s">
        <v>20</v>
      </c>
      <c r="AN2" s="41" t="s">
        <v>21</v>
      </c>
      <c r="AO2" s="41" t="s">
        <v>21</v>
      </c>
      <c r="AP2" s="41" t="s">
        <v>22</v>
      </c>
      <c r="AQ2" s="41" t="s">
        <v>22</v>
      </c>
      <c r="AR2" s="41" t="s">
        <v>23</v>
      </c>
      <c r="AS2" s="41" t="s">
        <v>23</v>
      </c>
      <c r="AT2" s="41" t="s">
        <v>24</v>
      </c>
      <c r="AU2" s="41" t="s">
        <v>24</v>
      </c>
      <c r="AV2" s="41" t="s">
        <v>25</v>
      </c>
      <c r="AW2" s="41" t="s">
        <v>25</v>
      </c>
      <c r="AX2" s="41" t="s">
        <v>26</v>
      </c>
      <c r="AY2" s="41" t="s">
        <v>26</v>
      </c>
      <c r="AZ2" s="41" t="s">
        <v>27</v>
      </c>
      <c r="BA2" s="41" t="s">
        <v>27</v>
      </c>
      <c r="BB2" s="41" t="s">
        <v>28</v>
      </c>
      <c r="BC2" s="41" t="s">
        <v>28</v>
      </c>
      <c r="BD2" s="41" t="s">
        <v>29</v>
      </c>
      <c r="BE2" s="41" t="s">
        <v>29</v>
      </c>
      <c r="BF2" s="41" t="s">
        <v>30</v>
      </c>
      <c r="BG2" s="41" t="s">
        <v>30</v>
      </c>
      <c r="BH2" s="41" t="s">
        <v>31</v>
      </c>
      <c r="BI2" s="41" t="s">
        <v>31</v>
      </c>
      <c r="BJ2" s="41" t="s">
        <v>32</v>
      </c>
      <c r="BK2" s="41" t="s">
        <v>33</v>
      </c>
    </row>
    <row r="3">
      <c r="B3" s="41" t="s">
        <v>35</v>
      </c>
      <c r="C3" s="41" t="s">
        <v>36</v>
      </c>
      <c r="D3" s="41" t="s">
        <v>35</v>
      </c>
      <c r="E3" s="41" t="s">
        <v>36</v>
      </c>
      <c r="F3" s="41" t="s">
        <v>35</v>
      </c>
      <c r="G3" s="41" t="s">
        <v>36</v>
      </c>
      <c r="H3" s="41" t="s">
        <v>35</v>
      </c>
      <c r="I3" s="41" t="s">
        <v>36</v>
      </c>
      <c r="J3" s="41" t="s">
        <v>35</v>
      </c>
      <c r="K3" s="41" t="s">
        <v>36</v>
      </c>
      <c r="L3" s="41" t="s">
        <v>35</v>
      </c>
      <c r="M3" s="41" t="s">
        <v>36</v>
      </c>
      <c r="N3" s="41" t="s">
        <v>35</v>
      </c>
      <c r="O3" s="41" t="s">
        <v>36</v>
      </c>
      <c r="P3" s="41" t="s">
        <v>35</v>
      </c>
      <c r="Q3" s="41" t="s">
        <v>36</v>
      </c>
      <c r="R3" s="41" t="s">
        <v>35</v>
      </c>
      <c r="S3" s="41" t="s">
        <v>36</v>
      </c>
      <c r="T3" s="41" t="s">
        <v>35</v>
      </c>
      <c r="U3" s="41" t="s">
        <v>36</v>
      </c>
      <c r="V3" s="41" t="s">
        <v>35</v>
      </c>
      <c r="W3" s="41" t="s">
        <v>36</v>
      </c>
      <c r="X3" s="41" t="s">
        <v>35</v>
      </c>
      <c r="Y3" s="41" t="s">
        <v>36</v>
      </c>
      <c r="Z3" s="41" t="s">
        <v>35</v>
      </c>
      <c r="AA3" s="41" t="s">
        <v>36</v>
      </c>
      <c r="AB3" s="41" t="s">
        <v>35</v>
      </c>
      <c r="AC3" s="41" t="s">
        <v>36</v>
      </c>
      <c r="AD3" s="41" t="s">
        <v>35</v>
      </c>
      <c r="AE3" s="41" t="s">
        <v>36</v>
      </c>
      <c r="AF3" s="41" t="s">
        <v>35</v>
      </c>
      <c r="AG3" s="12" t="s">
        <v>36</v>
      </c>
      <c r="AH3" s="41" t="s">
        <v>35</v>
      </c>
      <c r="AI3" s="41" t="s">
        <v>36</v>
      </c>
      <c r="AJ3" s="41" t="s">
        <v>35</v>
      </c>
      <c r="AK3" s="41" t="s">
        <v>36</v>
      </c>
      <c r="AL3" s="41" t="s">
        <v>35</v>
      </c>
      <c r="AM3" s="41" t="s">
        <v>36</v>
      </c>
      <c r="AN3" s="41" t="s">
        <v>35</v>
      </c>
      <c r="AO3" s="41" t="s">
        <v>36</v>
      </c>
      <c r="AP3" s="41" t="s">
        <v>35</v>
      </c>
      <c r="AQ3" s="41" t="s">
        <v>36</v>
      </c>
      <c r="AR3" s="41" t="s">
        <v>35</v>
      </c>
      <c r="AS3" s="41" t="s">
        <v>36</v>
      </c>
      <c r="AT3" s="41" t="s">
        <v>35</v>
      </c>
      <c r="AU3" s="41" t="s">
        <v>36</v>
      </c>
      <c r="AV3" s="41" t="s">
        <v>35</v>
      </c>
      <c r="AW3" s="41" t="s">
        <v>36</v>
      </c>
      <c r="AX3" s="41" t="s">
        <v>35</v>
      </c>
      <c r="AY3" s="41" t="s">
        <v>36</v>
      </c>
      <c r="AZ3" s="41" t="s">
        <v>35</v>
      </c>
      <c r="BA3" s="41" t="s">
        <v>36</v>
      </c>
      <c r="BB3" s="41" t="s">
        <v>35</v>
      </c>
      <c r="BC3" s="41" t="s">
        <v>36</v>
      </c>
      <c r="BD3" s="41" t="s">
        <v>35</v>
      </c>
      <c r="BE3" s="41" t="s">
        <v>36</v>
      </c>
      <c r="BF3" s="41" t="s">
        <v>35</v>
      </c>
      <c r="BG3" s="41" t="s">
        <v>36</v>
      </c>
      <c r="BH3" s="41" t="s">
        <v>35</v>
      </c>
      <c r="BI3" s="41" t="s">
        <v>36</v>
      </c>
      <c r="BJ3" s="41" t="s">
        <v>35</v>
      </c>
      <c r="BK3" s="41" t="s">
        <v>36</v>
      </c>
    </row>
    <row r="4">
      <c r="A4" s="41" t="s">
        <v>40</v>
      </c>
      <c r="AF4" s="41">
        <v>325.71</v>
      </c>
      <c r="AG4" s="12">
        <v>206.54</v>
      </c>
    </row>
    <row r="5">
      <c r="A5" s="41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>
      <c r="A6" s="41">
        <v>2.0</v>
      </c>
      <c r="AF6" s="41">
        <v>1.99</v>
      </c>
      <c r="AG6" s="12">
        <v>0.0</v>
      </c>
    </row>
    <row r="7">
      <c r="A7" s="41">
        <v>1.0</v>
      </c>
      <c r="AF7" s="41">
        <v>2.72</v>
      </c>
      <c r="AG7" s="12">
        <v>0.1</v>
      </c>
    </row>
    <row r="8">
      <c r="A8" s="41">
        <v>0.5</v>
      </c>
      <c r="AF8" s="41">
        <v>6.05</v>
      </c>
      <c r="AG8" s="12">
        <v>15.33</v>
      </c>
    </row>
    <row r="9">
      <c r="A9" s="41">
        <v>0.25</v>
      </c>
      <c r="AE9" s="12"/>
      <c r="AF9" s="41">
        <v>234.84</v>
      </c>
      <c r="AG9" s="12">
        <v>156.34</v>
      </c>
    </row>
    <row r="10">
      <c r="A10" s="41">
        <v>0.125</v>
      </c>
      <c r="AF10" s="41">
        <v>79.64</v>
      </c>
      <c r="AG10" s="12">
        <v>33.84</v>
      </c>
    </row>
    <row r="11">
      <c r="A11" s="41">
        <v>0.0625</v>
      </c>
      <c r="AF11" s="41">
        <v>0.3</v>
      </c>
      <c r="AG11" s="12">
        <v>0.78</v>
      </c>
    </row>
    <row r="12">
      <c r="A12" s="41" t="s">
        <v>42</v>
      </c>
      <c r="AF12" s="41">
        <v>0.13</v>
      </c>
      <c r="AG12" s="12">
        <v>0.04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>
      <c r="A14" s="41" t="s">
        <v>43</v>
      </c>
      <c r="B14" s="41" t="str">
        <f t="shared" ref="B14:BK14" si="1">(B6/B$4)*100</f>
        <v>#DIV/0!</v>
      </c>
      <c r="C14" s="41" t="str">
        <f t="shared" si="1"/>
        <v>#DIV/0!</v>
      </c>
      <c r="D14" s="41" t="str">
        <f t="shared" si="1"/>
        <v>#DIV/0!</v>
      </c>
      <c r="E14" s="41" t="str">
        <f t="shared" si="1"/>
        <v>#DIV/0!</v>
      </c>
      <c r="F14" s="41" t="str">
        <f t="shared" si="1"/>
        <v>#DIV/0!</v>
      </c>
      <c r="G14" s="41" t="str">
        <f t="shared" si="1"/>
        <v>#DIV/0!</v>
      </c>
      <c r="H14" s="41" t="str">
        <f t="shared" si="1"/>
        <v>#DIV/0!</v>
      </c>
      <c r="I14" s="41" t="str">
        <f t="shared" si="1"/>
        <v>#DIV/0!</v>
      </c>
      <c r="J14" s="41" t="str">
        <f t="shared" si="1"/>
        <v>#DIV/0!</v>
      </c>
      <c r="K14" s="41" t="str">
        <f t="shared" si="1"/>
        <v>#DIV/0!</v>
      </c>
      <c r="L14" s="41" t="str">
        <f t="shared" si="1"/>
        <v>#DIV/0!</v>
      </c>
      <c r="M14" s="41" t="str">
        <f t="shared" si="1"/>
        <v>#DIV/0!</v>
      </c>
      <c r="N14" s="41" t="str">
        <f t="shared" si="1"/>
        <v>#DIV/0!</v>
      </c>
      <c r="O14" s="41" t="str">
        <f t="shared" si="1"/>
        <v>#DIV/0!</v>
      </c>
      <c r="P14" s="41" t="str">
        <f t="shared" si="1"/>
        <v>#DIV/0!</v>
      </c>
      <c r="Q14" s="41" t="str">
        <f t="shared" si="1"/>
        <v>#DIV/0!</v>
      </c>
      <c r="R14" s="41" t="str">
        <f t="shared" si="1"/>
        <v>#DIV/0!</v>
      </c>
      <c r="S14" s="41" t="str">
        <f t="shared" si="1"/>
        <v>#DIV/0!</v>
      </c>
      <c r="T14" s="41" t="str">
        <f t="shared" si="1"/>
        <v>#DIV/0!</v>
      </c>
      <c r="U14" s="41" t="str">
        <f t="shared" si="1"/>
        <v>#DIV/0!</v>
      </c>
      <c r="V14" s="41" t="str">
        <f t="shared" si="1"/>
        <v>#DIV/0!</v>
      </c>
      <c r="W14" s="41" t="str">
        <f t="shared" si="1"/>
        <v>#DIV/0!</v>
      </c>
      <c r="X14" s="41" t="str">
        <f t="shared" si="1"/>
        <v>#DIV/0!</v>
      </c>
      <c r="Y14" s="41" t="str">
        <f t="shared" si="1"/>
        <v>#DIV/0!</v>
      </c>
      <c r="Z14" s="41" t="str">
        <f t="shared" si="1"/>
        <v>#DIV/0!</v>
      </c>
      <c r="AA14" s="41" t="str">
        <f t="shared" si="1"/>
        <v>#DIV/0!</v>
      </c>
      <c r="AB14" s="41" t="str">
        <f t="shared" si="1"/>
        <v>#DIV/0!</v>
      </c>
      <c r="AC14" s="41" t="str">
        <f t="shared" si="1"/>
        <v>#DIV/0!</v>
      </c>
      <c r="AD14" s="41" t="str">
        <f t="shared" si="1"/>
        <v>#DIV/0!</v>
      </c>
      <c r="AE14" s="41" t="str">
        <f t="shared" si="1"/>
        <v>#DIV/0!</v>
      </c>
      <c r="AF14" s="41">
        <f t="shared" si="1"/>
        <v>0.6109729514</v>
      </c>
      <c r="AG14" s="12">
        <f t="shared" si="1"/>
        <v>0</v>
      </c>
      <c r="AH14" s="41" t="str">
        <f t="shared" si="1"/>
        <v>#DIV/0!</v>
      </c>
      <c r="AI14" s="41" t="str">
        <f t="shared" si="1"/>
        <v>#DIV/0!</v>
      </c>
      <c r="AJ14" s="41" t="str">
        <f t="shared" si="1"/>
        <v>#DIV/0!</v>
      </c>
      <c r="AK14" s="41" t="str">
        <f t="shared" si="1"/>
        <v>#DIV/0!</v>
      </c>
      <c r="AL14" s="41" t="str">
        <f t="shared" si="1"/>
        <v>#DIV/0!</v>
      </c>
      <c r="AM14" s="41" t="str">
        <f t="shared" si="1"/>
        <v>#DIV/0!</v>
      </c>
      <c r="AN14" s="41" t="str">
        <f t="shared" si="1"/>
        <v>#DIV/0!</v>
      </c>
      <c r="AO14" s="41" t="str">
        <f t="shared" si="1"/>
        <v>#DIV/0!</v>
      </c>
      <c r="AP14" s="41" t="str">
        <f t="shared" si="1"/>
        <v>#DIV/0!</v>
      </c>
      <c r="AQ14" s="41" t="str">
        <f t="shared" si="1"/>
        <v>#DIV/0!</v>
      </c>
      <c r="AR14" s="41" t="str">
        <f t="shared" si="1"/>
        <v>#DIV/0!</v>
      </c>
      <c r="AS14" s="41" t="str">
        <f t="shared" si="1"/>
        <v>#DIV/0!</v>
      </c>
      <c r="AT14" s="41" t="str">
        <f t="shared" si="1"/>
        <v>#DIV/0!</v>
      </c>
      <c r="AU14" s="41" t="str">
        <f t="shared" si="1"/>
        <v>#DIV/0!</v>
      </c>
      <c r="AV14" s="41" t="str">
        <f t="shared" si="1"/>
        <v>#DIV/0!</v>
      </c>
      <c r="AW14" s="41" t="str">
        <f t="shared" si="1"/>
        <v>#DIV/0!</v>
      </c>
      <c r="AX14" s="41" t="str">
        <f t="shared" si="1"/>
        <v>#DIV/0!</v>
      </c>
      <c r="AY14" s="41" t="str">
        <f t="shared" si="1"/>
        <v>#DIV/0!</v>
      </c>
      <c r="AZ14" s="41" t="str">
        <f t="shared" si="1"/>
        <v>#DIV/0!</v>
      </c>
      <c r="BA14" s="41" t="str">
        <f t="shared" si="1"/>
        <v>#DIV/0!</v>
      </c>
      <c r="BB14" s="41" t="str">
        <f t="shared" si="1"/>
        <v>#DIV/0!</v>
      </c>
      <c r="BC14" s="41" t="str">
        <f t="shared" si="1"/>
        <v>#DIV/0!</v>
      </c>
      <c r="BD14" s="41" t="str">
        <f t="shared" si="1"/>
        <v>#DIV/0!</v>
      </c>
      <c r="BE14" s="41" t="str">
        <f t="shared" si="1"/>
        <v>#DIV/0!</v>
      </c>
      <c r="BF14" s="41" t="str">
        <f t="shared" si="1"/>
        <v>#DIV/0!</v>
      </c>
      <c r="BG14" s="41" t="str">
        <f t="shared" si="1"/>
        <v>#DIV/0!</v>
      </c>
      <c r="BH14" s="41" t="str">
        <f t="shared" si="1"/>
        <v>#DIV/0!</v>
      </c>
      <c r="BI14" s="41" t="str">
        <f t="shared" si="1"/>
        <v>#DIV/0!</v>
      </c>
      <c r="BJ14" s="41" t="str">
        <f t="shared" si="1"/>
        <v>#DIV/0!</v>
      </c>
      <c r="BK14" s="41" t="str">
        <f t="shared" si="1"/>
        <v>#DIV/0!</v>
      </c>
    </row>
    <row r="15">
      <c r="B15" s="41" t="str">
        <f t="shared" ref="B15:BK15" si="2">(B7/B$4)*100</f>
        <v>#DIV/0!</v>
      </c>
      <c r="C15" s="41" t="str">
        <f t="shared" si="2"/>
        <v>#DIV/0!</v>
      </c>
      <c r="D15" s="41" t="str">
        <f t="shared" si="2"/>
        <v>#DIV/0!</v>
      </c>
      <c r="E15" s="41" t="str">
        <f t="shared" si="2"/>
        <v>#DIV/0!</v>
      </c>
      <c r="F15" s="41" t="str">
        <f t="shared" si="2"/>
        <v>#DIV/0!</v>
      </c>
      <c r="G15" s="41" t="str">
        <f t="shared" si="2"/>
        <v>#DIV/0!</v>
      </c>
      <c r="H15" s="41" t="str">
        <f t="shared" si="2"/>
        <v>#DIV/0!</v>
      </c>
      <c r="I15" s="41" t="str">
        <f t="shared" si="2"/>
        <v>#DIV/0!</v>
      </c>
      <c r="J15" s="41" t="str">
        <f t="shared" si="2"/>
        <v>#DIV/0!</v>
      </c>
      <c r="K15" s="41" t="str">
        <f t="shared" si="2"/>
        <v>#DIV/0!</v>
      </c>
      <c r="L15" s="41" t="str">
        <f t="shared" si="2"/>
        <v>#DIV/0!</v>
      </c>
      <c r="M15" s="41" t="str">
        <f t="shared" si="2"/>
        <v>#DIV/0!</v>
      </c>
      <c r="N15" s="41" t="str">
        <f t="shared" si="2"/>
        <v>#DIV/0!</v>
      </c>
      <c r="O15" s="41" t="str">
        <f t="shared" si="2"/>
        <v>#DIV/0!</v>
      </c>
      <c r="P15" s="41" t="str">
        <f t="shared" si="2"/>
        <v>#DIV/0!</v>
      </c>
      <c r="Q15" s="41" t="str">
        <f t="shared" si="2"/>
        <v>#DIV/0!</v>
      </c>
      <c r="R15" s="41" t="str">
        <f t="shared" si="2"/>
        <v>#DIV/0!</v>
      </c>
      <c r="S15" s="41" t="str">
        <f t="shared" si="2"/>
        <v>#DIV/0!</v>
      </c>
      <c r="T15" s="41" t="str">
        <f t="shared" si="2"/>
        <v>#DIV/0!</v>
      </c>
      <c r="U15" s="41" t="str">
        <f t="shared" si="2"/>
        <v>#DIV/0!</v>
      </c>
      <c r="V15" s="41" t="str">
        <f t="shared" si="2"/>
        <v>#DIV/0!</v>
      </c>
      <c r="W15" s="41" t="str">
        <f t="shared" si="2"/>
        <v>#DIV/0!</v>
      </c>
      <c r="X15" s="41" t="str">
        <f t="shared" si="2"/>
        <v>#DIV/0!</v>
      </c>
      <c r="Y15" s="41" t="str">
        <f t="shared" si="2"/>
        <v>#DIV/0!</v>
      </c>
      <c r="Z15" s="41" t="str">
        <f t="shared" si="2"/>
        <v>#DIV/0!</v>
      </c>
      <c r="AA15" s="41" t="str">
        <f t="shared" si="2"/>
        <v>#DIV/0!</v>
      </c>
      <c r="AB15" s="41" t="str">
        <f t="shared" si="2"/>
        <v>#DIV/0!</v>
      </c>
      <c r="AC15" s="41" t="str">
        <f t="shared" si="2"/>
        <v>#DIV/0!</v>
      </c>
      <c r="AD15" s="41" t="str">
        <f t="shared" si="2"/>
        <v>#DIV/0!</v>
      </c>
      <c r="AE15" s="41" t="str">
        <f t="shared" si="2"/>
        <v>#DIV/0!</v>
      </c>
      <c r="AF15" s="41">
        <f t="shared" si="2"/>
        <v>0.8350987074</v>
      </c>
      <c r="AG15" s="12">
        <f t="shared" si="2"/>
        <v>0.04841677157</v>
      </c>
      <c r="AH15" s="41" t="str">
        <f t="shared" si="2"/>
        <v>#DIV/0!</v>
      </c>
      <c r="AI15" s="41" t="str">
        <f t="shared" si="2"/>
        <v>#DIV/0!</v>
      </c>
      <c r="AJ15" s="41" t="str">
        <f t="shared" si="2"/>
        <v>#DIV/0!</v>
      </c>
      <c r="AK15" s="41" t="str">
        <f t="shared" si="2"/>
        <v>#DIV/0!</v>
      </c>
      <c r="AL15" s="41" t="str">
        <f t="shared" si="2"/>
        <v>#DIV/0!</v>
      </c>
      <c r="AM15" s="41" t="str">
        <f t="shared" si="2"/>
        <v>#DIV/0!</v>
      </c>
      <c r="AN15" s="41" t="str">
        <f t="shared" si="2"/>
        <v>#DIV/0!</v>
      </c>
      <c r="AO15" s="41" t="str">
        <f t="shared" si="2"/>
        <v>#DIV/0!</v>
      </c>
      <c r="AP15" s="41" t="str">
        <f t="shared" si="2"/>
        <v>#DIV/0!</v>
      </c>
      <c r="AQ15" s="41" t="str">
        <f t="shared" si="2"/>
        <v>#DIV/0!</v>
      </c>
      <c r="AR15" s="41" t="str">
        <f t="shared" si="2"/>
        <v>#DIV/0!</v>
      </c>
      <c r="AS15" s="41" t="str">
        <f t="shared" si="2"/>
        <v>#DIV/0!</v>
      </c>
      <c r="AT15" s="41" t="str">
        <f t="shared" si="2"/>
        <v>#DIV/0!</v>
      </c>
      <c r="AU15" s="41" t="str">
        <f t="shared" si="2"/>
        <v>#DIV/0!</v>
      </c>
      <c r="AV15" s="41" t="str">
        <f t="shared" si="2"/>
        <v>#DIV/0!</v>
      </c>
      <c r="AW15" s="41" t="str">
        <f t="shared" si="2"/>
        <v>#DIV/0!</v>
      </c>
      <c r="AX15" s="41" t="str">
        <f t="shared" si="2"/>
        <v>#DIV/0!</v>
      </c>
      <c r="AY15" s="41" t="str">
        <f t="shared" si="2"/>
        <v>#DIV/0!</v>
      </c>
      <c r="AZ15" s="41" t="str">
        <f t="shared" si="2"/>
        <v>#DIV/0!</v>
      </c>
      <c r="BA15" s="41" t="str">
        <f t="shared" si="2"/>
        <v>#DIV/0!</v>
      </c>
      <c r="BB15" s="41" t="str">
        <f t="shared" si="2"/>
        <v>#DIV/0!</v>
      </c>
      <c r="BC15" s="41" t="str">
        <f t="shared" si="2"/>
        <v>#DIV/0!</v>
      </c>
      <c r="BD15" s="41" t="str">
        <f t="shared" si="2"/>
        <v>#DIV/0!</v>
      </c>
      <c r="BE15" s="41" t="str">
        <f t="shared" si="2"/>
        <v>#DIV/0!</v>
      </c>
      <c r="BF15" s="41" t="str">
        <f t="shared" si="2"/>
        <v>#DIV/0!</v>
      </c>
      <c r="BG15" s="41" t="str">
        <f t="shared" si="2"/>
        <v>#DIV/0!</v>
      </c>
      <c r="BH15" s="41" t="str">
        <f t="shared" si="2"/>
        <v>#DIV/0!</v>
      </c>
      <c r="BI15" s="41" t="str">
        <f t="shared" si="2"/>
        <v>#DIV/0!</v>
      </c>
      <c r="BJ15" s="41" t="str">
        <f t="shared" si="2"/>
        <v>#DIV/0!</v>
      </c>
      <c r="BK15" s="41" t="str">
        <f t="shared" si="2"/>
        <v>#DIV/0!</v>
      </c>
    </row>
    <row r="16">
      <c r="B16" s="41" t="str">
        <f t="shared" ref="B16:BK16" si="3">(B8/B$4)*100</f>
        <v>#DIV/0!</v>
      </c>
      <c r="C16" s="41" t="str">
        <f t="shared" si="3"/>
        <v>#DIV/0!</v>
      </c>
      <c r="D16" s="41" t="str">
        <f t="shared" si="3"/>
        <v>#DIV/0!</v>
      </c>
      <c r="E16" s="41" t="str">
        <f t="shared" si="3"/>
        <v>#DIV/0!</v>
      </c>
      <c r="F16" s="41" t="str">
        <f t="shared" si="3"/>
        <v>#DIV/0!</v>
      </c>
      <c r="G16" s="41" t="str">
        <f t="shared" si="3"/>
        <v>#DIV/0!</v>
      </c>
      <c r="H16" s="41" t="str">
        <f t="shared" si="3"/>
        <v>#DIV/0!</v>
      </c>
      <c r="I16" s="41" t="str">
        <f t="shared" si="3"/>
        <v>#DIV/0!</v>
      </c>
      <c r="J16" s="41" t="str">
        <f t="shared" si="3"/>
        <v>#DIV/0!</v>
      </c>
      <c r="K16" s="41" t="str">
        <f t="shared" si="3"/>
        <v>#DIV/0!</v>
      </c>
      <c r="L16" s="41" t="str">
        <f t="shared" si="3"/>
        <v>#DIV/0!</v>
      </c>
      <c r="M16" s="41" t="str">
        <f t="shared" si="3"/>
        <v>#DIV/0!</v>
      </c>
      <c r="N16" s="41" t="str">
        <f t="shared" si="3"/>
        <v>#DIV/0!</v>
      </c>
      <c r="O16" s="41" t="str">
        <f t="shared" si="3"/>
        <v>#DIV/0!</v>
      </c>
      <c r="P16" s="41" t="str">
        <f t="shared" si="3"/>
        <v>#DIV/0!</v>
      </c>
      <c r="Q16" s="41" t="str">
        <f t="shared" si="3"/>
        <v>#DIV/0!</v>
      </c>
      <c r="R16" s="41" t="str">
        <f t="shared" si="3"/>
        <v>#DIV/0!</v>
      </c>
      <c r="S16" s="41" t="str">
        <f t="shared" si="3"/>
        <v>#DIV/0!</v>
      </c>
      <c r="T16" s="41" t="str">
        <f t="shared" si="3"/>
        <v>#DIV/0!</v>
      </c>
      <c r="U16" s="41" t="str">
        <f t="shared" si="3"/>
        <v>#DIV/0!</v>
      </c>
      <c r="V16" s="41" t="str">
        <f t="shared" si="3"/>
        <v>#DIV/0!</v>
      </c>
      <c r="W16" s="41" t="str">
        <f t="shared" si="3"/>
        <v>#DIV/0!</v>
      </c>
      <c r="X16" s="41" t="str">
        <f t="shared" si="3"/>
        <v>#DIV/0!</v>
      </c>
      <c r="Y16" s="41" t="str">
        <f t="shared" si="3"/>
        <v>#DIV/0!</v>
      </c>
      <c r="Z16" s="41" t="str">
        <f t="shared" si="3"/>
        <v>#DIV/0!</v>
      </c>
      <c r="AA16" s="41" t="str">
        <f t="shared" si="3"/>
        <v>#DIV/0!</v>
      </c>
      <c r="AB16" s="41" t="str">
        <f t="shared" si="3"/>
        <v>#DIV/0!</v>
      </c>
      <c r="AC16" s="41" t="str">
        <f t="shared" si="3"/>
        <v>#DIV/0!</v>
      </c>
      <c r="AD16" s="41" t="str">
        <f t="shared" si="3"/>
        <v>#DIV/0!</v>
      </c>
      <c r="AE16" s="41" t="str">
        <f t="shared" si="3"/>
        <v>#DIV/0!</v>
      </c>
      <c r="AF16" s="41">
        <f t="shared" si="3"/>
        <v>1.857480581</v>
      </c>
      <c r="AG16" s="12">
        <f t="shared" si="3"/>
        <v>7.422291082</v>
      </c>
      <c r="AH16" s="41" t="str">
        <f t="shared" si="3"/>
        <v>#DIV/0!</v>
      </c>
      <c r="AI16" s="41" t="str">
        <f t="shared" si="3"/>
        <v>#DIV/0!</v>
      </c>
      <c r="AJ16" s="41" t="str">
        <f t="shared" si="3"/>
        <v>#DIV/0!</v>
      </c>
      <c r="AK16" s="41" t="str">
        <f t="shared" si="3"/>
        <v>#DIV/0!</v>
      </c>
      <c r="AL16" s="41" t="str">
        <f t="shared" si="3"/>
        <v>#DIV/0!</v>
      </c>
      <c r="AM16" s="41" t="str">
        <f t="shared" si="3"/>
        <v>#DIV/0!</v>
      </c>
      <c r="AN16" s="41" t="str">
        <f t="shared" si="3"/>
        <v>#DIV/0!</v>
      </c>
      <c r="AO16" s="41" t="str">
        <f t="shared" si="3"/>
        <v>#DIV/0!</v>
      </c>
      <c r="AP16" s="41" t="str">
        <f t="shared" si="3"/>
        <v>#DIV/0!</v>
      </c>
      <c r="AQ16" s="41" t="str">
        <f t="shared" si="3"/>
        <v>#DIV/0!</v>
      </c>
      <c r="AR16" s="41" t="str">
        <f t="shared" si="3"/>
        <v>#DIV/0!</v>
      </c>
      <c r="AS16" s="41" t="str">
        <f t="shared" si="3"/>
        <v>#DIV/0!</v>
      </c>
      <c r="AT16" s="41" t="str">
        <f t="shared" si="3"/>
        <v>#DIV/0!</v>
      </c>
      <c r="AU16" s="41" t="str">
        <f t="shared" si="3"/>
        <v>#DIV/0!</v>
      </c>
      <c r="AV16" s="41" t="str">
        <f t="shared" si="3"/>
        <v>#DIV/0!</v>
      </c>
      <c r="AW16" s="41" t="str">
        <f t="shared" si="3"/>
        <v>#DIV/0!</v>
      </c>
      <c r="AX16" s="41" t="str">
        <f t="shared" si="3"/>
        <v>#DIV/0!</v>
      </c>
      <c r="AY16" s="41" t="str">
        <f t="shared" si="3"/>
        <v>#DIV/0!</v>
      </c>
      <c r="AZ16" s="41" t="str">
        <f t="shared" si="3"/>
        <v>#DIV/0!</v>
      </c>
      <c r="BA16" s="41" t="str">
        <f t="shared" si="3"/>
        <v>#DIV/0!</v>
      </c>
      <c r="BB16" s="41" t="str">
        <f t="shared" si="3"/>
        <v>#DIV/0!</v>
      </c>
      <c r="BC16" s="41" t="str">
        <f t="shared" si="3"/>
        <v>#DIV/0!</v>
      </c>
      <c r="BD16" s="41" t="str">
        <f t="shared" si="3"/>
        <v>#DIV/0!</v>
      </c>
      <c r="BE16" s="41" t="str">
        <f t="shared" si="3"/>
        <v>#DIV/0!</v>
      </c>
      <c r="BF16" s="41" t="str">
        <f t="shared" si="3"/>
        <v>#DIV/0!</v>
      </c>
      <c r="BG16" s="41" t="str">
        <f t="shared" si="3"/>
        <v>#DIV/0!</v>
      </c>
      <c r="BH16" s="41" t="str">
        <f t="shared" si="3"/>
        <v>#DIV/0!</v>
      </c>
      <c r="BI16" s="41" t="str">
        <f t="shared" si="3"/>
        <v>#DIV/0!</v>
      </c>
      <c r="BJ16" s="41" t="str">
        <f t="shared" si="3"/>
        <v>#DIV/0!</v>
      </c>
      <c r="BK16" s="41" t="str">
        <f t="shared" si="3"/>
        <v>#DIV/0!</v>
      </c>
    </row>
    <row r="17">
      <c r="B17" s="41" t="str">
        <f t="shared" ref="B17:BK17" si="4">(B9/B$4)*100</f>
        <v>#DIV/0!</v>
      </c>
      <c r="C17" s="41" t="str">
        <f t="shared" si="4"/>
        <v>#DIV/0!</v>
      </c>
      <c r="D17" s="41" t="str">
        <f t="shared" si="4"/>
        <v>#DIV/0!</v>
      </c>
      <c r="E17" s="41" t="str">
        <f t="shared" si="4"/>
        <v>#DIV/0!</v>
      </c>
      <c r="F17" s="41" t="str">
        <f t="shared" si="4"/>
        <v>#DIV/0!</v>
      </c>
      <c r="G17" s="41" t="str">
        <f t="shared" si="4"/>
        <v>#DIV/0!</v>
      </c>
      <c r="H17" s="41" t="str">
        <f t="shared" si="4"/>
        <v>#DIV/0!</v>
      </c>
      <c r="I17" s="41" t="str">
        <f t="shared" si="4"/>
        <v>#DIV/0!</v>
      </c>
      <c r="J17" s="41" t="str">
        <f t="shared" si="4"/>
        <v>#DIV/0!</v>
      </c>
      <c r="K17" s="41" t="str">
        <f t="shared" si="4"/>
        <v>#DIV/0!</v>
      </c>
      <c r="L17" s="41" t="str">
        <f t="shared" si="4"/>
        <v>#DIV/0!</v>
      </c>
      <c r="M17" s="41" t="str">
        <f t="shared" si="4"/>
        <v>#DIV/0!</v>
      </c>
      <c r="N17" s="41" t="str">
        <f t="shared" si="4"/>
        <v>#DIV/0!</v>
      </c>
      <c r="O17" s="41" t="str">
        <f t="shared" si="4"/>
        <v>#DIV/0!</v>
      </c>
      <c r="P17" s="41" t="str">
        <f t="shared" si="4"/>
        <v>#DIV/0!</v>
      </c>
      <c r="Q17" s="41" t="str">
        <f t="shared" si="4"/>
        <v>#DIV/0!</v>
      </c>
      <c r="R17" s="41" t="str">
        <f t="shared" si="4"/>
        <v>#DIV/0!</v>
      </c>
      <c r="S17" s="41" t="str">
        <f t="shared" si="4"/>
        <v>#DIV/0!</v>
      </c>
      <c r="T17" s="41" t="str">
        <f t="shared" si="4"/>
        <v>#DIV/0!</v>
      </c>
      <c r="U17" s="41" t="str">
        <f t="shared" si="4"/>
        <v>#DIV/0!</v>
      </c>
      <c r="V17" s="41" t="str">
        <f t="shared" si="4"/>
        <v>#DIV/0!</v>
      </c>
      <c r="W17" s="41" t="str">
        <f t="shared" si="4"/>
        <v>#DIV/0!</v>
      </c>
      <c r="X17" s="41" t="str">
        <f t="shared" si="4"/>
        <v>#DIV/0!</v>
      </c>
      <c r="Y17" s="41" t="str">
        <f t="shared" si="4"/>
        <v>#DIV/0!</v>
      </c>
      <c r="Z17" s="41" t="str">
        <f t="shared" si="4"/>
        <v>#DIV/0!</v>
      </c>
      <c r="AA17" s="41" t="str">
        <f t="shared" si="4"/>
        <v>#DIV/0!</v>
      </c>
      <c r="AB17" s="41" t="str">
        <f t="shared" si="4"/>
        <v>#DIV/0!</v>
      </c>
      <c r="AC17" s="41" t="str">
        <f t="shared" si="4"/>
        <v>#DIV/0!</v>
      </c>
      <c r="AD17" s="41" t="str">
        <f t="shared" si="4"/>
        <v>#DIV/0!</v>
      </c>
      <c r="AE17" s="41" t="str">
        <f t="shared" si="4"/>
        <v>#DIV/0!</v>
      </c>
      <c r="AF17" s="41">
        <f t="shared" si="4"/>
        <v>72.1009487</v>
      </c>
      <c r="AG17" s="12">
        <f t="shared" si="4"/>
        <v>75.69478067</v>
      </c>
      <c r="AH17" s="41" t="str">
        <f t="shared" si="4"/>
        <v>#DIV/0!</v>
      </c>
      <c r="AI17" s="41" t="str">
        <f t="shared" si="4"/>
        <v>#DIV/0!</v>
      </c>
      <c r="AJ17" s="41" t="str">
        <f t="shared" si="4"/>
        <v>#DIV/0!</v>
      </c>
      <c r="AK17" s="41" t="str">
        <f t="shared" si="4"/>
        <v>#DIV/0!</v>
      </c>
      <c r="AL17" s="41" t="str">
        <f t="shared" si="4"/>
        <v>#DIV/0!</v>
      </c>
      <c r="AM17" s="41" t="str">
        <f t="shared" si="4"/>
        <v>#DIV/0!</v>
      </c>
      <c r="AN17" s="41" t="str">
        <f t="shared" si="4"/>
        <v>#DIV/0!</v>
      </c>
      <c r="AO17" s="41" t="str">
        <f t="shared" si="4"/>
        <v>#DIV/0!</v>
      </c>
      <c r="AP17" s="41" t="str">
        <f t="shared" si="4"/>
        <v>#DIV/0!</v>
      </c>
      <c r="AQ17" s="41" t="str">
        <f t="shared" si="4"/>
        <v>#DIV/0!</v>
      </c>
      <c r="AR17" s="41" t="str">
        <f t="shared" si="4"/>
        <v>#DIV/0!</v>
      </c>
      <c r="AS17" s="41" t="str">
        <f t="shared" si="4"/>
        <v>#DIV/0!</v>
      </c>
      <c r="AT17" s="41" t="str">
        <f t="shared" si="4"/>
        <v>#DIV/0!</v>
      </c>
      <c r="AU17" s="41" t="str">
        <f t="shared" si="4"/>
        <v>#DIV/0!</v>
      </c>
      <c r="AV17" s="41" t="str">
        <f t="shared" si="4"/>
        <v>#DIV/0!</v>
      </c>
      <c r="AW17" s="41" t="str">
        <f t="shared" si="4"/>
        <v>#DIV/0!</v>
      </c>
      <c r="AX17" s="41" t="str">
        <f t="shared" si="4"/>
        <v>#DIV/0!</v>
      </c>
      <c r="AY17" s="41" t="str">
        <f t="shared" si="4"/>
        <v>#DIV/0!</v>
      </c>
      <c r="AZ17" s="41" t="str">
        <f t="shared" si="4"/>
        <v>#DIV/0!</v>
      </c>
      <c r="BA17" s="41" t="str">
        <f t="shared" si="4"/>
        <v>#DIV/0!</v>
      </c>
      <c r="BB17" s="41" t="str">
        <f t="shared" si="4"/>
        <v>#DIV/0!</v>
      </c>
      <c r="BC17" s="41" t="str">
        <f t="shared" si="4"/>
        <v>#DIV/0!</v>
      </c>
      <c r="BD17" s="41" t="str">
        <f t="shared" si="4"/>
        <v>#DIV/0!</v>
      </c>
      <c r="BE17" s="41" t="str">
        <f t="shared" si="4"/>
        <v>#DIV/0!</v>
      </c>
      <c r="BF17" s="41" t="str">
        <f t="shared" si="4"/>
        <v>#DIV/0!</v>
      </c>
      <c r="BG17" s="41" t="str">
        <f t="shared" si="4"/>
        <v>#DIV/0!</v>
      </c>
      <c r="BH17" s="41" t="str">
        <f t="shared" si="4"/>
        <v>#DIV/0!</v>
      </c>
      <c r="BI17" s="41" t="str">
        <f t="shared" si="4"/>
        <v>#DIV/0!</v>
      </c>
      <c r="BJ17" s="41" t="str">
        <f t="shared" si="4"/>
        <v>#DIV/0!</v>
      </c>
      <c r="BK17" s="41" t="str">
        <f t="shared" si="4"/>
        <v>#DIV/0!</v>
      </c>
    </row>
    <row r="18">
      <c r="B18" s="41" t="str">
        <f t="shared" ref="B18:BK18" si="5">(B10/B$4)*100</f>
        <v>#DIV/0!</v>
      </c>
      <c r="C18" s="41" t="str">
        <f t="shared" si="5"/>
        <v>#DIV/0!</v>
      </c>
      <c r="D18" s="41" t="str">
        <f t="shared" si="5"/>
        <v>#DIV/0!</v>
      </c>
      <c r="E18" s="41" t="str">
        <f t="shared" si="5"/>
        <v>#DIV/0!</v>
      </c>
      <c r="F18" s="41" t="str">
        <f t="shared" si="5"/>
        <v>#DIV/0!</v>
      </c>
      <c r="G18" s="41" t="str">
        <f t="shared" si="5"/>
        <v>#DIV/0!</v>
      </c>
      <c r="H18" s="41" t="str">
        <f t="shared" si="5"/>
        <v>#DIV/0!</v>
      </c>
      <c r="I18" s="41" t="str">
        <f t="shared" si="5"/>
        <v>#DIV/0!</v>
      </c>
      <c r="J18" s="41" t="str">
        <f t="shared" si="5"/>
        <v>#DIV/0!</v>
      </c>
      <c r="K18" s="41" t="str">
        <f t="shared" si="5"/>
        <v>#DIV/0!</v>
      </c>
      <c r="L18" s="41" t="str">
        <f t="shared" si="5"/>
        <v>#DIV/0!</v>
      </c>
      <c r="M18" s="41" t="str">
        <f t="shared" si="5"/>
        <v>#DIV/0!</v>
      </c>
      <c r="N18" s="41" t="str">
        <f t="shared" si="5"/>
        <v>#DIV/0!</v>
      </c>
      <c r="O18" s="41" t="str">
        <f t="shared" si="5"/>
        <v>#DIV/0!</v>
      </c>
      <c r="P18" s="41" t="str">
        <f t="shared" si="5"/>
        <v>#DIV/0!</v>
      </c>
      <c r="Q18" s="41" t="str">
        <f t="shared" si="5"/>
        <v>#DIV/0!</v>
      </c>
      <c r="R18" s="41" t="str">
        <f t="shared" si="5"/>
        <v>#DIV/0!</v>
      </c>
      <c r="S18" s="41" t="str">
        <f t="shared" si="5"/>
        <v>#DIV/0!</v>
      </c>
      <c r="T18" s="41" t="str">
        <f t="shared" si="5"/>
        <v>#DIV/0!</v>
      </c>
      <c r="U18" s="41" t="str">
        <f t="shared" si="5"/>
        <v>#DIV/0!</v>
      </c>
      <c r="V18" s="41" t="str">
        <f t="shared" si="5"/>
        <v>#DIV/0!</v>
      </c>
      <c r="W18" s="41" t="str">
        <f t="shared" si="5"/>
        <v>#DIV/0!</v>
      </c>
      <c r="X18" s="41" t="str">
        <f t="shared" si="5"/>
        <v>#DIV/0!</v>
      </c>
      <c r="Y18" s="41" t="str">
        <f t="shared" si="5"/>
        <v>#DIV/0!</v>
      </c>
      <c r="Z18" s="41" t="str">
        <f t="shared" si="5"/>
        <v>#DIV/0!</v>
      </c>
      <c r="AA18" s="41" t="str">
        <f t="shared" si="5"/>
        <v>#DIV/0!</v>
      </c>
      <c r="AB18" s="41" t="str">
        <f t="shared" si="5"/>
        <v>#DIV/0!</v>
      </c>
      <c r="AC18" s="41" t="str">
        <f t="shared" si="5"/>
        <v>#DIV/0!</v>
      </c>
      <c r="AD18" s="41" t="str">
        <f t="shared" si="5"/>
        <v>#DIV/0!</v>
      </c>
      <c r="AE18" s="41" t="str">
        <f t="shared" si="5"/>
        <v>#DIV/0!</v>
      </c>
      <c r="AF18" s="41">
        <f t="shared" si="5"/>
        <v>24.45119892</v>
      </c>
      <c r="AG18" s="12">
        <f t="shared" si="5"/>
        <v>16.3842355</v>
      </c>
      <c r="AH18" s="41" t="str">
        <f t="shared" si="5"/>
        <v>#DIV/0!</v>
      </c>
      <c r="AI18" s="41" t="str">
        <f t="shared" si="5"/>
        <v>#DIV/0!</v>
      </c>
      <c r="AJ18" s="41" t="str">
        <f t="shared" si="5"/>
        <v>#DIV/0!</v>
      </c>
      <c r="AK18" s="41" t="str">
        <f t="shared" si="5"/>
        <v>#DIV/0!</v>
      </c>
      <c r="AL18" s="41" t="str">
        <f t="shared" si="5"/>
        <v>#DIV/0!</v>
      </c>
      <c r="AM18" s="41" t="str">
        <f t="shared" si="5"/>
        <v>#DIV/0!</v>
      </c>
      <c r="AN18" s="41" t="str">
        <f t="shared" si="5"/>
        <v>#DIV/0!</v>
      </c>
      <c r="AO18" s="41" t="str">
        <f t="shared" si="5"/>
        <v>#DIV/0!</v>
      </c>
      <c r="AP18" s="41" t="str">
        <f t="shared" si="5"/>
        <v>#DIV/0!</v>
      </c>
      <c r="AQ18" s="41" t="str">
        <f t="shared" si="5"/>
        <v>#DIV/0!</v>
      </c>
      <c r="AR18" s="41" t="str">
        <f t="shared" si="5"/>
        <v>#DIV/0!</v>
      </c>
      <c r="AS18" s="41" t="str">
        <f t="shared" si="5"/>
        <v>#DIV/0!</v>
      </c>
      <c r="AT18" s="41" t="str">
        <f t="shared" si="5"/>
        <v>#DIV/0!</v>
      </c>
      <c r="AU18" s="41" t="str">
        <f t="shared" si="5"/>
        <v>#DIV/0!</v>
      </c>
      <c r="AV18" s="41" t="str">
        <f t="shared" si="5"/>
        <v>#DIV/0!</v>
      </c>
      <c r="AW18" s="41" t="str">
        <f t="shared" si="5"/>
        <v>#DIV/0!</v>
      </c>
      <c r="AX18" s="41" t="str">
        <f t="shared" si="5"/>
        <v>#DIV/0!</v>
      </c>
      <c r="AY18" s="41" t="str">
        <f t="shared" si="5"/>
        <v>#DIV/0!</v>
      </c>
      <c r="AZ18" s="41" t="str">
        <f t="shared" si="5"/>
        <v>#DIV/0!</v>
      </c>
      <c r="BA18" s="41" t="str">
        <f t="shared" si="5"/>
        <v>#DIV/0!</v>
      </c>
      <c r="BB18" s="41" t="str">
        <f t="shared" si="5"/>
        <v>#DIV/0!</v>
      </c>
      <c r="BC18" s="41" t="str">
        <f t="shared" si="5"/>
        <v>#DIV/0!</v>
      </c>
      <c r="BD18" s="41" t="str">
        <f t="shared" si="5"/>
        <v>#DIV/0!</v>
      </c>
      <c r="BE18" s="41" t="str">
        <f t="shared" si="5"/>
        <v>#DIV/0!</v>
      </c>
      <c r="BF18" s="41" t="str">
        <f t="shared" si="5"/>
        <v>#DIV/0!</v>
      </c>
      <c r="BG18" s="41" t="str">
        <f t="shared" si="5"/>
        <v>#DIV/0!</v>
      </c>
      <c r="BH18" s="41" t="str">
        <f t="shared" si="5"/>
        <v>#DIV/0!</v>
      </c>
      <c r="BI18" s="41" t="str">
        <f t="shared" si="5"/>
        <v>#DIV/0!</v>
      </c>
      <c r="BJ18" s="41" t="str">
        <f t="shared" si="5"/>
        <v>#DIV/0!</v>
      </c>
      <c r="BK18" s="41" t="str">
        <f t="shared" si="5"/>
        <v>#DIV/0!</v>
      </c>
    </row>
    <row r="19">
      <c r="B19" s="41" t="str">
        <f t="shared" ref="B19:BK19" si="6">(B11/B$4)*100</f>
        <v>#DIV/0!</v>
      </c>
      <c r="C19" s="41" t="str">
        <f t="shared" si="6"/>
        <v>#DIV/0!</v>
      </c>
      <c r="D19" s="41" t="str">
        <f t="shared" si="6"/>
        <v>#DIV/0!</v>
      </c>
      <c r="E19" s="41" t="str">
        <f t="shared" si="6"/>
        <v>#DIV/0!</v>
      </c>
      <c r="F19" s="41" t="str">
        <f t="shared" si="6"/>
        <v>#DIV/0!</v>
      </c>
      <c r="G19" s="41" t="str">
        <f t="shared" si="6"/>
        <v>#DIV/0!</v>
      </c>
      <c r="H19" s="41" t="str">
        <f t="shared" si="6"/>
        <v>#DIV/0!</v>
      </c>
      <c r="I19" s="41" t="str">
        <f t="shared" si="6"/>
        <v>#DIV/0!</v>
      </c>
      <c r="J19" s="41" t="str">
        <f t="shared" si="6"/>
        <v>#DIV/0!</v>
      </c>
      <c r="K19" s="41" t="str">
        <f t="shared" si="6"/>
        <v>#DIV/0!</v>
      </c>
      <c r="L19" s="41" t="str">
        <f t="shared" si="6"/>
        <v>#DIV/0!</v>
      </c>
      <c r="M19" s="41" t="str">
        <f t="shared" si="6"/>
        <v>#DIV/0!</v>
      </c>
      <c r="N19" s="41" t="str">
        <f t="shared" si="6"/>
        <v>#DIV/0!</v>
      </c>
      <c r="O19" s="41" t="str">
        <f t="shared" si="6"/>
        <v>#DIV/0!</v>
      </c>
      <c r="P19" s="41" t="str">
        <f t="shared" si="6"/>
        <v>#DIV/0!</v>
      </c>
      <c r="Q19" s="41" t="str">
        <f t="shared" si="6"/>
        <v>#DIV/0!</v>
      </c>
      <c r="R19" s="41" t="str">
        <f t="shared" si="6"/>
        <v>#DIV/0!</v>
      </c>
      <c r="S19" s="41" t="str">
        <f t="shared" si="6"/>
        <v>#DIV/0!</v>
      </c>
      <c r="T19" s="41" t="str">
        <f t="shared" si="6"/>
        <v>#DIV/0!</v>
      </c>
      <c r="U19" s="41" t="str">
        <f t="shared" si="6"/>
        <v>#DIV/0!</v>
      </c>
      <c r="V19" s="41" t="str">
        <f t="shared" si="6"/>
        <v>#DIV/0!</v>
      </c>
      <c r="W19" s="41" t="str">
        <f t="shared" si="6"/>
        <v>#DIV/0!</v>
      </c>
      <c r="X19" s="41" t="str">
        <f t="shared" si="6"/>
        <v>#DIV/0!</v>
      </c>
      <c r="Y19" s="41" t="str">
        <f t="shared" si="6"/>
        <v>#DIV/0!</v>
      </c>
      <c r="Z19" s="41" t="str">
        <f t="shared" si="6"/>
        <v>#DIV/0!</v>
      </c>
      <c r="AA19" s="41" t="str">
        <f t="shared" si="6"/>
        <v>#DIV/0!</v>
      </c>
      <c r="AB19" s="41" t="str">
        <f t="shared" si="6"/>
        <v>#DIV/0!</v>
      </c>
      <c r="AC19" s="41" t="str">
        <f t="shared" si="6"/>
        <v>#DIV/0!</v>
      </c>
      <c r="AD19" s="41" t="str">
        <f t="shared" si="6"/>
        <v>#DIV/0!</v>
      </c>
      <c r="AE19" s="41" t="str">
        <f t="shared" si="6"/>
        <v>#DIV/0!</v>
      </c>
      <c r="AF19" s="41">
        <f t="shared" si="6"/>
        <v>0.09210647509</v>
      </c>
      <c r="AG19" s="12">
        <f t="shared" si="6"/>
        <v>0.3776508182</v>
      </c>
      <c r="AH19" s="41" t="str">
        <f t="shared" si="6"/>
        <v>#DIV/0!</v>
      </c>
      <c r="AI19" s="41" t="str">
        <f t="shared" si="6"/>
        <v>#DIV/0!</v>
      </c>
      <c r="AJ19" s="41" t="str">
        <f t="shared" si="6"/>
        <v>#DIV/0!</v>
      </c>
      <c r="AK19" s="41" t="str">
        <f t="shared" si="6"/>
        <v>#DIV/0!</v>
      </c>
      <c r="AL19" s="41" t="str">
        <f t="shared" si="6"/>
        <v>#DIV/0!</v>
      </c>
      <c r="AM19" s="41" t="str">
        <f t="shared" si="6"/>
        <v>#DIV/0!</v>
      </c>
      <c r="AN19" s="41" t="str">
        <f t="shared" si="6"/>
        <v>#DIV/0!</v>
      </c>
      <c r="AO19" s="41" t="str">
        <f t="shared" si="6"/>
        <v>#DIV/0!</v>
      </c>
      <c r="AP19" s="41" t="str">
        <f t="shared" si="6"/>
        <v>#DIV/0!</v>
      </c>
      <c r="AQ19" s="41" t="str">
        <f t="shared" si="6"/>
        <v>#DIV/0!</v>
      </c>
      <c r="AR19" s="41" t="str">
        <f t="shared" si="6"/>
        <v>#DIV/0!</v>
      </c>
      <c r="AS19" s="41" t="str">
        <f t="shared" si="6"/>
        <v>#DIV/0!</v>
      </c>
      <c r="AT19" s="41" t="str">
        <f t="shared" si="6"/>
        <v>#DIV/0!</v>
      </c>
      <c r="AU19" s="41" t="str">
        <f t="shared" si="6"/>
        <v>#DIV/0!</v>
      </c>
      <c r="AV19" s="41" t="str">
        <f t="shared" si="6"/>
        <v>#DIV/0!</v>
      </c>
      <c r="AW19" s="41" t="str">
        <f t="shared" si="6"/>
        <v>#DIV/0!</v>
      </c>
      <c r="AX19" s="41" t="str">
        <f t="shared" si="6"/>
        <v>#DIV/0!</v>
      </c>
      <c r="AY19" s="41" t="str">
        <f t="shared" si="6"/>
        <v>#DIV/0!</v>
      </c>
      <c r="AZ19" s="41" t="str">
        <f t="shared" si="6"/>
        <v>#DIV/0!</v>
      </c>
      <c r="BA19" s="41" t="str">
        <f t="shared" si="6"/>
        <v>#DIV/0!</v>
      </c>
      <c r="BB19" s="41" t="str">
        <f t="shared" si="6"/>
        <v>#DIV/0!</v>
      </c>
      <c r="BC19" s="41" t="str">
        <f t="shared" si="6"/>
        <v>#DIV/0!</v>
      </c>
      <c r="BD19" s="41" t="str">
        <f t="shared" si="6"/>
        <v>#DIV/0!</v>
      </c>
      <c r="BE19" s="41" t="str">
        <f t="shared" si="6"/>
        <v>#DIV/0!</v>
      </c>
      <c r="BF19" s="41" t="str">
        <f t="shared" si="6"/>
        <v>#DIV/0!</v>
      </c>
      <c r="BG19" s="41" t="str">
        <f t="shared" si="6"/>
        <v>#DIV/0!</v>
      </c>
      <c r="BH19" s="41" t="str">
        <f t="shared" si="6"/>
        <v>#DIV/0!</v>
      </c>
      <c r="BI19" s="41" t="str">
        <f t="shared" si="6"/>
        <v>#DIV/0!</v>
      </c>
      <c r="BJ19" s="41" t="str">
        <f t="shared" si="6"/>
        <v>#DIV/0!</v>
      </c>
      <c r="BK19" s="41" t="str">
        <f t="shared" si="6"/>
        <v>#DIV/0!</v>
      </c>
    </row>
    <row r="20">
      <c r="B20" s="41" t="str">
        <f t="shared" ref="B20:BK20" si="7">(B12/B$4)*100</f>
        <v>#DIV/0!</v>
      </c>
      <c r="C20" s="41" t="str">
        <f t="shared" si="7"/>
        <v>#DIV/0!</v>
      </c>
      <c r="D20" s="41" t="str">
        <f t="shared" si="7"/>
        <v>#DIV/0!</v>
      </c>
      <c r="E20" s="41" t="str">
        <f t="shared" si="7"/>
        <v>#DIV/0!</v>
      </c>
      <c r="F20" s="41" t="str">
        <f t="shared" si="7"/>
        <v>#DIV/0!</v>
      </c>
      <c r="G20" s="41" t="str">
        <f t="shared" si="7"/>
        <v>#DIV/0!</v>
      </c>
      <c r="H20" s="41" t="str">
        <f t="shared" si="7"/>
        <v>#DIV/0!</v>
      </c>
      <c r="I20" s="41" t="str">
        <f t="shared" si="7"/>
        <v>#DIV/0!</v>
      </c>
      <c r="J20" s="41" t="str">
        <f t="shared" si="7"/>
        <v>#DIV/0!</v>
      </c>
      <c r="K20" s="41" t="str">
        <f t="shared" si="7"/>
        <v>#DIV/0!</v>
      </c>
      <c r="L20" s="41" t="str">
        <f t="shared" si="7"/>
        <v>#DIV/0!</v>
      </c>
      <c r="M20" s="41" t="str">
        <f t="shared" si="7"/>
        <v>#DIV/0!</v>
      </c>
      <c r="N20" s="41" t="str">
        <f t="shared" si="7"/>
        <v>#DIV/0!</v>
      </c>
      <c r="O20" s="41" t="str">
        <f t="shared" si="7"/>
        <v>#DIV/0!</v>
      </c>
      <c r="P20" s="41" t="str">
        <f t="shared" si="7"/>
        <v>#DIV/0!</v>
      </c>
      <c r="Q20" s="41" t="str">
        <f t="shared" si="7"/>
        <v>#DIV/0!</v>
      </c>
      <c r="R20" s="41" t="str">
        <f t="shared" si="7"/>
        <v>#DIV/0!</v>
      </c>
      <c r="S20" s="41" t="str">
        <f t="shared" si="7"/>
        <v>#DIV/0!</v>
      </c>
      <c r="T20" s="41" t="str">
        <f t="shared" si="7"/>
        <v>#DIV/0!</v>
      </c>
      <c r="U20" s="41" t="str">
        <f t="shared" si="7"/>
        <v>#DIV/0!</v>
      </c>
      <c r="V20" s="41" t="str">
        <f t="shared" si="7"/>
        <v>#DIV/0!</v>
      </c>
      <c r="W20" s="41" t="str">
        <f t="shared" si="7"/>
        <v>#DIV/0!</v>
      </c>
      <c r="X20" s="41" t="str">
        <f t="shared" si="7"/>
        <v>#DIV/0!</v>
      </c>
      <c r="Y20" s="41" t="str">
        <f t="shared" si="7"/>
        <v>#DIV/0!</v>
      </c>
      <c r="Z20" s="41" t="str">
        <f t="shared" si="7"/>
        <v>#DIV/0!</v>
      </c>
      <c r="AA20" s="41" t="str">
        <f t="shared" si="7"/>
        <v>#DIV/0!</v>
      </c>
      <c r="AB20" s="41" t="str">
        <f t="shared" si="7"/>
        <v>#DIV/0!</v>
      </c>
      <c r="AC20" s="41" t="str">
        <f t="shared" si="7"/>
        <v>#DIV/0!</v>
      </c>
      <c r="AD20" s="41" t="str">
        <f t="shared" si="7"/>
        <v>#DIV/0!</v>
      </c>
      <c r="AE20" s="41" t="str">
        <f t="shared" si="7"/>
        <v>#DIV/0!</v>
      </c>
      <c r="AF20" s="41">
        <f t="shared" si="7"/>
        <v>0.03991280587</v>
      </c>
      <c r="AG20" s="12">
        <f t="shared" si="7"/>
        <v>0.01936670863</v>
      </c>
      <c r="AH20" s="41" t="str">
        <f t="shared" si="7"/>
        <v>#DIV/0!</v>
      </c>
      <c r="AI20" s="41" t="str">
        <f t="shared" si="7"/>
        <v>#DIV/0!</v>
      </c>
      <c r="AJ20" s="41" t="str">
        <f t="shared" si="7"/>
        <v>#DIV/0!</v>
      </c>
      <c r="AK20" s="41" t="str">
        <f t="shared" si="7"/>
        <v>#DIV/0!</v>
      </c>
      <c r="AL20" s="41" t="str">
        <f t="shared" si="7"/>
        <v>#DIV/0!</v>
      </c>
      <c r="AM20" s="41" t="str">
        <f t="shared" si="7"/>
        <v>#DIV/0!</v>
      </c>
      <c r="AN20" s="41" t="str">
        <f t="shared" si="7"/>
        <v>#DIV/0!</v>
      </c>
      <c r="AO20" s="41" t="str">
        <f t="shared" si="7"/>
        <v>#DIV/0!</v>
      </c>
      <c r="AP20" s="41" t="str">
        <f t="shared" si="7"/>
        <v>#DIV/0!</v>
      </c>
      <c r="AQ20" s="41" t="str">
        <f t="shared" si="7"/>
        <v>#DIV/0!</v>
      </c>
      <c r="AR20" s="41" t="str">
        <f t="shared" si="7"/>
        <v>#DIV/0!</v>
      </c>
      <c r="AS20" s="41" t="str">
        <f t="shared" si="7"/>
        <v>#DIV/0!</v>
      </c>
      <c r="AT20" s="41" t="str">
        <f t="shared" si="7"/>
        <v>#DIV/0!</v>
      </c>
      <c r="AU20" s="41" t="str">
        <f t="shared" si="7"/>
        <v>#DIV/0!</v>
      </c>
      <c r="AV20" s="41" t="str">
        <f t="shared" si="7"/>
        <v>#DIV/0!</v>
      </c>
      <c r="AW20" s="41" t="str">
        <f t="shared" si="7"/>
        <v>#DIV/0!</v>
      </c>
      <c r="AX20" s="41" t="str">
        <f t="shared" si="7"/>
        <v>#DIV/0!</v>
      </c>
      <c r="AY20" s="41" t="str">
        <f t="shared" si="7"/>
        <v>#DIV/0!</v>
      </c>
      <c r="AZ20" s="41" t="str">
        <f t="shared" si="7"/>
        <v>#DIV/0!</v>
      </c>
      <c r="BA20" s="41" t="str">
        <f t="shared" si="7"/>
        <v>#DIV/0!</v>
      </c>
      <c r="BB20" s="41" t="str">
        <f t="shared" si="7"/>
        <v>#DIV/0!</v>
      </c>
      <c r="BC20" s="41" t="str">
        <f t="shared" si="7"/>
        <v>#DIV/0!</v>
      </c>
      <c r="BD20" s="41" t="str">
        <f t="shared" si="7"/>
        <v>#DIV/0!</v>
      </c>
      <c r="BE20" s="41" t="str">
        <f t="shared" si="7"/>
        <v>#DIV/0!</v>
      </c>
      <c r="BF20" s="41" t="str">
        <f t="shared" si="7"/>
        <v>#DIV/0!</v>
      </c>
      <c r="BG20" s="41" t="str">
        <f t="shared" si="7"/>
        <v>#DIV/0!</v>
      </c>
      <c r="BH20" s="41" t="str">
        <f t="shared" si="7"/>
        <v>#DIV/0!</v>
      </c>
      <c r="BI20" s="41" t="str">
        <f t="shared" si="7"/>
        <v>#DIV/0!</v>
      </c>
      <c r="BJ20" s="41" t="str">
        <f t="shared" si="7"/>
        <v>#DIV/0!</v>
      </c>
      <c r="BK20" s="41" t="str">
        <f t="shared" si="7"/>
        <v>#DIV/0!</v>
      </c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>
      <c r="A22" s="41" t="s">
        <v>44</v>
      </c>
      <c r="B22" s="41" t="str">
        <f t="shared" ref="B22:BK22" si="8">B14</f>
        <v>#DIV/0!</v>
      </c>
      <c r="C22" s="41" t="str">
        <f t="shared" si="8"/>
        <v>#DIV/0!</v>
      </c>
      <c r="D22" s="41" t="str">
        <f t="shared" si="8"/>
        <v>#DIV/0!</v>
      </c>
      <c r="E22" s="41" t="str">
        <f t="shared" si="8"/>
        <v>#DIV/0!</v>
      </c>
      <c r="F22" s="41" t="str">
        <f t="shared" si="8"/>
        <v>#DIV/0!</v>
      </c>
      <c r="G22" s="41" t="str">
        <f t="shared" si="8"/>
        <v>#DIV/0!</v>
      </c>
      <c r="H22" s="41" t="str">
        <f t="shared" si="8"/>
        <v>#DIV/0!</v>
      </c>
      <c r="I22" s="41" t="str">
        <f t="shared" si="8"/>
        <v>#DIV/0!</v>
      </c>
      <c r="J22" s="41" t="str">
        <f t="shared" si="8"/>
        <v>#DIV/0!</v>
      </c>
      <c r="K22" s="41" t="str">
        <f t="shared" si="8"/>
        <v>#DIV/0!</v>
      </c>
      <c r="L22" s="41" t="str">
        <f t="shared" si="8"/>
        <v>#DIV/0!</v>
      </c>
      <c r="M22" s="41" t="str">
        <f t="shared" si="8"/>
        <v>#DIV/0!</v>
      </c>
      <c r="N22" s="41" t="str">
        <f t="shared" si="8"/>
        <v>#DIV/0!</v>
      </c>
      <c r="O22" s="41" t="str">
        <f t="shared" si="8"/>
        <v>#DIV/0!</v>
      </c>
      <c r="P22" s="41" t="str">
        <f t="shared" si="8"/>
        <v>#DIV/0!</v>
      </c>
      <c r="Q22" s="41" t="str">
        <f t="shared" si="8"/>
        <v>#DIV/0!</v>
      </c>
      <c r="R22" s="41" t="str">
        <f t="shared" si="8"/>
        <v>#DIV/0!</v>
      </c>
      <c r="S22" s="41" t="str">
        <f t="shared" si="8"/>
        <v>#DIV/0!</v>
      </c>
      <c r="T22" s="41" t="str">
        <f t="shared" si="8"/>
        <v>#DIV/0!</v>
      </c>
      <c r="U22" s="41" t="str">
        <f t="shared" si="8"/>
        <v>#DIV/0!</v>
      </c>
      <c r="V22" s="41" t="str">
        <f t="shared" si="8"/>
        <v>#DIV/0!</v>
      </c>
      <c r="W22" s="41" t="str">
        <f t="shared" si="8"/>
        <v>#DIV/0!</v>
      </c>
      <c r="X22" s="41" t="str">
        <f t="shared" si="8"/>
        <v>#DIV/0!</v>
      </c>
      <c r="Y22" s="41" t="str">
        <f t="shared" si="8"/>
        <v>#DIV/0!</v>
      </c>
      <c r="Z22" s="41" t="str">
        <f t="shared" si="8"/>
        <v>#DIV/0!</v>
      </c>
      <c r="AA22" s="41" t="str">
        <f t="shared" si="8"/>
        <v>#DIV/0!</v>
      </c>
      <c r="AB22" s="41" t="str">
        <f t="shared" si="8"/>
        <v>#DIV/0!</v>
      </c>
      <c r="AC22" s="41" t="str">
        <f t="shared" si="8"/>
        <v>#DIV/0!</v>
      </c>
      <c r="AD22" s="41" t="str">
        <f t="shared" si="8"/>
        <v>#DIV/0!</v>
      </c>
      <c r="AE22" s="41" t="str">
        <f t="shared" si="8"/>
        <v>#DIV/0!</v>
      </c>
      <c r="AF22" s="41">
        <f t="shared" si="8"/>
        <v>0.6109729514</v>
      </c>
      <c r="AG22" s="12">
        <f t="shared" si="8"/>
        <v>0</v>
      </c>
      <c r="AH22" s="41" t="str">
        <f t="shared" si="8"/>
        <v>#DIV/0!</v>
      </c>
      <c r="AI22" s="41" t="str">
        <f t="shared" si="8"/>
        <v>#DIV/0!</v>
      </c>
      <c r="AJ22" s="41" t="str">
        <f t="shared" si="8"/>
        <v>#DIV/0!</v>
      </c>
      <c r="AK22" s="41" t="str">
        <f t="shared" si="8"/>
        <v>#DIV/0!</v>
      </c>
      <c r="AL22" s="41" t="str">
        <f t="shared" si="8"/>
        <v>#DIV/0!</v>
      </c>
      <c r="AM22" s="41" t="str">
        <f t="shared" si="8"/>
        <v>#DIV/0!</v>
      </c>
      <c r="AN22" s="41" t="str">
        <f t="shared" si="8"/>
        <v>#DIV/0!</v>
      </c>
      <c r="AO22" s="41" t="str">
        <f t="shared" si="8"/>
        <v>#DIV/0!</v>
      </c>
      <c r="AP22" s="41" t="str">
        <f t="shared" si="8"/>
        <v>#DIV/0!</v>
      </c>
      <c r="AQ22" s="41" t="str">
        <f t="shared" si="8"/>
        <v>#DIV/0!</v>
      </c>
      <c r="AR22" s="41" t="str">
        <f t="shared" si="8"/>
        <v>#DIV/0!</v>
      </c>
      <c r="AS22" s="41" t="str">
        <f t="shared" si="8"/>
        <v>#DIV/0!</v>
      </c>
      <c r="AT22" s="41" t="str">
        <f t="shared" si="8"/>
        <v>#DIV/0!</v>
      </c>
      <c r="AU22" s="41" t="str">
        <f t="shared" si="8"/>
        <v>#DIV/0!</v>
      </c>
      <c r="AV22" s="41" t="str">
        <f t="shared" si="8"/>
        <v>#DIV/0!</v>
      </c>
      <c r="AW22" s="41" t="str">
        <f t="shared" si="8"/>
        <v>#DIV/0!</v>
      </c>
      <c r="AX22" s="41" t="str">
        <f t="shared" si="8"/>
        <v>#DIV/0!</v>
      </c>
      <c r="AY22" s="41" t="str">
        <f t="shared" si="8"/>
        <v>#DIV/0!</v>
      </c>
      <c r="AZ22" s="41" t="str">
        <f t="shared" si="8"/>
        <v>#DIV/0!</v>
      </c>
      <c r="BA22" s="41" t="str">
        <f t="shared" si="8"/>
        <v>#DIV/0!</v>
      </c>
      <c r="BB22" s="41" t="str">
        <f t="shared" si="8"/>
        <v>#DIV/0!</v>
      </c>
      <c r="BC22" s="41" t="str">
        <f t="shared" si="8"/>
        <v>#DIV/0!</v>
      </c>
      <c r="BD22" s="41" t="str">
        <f t="shared" si="8"/>
        <v>#DIV/0!</v>
      </c>
      <c r="BE22" s="41" t="str">
        <f t="shared" si="8"/>
        <v>#DIV/0!</v>
      </c>
      <c r="BF22" s="41" t="str">
        <f t="shared" si="8"/>
        <v>#DIV/0!</v>
      </c>
      <c r="BG22" s="41" t="str">
        <f t="shared" si="8"/>
        <v>#DIV/0!</v>
      </c>
      <c r="BH22" s="41" t="str">
        <f t="shared" si="8"/>
        <v>#DIV/0!</v>
      </c>
      <c r="BI22" s="41" t="str">
        <f t="shared" si="8"/>
        <v>#DIV/0!</v>
      </c>
      <c r="BJ22" s="41" t="str">
        <f t="shared" si="8"/>
        <v>#DIV/0!</v>
      </c>
      <c r="BK22" s="41" t="str">
        <f t="shared" si="8"/>
        <v>#DIV/0!</v>
      </c>
    </row>
    <row r="23">
      <c r="B23" s="41" t="str">
        <f t="shared" ref="B23:BK23" si="9">B15+B22</f>
        <v>#DIV/0!</v>
      </c>
      <c r="C23" s="41" t="str">
        <f t="shared" si="9"/>
        <v>#DIV/0!</v>
      </c>
      <c r="D23" s="41" t="str">
        <f t="shared" si="9"/>
        <v>#DIV/0!</v>
      </c>
      <c r="E23" s="41" t="str">
        <f t="shared" si="9"/>
        <v>#DIV/0!</v>
      </c>
      <c r="F23" s="41" t="str">
        <f t="shared" si="9"/>
        <v>#DIV/0!</v>
      </c>
      <c r="G23" s="41" t="str">
        <f t="shared" si="9"/>
        <v>#DIV/0!</v>
      </c>
      <c r="H23" s="41" t="str">
        <f t="shared" si="9"/>
        <v>#DIV/0!</v>
      </c>
      <c r="I23" s="41" t="str">
        <f t="shared" si="9"/>
        <v>#DIV/0!</v>
      </c>
      <c r="J23" s="41" t="str">
        <f t="shared" si="9"/>
        <v>#DIV/0!</v>
      </c>
      <c r="K23" s="41" t="str">
        <f t="shared" si="9"/>
        <v>#DIV/0!</v>
      </c>
      <c r="L23" s="41" t="str">
        <f t="shared" si="9"/>
        <v>#DIV/0!</v>
      </c>
      <c r="M23" s="41" t="str">
        <f t="shared" si="9"/>
        <v>#DIV/0!</v>
      </c>
      <c r="N23" s="41" t="str">
        <f t="shared" si="9"/>
        <v>#DIV/0!</v>
      </c>
      <c r="O23" s="41" t="str">
        <f t="shared" si="9"/>
        <v>#DIV/0!</v>
      </c>
      <c r="P23" s="41" t="str">
        <f t="shared" si="9"/>
        <v>#DIV/0!</v>
      </c>
      <c r="Q23" s="41" t="str">
        <f t="shared" si="9"/>
        <v>#DIV/0!</v>
      </c>
      <c r="R23" s="41" t="str">
        <f t="shared" si="9"/>
        <v>#DIV/0!</v>
      </c>
      <c r="S23" s="41" t="str">
        <f t="shared" si="9"/>
        <v>#DIV/0!</v>
      </c>
      <c r="T23" s="41" t="str">
        <f t="shared" si="9"/>
        <v>#DIV/0!</v>
      </c>
      <c r="U23" s="41" t="str">
        <f t="shared" si="9"/>
        <v>#DIV/0!</v>
      </c>
      <c r="V23" s="41" t="str">
        <f t="shared" si="9"/>
        <v>#DIV/0!</v>
      </c>
      <c r="W23" s="41" t="str">
        <f t="shared" si="9"/>
        <v>#DIV/0!</v>
      </c>
      <c r="X23" s="41" t="str">
        <f t="shared" si="9"/>
        <v>#DIV/0!</v>
      </c>
      <c r="Y23" s="41" t="str">
        <f t="shared" si="9"/>
        <v>#DIV/0!</v>
      </c>
      <c r="Z23" s="41" t="str">
        <f t="shared" si="9"/>
        <v>#DIV/0!</v>
      </c>
      <c r="AA23" s="41" t="str">
        <f t="shared" si="9"/>
        <v>#DIV/0!</v>
      </c>
      <c r="AB23" s="41" t="str">
        <f t="shared" si="9"/>
        <v>#DIV/0!</v>
      </c>
      <c r="AC23" s="41" t="str">
        <f t="shared" si="9"/>
        <v>#DIV/0!</v>
      </c>
      <c r="AD23" s="41" t="str">
        <f t="shared" si="9"/>
        <v>#DIV/0!</v>
      </c>
      <c r="AE23" s="41" t="str">
        <f t="shared" si="9"/>
        <v>#DIV/0!</v>
      </c>
      <c r="AF23" s="41">
        <f t="shared" si="9"/>
        <v>1.446071659</v>
      </c>
      <c r="AG23" s="12">
        <f t="shared" si="9"/>
        <v>0.04841677157</v>
      </c>
      <c r="AH23" s="41" t="str">
        <f t="shared" si="9"/>
        <v>#DIV/0!</v>
      </c>
      <c r="AI23" s="41" t="str">
        <f t="shared" si="9"/>
        <v>#DIV/0!</v>
      </c>
      <c r="AJ23" s="41" t="str">
        <f t="shared" si="9"/>
        <v>#DIV/0!</v>
      </c>
      <c r="AK23" s="41" t="str">
        <f t="shared" si="9"/>
        <v>#DIV/0!</v>
      </c>
      <c r="AL23" s="41" t="str">
        <f t="shared" si="9"/>
        <v>#DIV/0!</v>
      </c>
      <c r="AM23" s="41" t="str">
        <f t="shared" si="9"/>
        <v>#DIV/0!</v>
      </c>
      <c r="AN23" s="41" t="str">
        <f t="shared" si="9"/>
        <v>#DIV/0!</v>
      </c>
      <c r="AO23" s="41" t="str">
        <f t="shared" si="9"/>
        <v>#DIV/0!</v>
      </c>
      <c r="AP23" s="41" t="str">
        <f t="shared" si="9"/>
        <v>#DIV/0!</v>
      </c>
      <c r="AQ23" s="41" t="str">
        <f t="shared" si="9"/>
        <v>#DIV/0!</v>
      </c>
      <c r="AR23" s="41" t="str">
        <f t="shared" si="9"/>
        <v>#DIV/0!</v>
      </c>
      <c r="AS23" s="41" t="str">
        <f t="shared" si="9"/>
        <v>#DIV/0!</v>
      </c>
      <c r="AT23" s="41" t="str">
        <f t="shared" si="9"/>
        <v>#DIV/0!</v>
      </c>
      <c r="AU23" s="41" t="str">
        <f t="shared" si="9"/>
        <v>#DIV/0!</v>
      </c>
      <c r="AV23" s="41" t="str">
        <f t="shared" si="9"/>
        <v>#DIV/0!</v>
      </c>
      <c r="AW23" s="41" t="str">
        <f t="shared" si="9"/>
        <v>#DIV/0!</v>
      </c>
      <c r="AX23" s="41" t="str">
        <f t="shared" si="9"/>
        <v>#DIV/0!</v>
      </c>
      <c r="AY23" s="41" t="str">
        <f t="shared" si="9"/>
        <v>#DIV/0!</v>
      </c>
      <c r="AZ23" s="41" t="str">
        <f t="shared" si="9"/>
        <v>#DIV/0!</v>
      </c>
      <c r="BA23" s="41" t="str">
        <f t="shared" si="9"/>
        <v>#DIV/0!</v>
      </c>
      <c r="BB23" s="41" t="str">
        <f t="shared" si="9"/>
        <v>#DIV/0!</v>
      </c>
      <c r="BC23" s="41" t="str">
        <f t="shared" si="9"/>
        <v>#DIV/0!</v>
      </c>
      <c r="BD23" s="41" t="str">
        <f t="shared" si="9"/>
        <v>#DIV/0!</v>
      </c>
      <c r="BE23" s="41" t="str">
        <f t="shared" si="9"/>
        <v>#DIV/0!</v>
      </c>
      <c r="BF23" s="41" t="str">
        <f t="shared" si="9"/>
        <v>#DIV/0!</v>
      </c>
      <c r="BG23" s="41" t="str">
        <f t="shared" si="9"/>
        <v>#DIV/0!</v>
      </c>
      <c r="BH23" s="41" t="str">
        <f t="shared" si="9"/>
        <v>#DIV/0!</v>
      </c>
      <c r="BI23" s="41" t="str">
        <f t="shared" si="9"/>
        <v>#DIV/0!</v>
      </c>
      <c r="BJ23" s="41" t="str">
        <f t="shared" si="9"/>
        <v>#DIV/0!</v>
      </c>
      <c r="BK23" s="41" t="str">
        <f t="shared" si="9"/>
        <v>#DIV/0!</v>
      </c>
    </row>
    <row r="24">
      <c r="B24" s="41" t="str">
        <f t="shared" ref="B24:BK24" si="10">B16+B23</f>
        <v>#DIV/0!</v>
      </c>
      <c r="C24" s="41" t="str">
        <f t="shared" si="10"/>
        <v>#DIV/0!</v>
      </c>
      <c r="D24" s="41" t="str">
        <f t="shared" si="10"/>
        <v>#DIV/0!</v>
      </c>
      <c r="E24" s="41" t="str">
        <f t="shared" si="10"/>
        <v>#DIV/0!</v>
      </c>
      <c r="F24" s="41" t="str">
        <f t="shared" si="10"/>
        <v>#DIV/0!</v>
      </c>
      <c r="G24" s="41" t="str">
        <f t="shared" si="10"/>
        <v>#DIV/0!</v>
      </c>
      <c r="H24" s="41" t="str">
        <f t="shared" si="10"/>
        <v>#DIV/0!</v>
      </c>
      <c r="I24" s="41" t="str">
        <f t="shared" si="10"/>
        <v>#DIV/0!</v>
      </c>
      <c r="J24" s="41" t="str">
        <f t="shared" si="10"/>
        <v>#DIV/0!</v>
      </c>
      <c r="K24" s="41" t="str">
        <f t="shared" si="10"/>
        <v>#DIV/0!</v>
      </c>
      <c r="L24" s="41" t="str">
        <f t="shared" si="10"/>
        <v>#DIV/0!</v>
      </c>
      <c r="M24" s="41" t="str">
        <f t="shared" si="10"/>
        <v>#DIV/0!</v>
      </c>
      <c r="N24" s="41" t="str">
        <f t="shared" si="10"/>
        <v>#DIV/0!</v>
      </c>
      <c r="O24" s="41" t="str">
        <f t="shared" si="10"/>
        <v>#DIV/0!</v>
      </c>
      <c r="P24" s="41" t="str">
        <f t="shared" si="10"/>
        <v>#DIV/0!</v>
      </c>
      <c r="Q24" s="41" t="str">
        <f t="shared" si="10"/>
        <v>#DIV/0!</v>
      </c>
      <c r="R24" s="41" t="str">
        <f t="shared" si="10"/>
        <v>#DIV/0!</v>
      </c>
      <c r="S24" s="41" t="str">
        <f t="shared" si="10"/>
        <v>#DIV/0!</v>
      </c>
      <c r="T24" s="41" t="str">
        <f t="shared" si="10"/>
        <v>#DIV/0!</v>
      </c>
      <c r="U24" s="41" t="str">
        <f t="shared" si="10"/>
        <v>#DIV/0!</v>
      </c>
      <c r="V24" s="41" t="str">
        <f t="shared" si="10"/>
        <v>#DIV/0!</v>
      </c>
      <c r="W24" s="41" t="str">
        <f t="shared" si="10"/>
        <v>#DIV/0!</v>
      </c>
      <c r="X24" s="41" t="str">
        <f t="shared" si="10"/>
        <v>#DIV/0!</v>
      </c>
      <c r="Y24" s="41" t="str">
        <f t="shared" si="10"/>
        <v>#DIV/0!</v>
      </c>
      <c r="Z24" s="41" t="str">
        <f t="shared" si="10"/>
        <v>#DIV/0!</v>
      </c>
      <c r="AA24" s="41" t="str">
        <f t="shared" si="10"/>
        <v>#DIV/0!</v>
      </c>
      <c r="AB24" s="41" t="str">
        <f t="shared" si="10"/>
        <v>#DIV/0!</v>
      </c>
      <c r="AC24" s="41" t="str">
        <f t="shared" si="10"/>
        <v>#DIV/0!</v>
      </c>
      <c r="AD24" s="41" t="str">
        <f t="shared" si="10"/>
        <v>#DIV/0!</v>
      </c>
      <c r="AE24" s="41" t="str">
        <f t="shared" si="10"/>
        <v>#DIV/0!</v>
      </c>
      <c r="AF24" s="41">
        <f t="shared" si="10"/>
        <v>3.30355224</v>
      </c>
      <c r="AG24" s="12">
        <f t="shared" si="10"/>
        <v>7.470707853</v>
      </c>
      <c r="AH24" s="41" t="str">
        <f t="shared" si="10"/>
        <v>#DIV/0!</v>
      </c>
      <c r="AI24" s="41" t="str">
        <f t="shared" si="10"/>
        <v>#DIV/0!</v>
      </c>
      <c r="AJ24" s="41" t="str">
        <f t="shared" si="10"/>
        <v>#DIV/0!</v>
      </c>
      <c r="AK24" s="41" t="str">
        <f t="shared" si="10"/>
        <v>#DIV/0!</v>
      </c>
      <c r="AL24" s="41" t="str">
        <f t="shared" si="10"/>
        <v>#DIV/0!</v>
      </c>
      <c r="AM24" s="41" t="str">
        <f t="shared" si="10"/>
        <v>#DIV/0!</v>
      </c>
      <c r="AN24" s="41" t="str">
        <f t="shared" si="10"/>
        <v>#DIV/0!</v>
      </c>
      <c r="AO24" s="41" t="str">
        <f t="shared" si="10"/>
        <v>#DIV/0!</v>
      </c>
      <c r="AP24" s="41" t="str">
        <f t="shared" si="10"/>
        <v>#DIV/0!</v>
      </c>
      <c r="AQ24" s="41" t="str">
        <f t="shared" si="10"/>
        <v>#DIV/0!</v>
      </c>
      <c r="AR24" s="41" t="str">
        <f t="shared" si="10"/>
        <v>#DIV/0!</v>
      </c>
      <c r="AS24" s="41" t="str">
        <f t="shared" si="10"/>
        <v>#DIV/0!</v>
      </c>
      <c r="AT24" s="41" t="str">
        <f t="shared" si="10"/>
        <v>#DIV/0!</v>
      </c>
      <c r="AU24" s="41" t="str">
        <f t="shared" si="10"/>
        <v>#DIV/0!</v>
      </c>
      <c r="AV24" s="41" t="str">
        <f t="shared" si="10"/>
        <v>#DIV/0!</v>
      </c>
      <c r="AW24" s="41" t="str">
        <f t="shared" si="10"/>
        <v>#DIV/0!</v>
      </c>
      <c r="AX24" s="41" t="str">
        <f t="shared" si="10"/>
        <v>#DIV/0!</v>
      </c>
      <c r="AY24" s="41" t="str">
        <f t="shared" si="10"/>
        <v>#DIV/0!</v>
      </c>
      <c r="AZ24" s="41" t="str">
        <f t="shared" si="10"/>
        <v>#DIV/0!</v>
      </c>
      <c r="BA24" s="41" t="str">
        <f t="shared" si="10"/>
        <v>#DIV/0!</v>
      </c>
      <c r="BB24" s="41" t="str">
        <f t="shared" si="10"/>
        <v>#DIV/0!</v>
      </c>
      <c r="BC24" s="41" t="str">
        <f t="shared" si="10"/>
        <v>#DIV/0!</v>
      </c>
      <c r="BD24" s="41" t="str">
        <f t="shared" si="10"/>
        <v>#DIV/0!</v>
      </c>
      <c r="BE24" s="41" t="str">
        <f t="shared" si="10"/>
        <v>#DIV/0!</v>
      </c>
      <c r="BF24" s="41" t="str">
        <f t="shared" si="10"/>
        <v>#DIV/0!</v>
      </c>
      <c r="BG24" s="41" t="str">
        <f t="shared" si="10"/>
        <v>#DIV/0!</v>
      </c>
      <c r="BH24" s="41" t="str">
        <f t="shared" si="10"/>
        <v>#DIV/0!</v>
      </c>
      <c r="BI24" s="41" t="str">
        <f t="shared" si="10"/>
        <v>#DIV/0!</v>
      </c>
      <c r="BJ24" s="41" t="str">
        <f t="shared" si="10"/>
        <v>#DIV/0!</v>
      </c>
      <c r="BK24" s="41" t="str">
        <f t="shared" si="10"/>
        <v>#DIV/0!</v>
      </c>
    </row>
    <row r="25">
      <c r="B25" s="41" t="str">
        <f t="shared" ref="B25:BK25" si="11">B17+B24</f>
        <v>#DIV/0!</v>
      </c>
      <c r="C25" s="41" t="str">
        <f t="shared" si="11"/>
        <v>#DIV/0!</v>
      </c>
      <c r="D25" s="41" t="str">
        <f t="shared" si="11"/>
        <v>#DIV/0!</v>
      </c>
      <c r="E25" s="41" t="str">
        <f t="shared" si="11"/>
        <v>#DIV/0!</v>
      </c>
      <c r="F25" s="41" t="str">
        <f t="shared" si="11"/>
        <v>#DIV/0!</v>
      </c>
      <c r="G25" s="41" t="str">
        <f t="shared" si="11"/>
        <v>#DIV/0!</v>
      </c>
      <c r="H25" s="41" t="str">
        <f t="shared" si="11"/>
        <v>#DIV/0!</v>
      </c>
      <c r="I25" s="41" t="str">
        <f t="shared" si="11"/>
        <v>#DIV/0!</v>
      </c>
      <c r="J25" s="41" t="str">
        <f t="shared" si="11"/>
        <v>#DIV/0!</v>
      </c>
      <c r="K25" s="41" t="str">
        <f t="shared" si="11"/>
        <v>#DIV/0!</v>
      </c>
      <c r="L25" s="41" t="str">
        <f t="shared" si="11"/>
        <v>#DIV/0!</v>
      </c>
      <c r="M25" s="41" t="str">
        <f t="shared" si="11"/>
        <v>#DIV/0!</v>
      </c>
      <c r="N25" s="41" t="str">
        <f t="shared" si="11"/>
        <v>#DIV/0!</v>
      </c>
      <c r="O25" s="41" t="str">
        <f t="shared" si="11"/>
        <v>#DIV/0!</v>
      </c>
      <c r="P25" s="41" t="str">
        <f t="shared" si="11"/>
        <v>#DIV/0!</v>
      </c>
      <c r="Q25" s="41" t="str">
        <f t="shared" si="11"/>
        <v>#DIV/0!</v>
      </c>
      <c r="R25" s="41" t="str">
        <f t="shared" si="11"/>
        <v>#DIV/0!</v>
      </c>
      <c r="S25" s="41" t="str">
        <f t="shared" si="11"/>
        <v>#DIV/0!</v>
      </c>
      <c r="T25" s="41" t="str">
        <f t="shared" si="11"/>
        <v>#DIV/0!</v>
      </c>
      <c r="U25" s="41" t="str">
        <f t="shared" si="11"/>
        <v>#DIV/0!</v>
      </c>
      <c r="V25" s="41" t="str">
        <f t="shared" si="11"/>
        <v>#DIV/0!</v>
      </c>
      <c r="W25" s="41" t="str">
        <f t="shared" si="11"/>
        <v>#DIV/0!</v>
      </c>
      <c r="X25" s="41" t="str">
        <f t="shared" si="11"/>
        <v>#DIV/0!</v>
      </c>
      <c r="Y25" s="41" t="str">
        <f t="shared" si="11"/>
        <v>#DIV/0!</v>
      </c>
      <c r="Z25" s="41" t="str">
        <f t="shared" si="11"/>
        <v>#DIV/0!</v>
      </c>
      <c r="AA25" s="41" t="str">
        <f t="shared" si="11"/>
        <v>#DIV/0!</v>
      </c>
      <c r="AB25" s="41" t="str">
        <f t="shared" si="11"/>
        <v>#DIV/0!</v>
      </c>
      <c r="AC25" s="41" t="str">
        <f t="shared" si="11"/>
        <v>#DIV/0!</v>
      </c>
      <c r="AD25" s="41" t="str">
        <f t="shared" si="11"/>
        <v>#DIV/0!</v>
      </c>
      <c r="AE25" s="41" t="str">
        <f t="shared" si="11"/>
        <v>#DIV/0!</v>
      </c>
      <c r="AF25" s="41">
        <f t="shared" si="11"/>
        <v>75.40450094</v>
      </c>
      <c r="AG25" s="12">
        <f t="shared" si="11"/>
        <v>83.16548853</v>
      </c>
      <c r="AH25" s="41" t="str">
        <f t="shared" si="11"/>
        <v>#DIV/0!</v>
      </c>
      <c r="AI25" s="41" t="str">
        <f t="shared" si="11"/>
        <v>#DIV/0!</v>
      </c>
      <c r="AJ25" s="41" t="str">
        <f t="shared" si="11"/>
        <v>#DIV/0!</v>
      </c>
      <c r="AK25" s="41" t="str">
        <f t="shared" si="11"/>
        <v>#DIV/0!</v>
      </c>
      <c r="AL25" s="41" t="str">
        <f t="shared" si="11"/>
        <v>#DIV/0!</v>
      </c>
      <c r="AM25" s="41" t="str">
        <f t="shared" si="11"/>
        <v>#DIV/0!</v>
      </c>
      <c r="AN25" s="41" t="str">
        <f t="shared" si="11"/>
        <v>#DIV/0!</v>
      </c>
      <c r="AO25" s="41" t="str">
        <f t="shared" si="11"/>
        <v>#DIV/0!</v>
      </c>
      <c r="AP25" s="41" t="str">
        <f t="shared" si="11"/>
        <v>#DIV/0!</v>
      </c>
      <c r="AQ25" s="41" t="str">
        <f t="shared" si="11"/>
        <v>#DIV/0!</v>
      </c>
      <c r="AR25" s="41" t="str">
        <f t="shared" si="11"/>
        <v>#DIV/0!</v>
      </c>
      <c r="AS25" s="41" t="str">
        <f t="shared" si="11"/>
        <v>#DIV/0!</v>
      </c>
      <c r="AT25" s="41" t="str">
        <f t="shared" si="11"/>
        <v>#DIV/0!</v>
      </c>
      <c r="AU25" s="41" t="str">
        <f t="shared" si="11"/>
        <v>#DIV/0!</v>
      </c>
      <c r="AV25" s="41" t="str">
        <f t="shared" si="11"/>
        <v>#DIV/0!</v>
      </c>
      <c r="AW25" s="41" t="str">
        <f t="shared" si="11"/>
        <v>#DIV/0!</v>
      </c>
      <c r="AX25" s="41" t="str">
        <f t="shared" si="11"/>
        <v>#DIV/0!</v>
      </c>
      <c r="AY25" s="41" t="str">
        <f t="shared" si="11"/>
        <v>#DIV/0!</v>
      </c>
      <c r="AZ25" s="41" t="str">
        <f t="shared" si="11"/>
        <v>#DIV/0!</v>
      </c>
      <c r="BA25" s="41" t="str">
        <f t="shared" si="11"/>
        <v>#DIV/0!</v>
      </c>
      <c r="BB25" s="41" t="str">
        <f t="shared" si="11"/>
        <v>#DIV/0!</v>
      </c>
      <c r="BC25" s="41" t="str">
        <f t="shared" si="11"/>
        <v>#DIV/0!</v>
      </c>
      <c r="BD25" s="41" t="str">
        <f t="shared" si="11"/>
        <v>#DIV/0!</v>
      </c>
      <c r="BE25" s="41" t="str">
        <f t="shared" si="11"/>
        <v>#DIV/0!</v>
      </c>
      <c r="BF25" s="41" t="str">
        <f t="shared" si="11"/>
        <v>#DIV/0!</v>
      </c>
      <c r="BG25" s="41" t="str">
        <f t="shared" si="11"/>
        <v>#DIV/0!</v>
      </c>
      <c r="BH25" s="41" t="str">
        <f t="shared" si="11"/>
        <v>#DIV/0!</v>
      </c>
      <c r="BI25" s="41" t="str">
        <f t="shared" si="11"/>
        <v>#DIV/0!</v>
      </c>
      <c r="BJ25" s="41" t="str">
        <f t="shared" si="11"/>
        <v>#DIV/0!</v>
      </c>
      <c r="BK25" s="41" t="str">
        <f t="shared" si="11"/>
        <v>#DIV/0!</v>
      </c>
    </row>
    <row r="26">
      <c r="B26" s="41" t="str">
        <f t="shared" ref="B26:BK26" si="12">B18+B25</f>
        <v>#DIV/0!</v>
      </c>
      <c r="C26" s="41" t="str">
        <f t="shared" si="12"/>
        <v>#DIV/0!</v>
      </c>
      <c r="D26" s="41" t="str">
        <f t="shared" si="12"/>
        <v>#DIV/0!</v>
      </c>
      <c r="E26" s="41" t="str">
        <f t="shared" si="12"/>
        <v>#DIV/0!</v>
      </c>
      <c r="F26" s="41" t="str">
        <f t="shared" si="12"/>
        <v>#DIV/0!</v>
      </c>
      <c r="G26" s="41" t="str">
        <f t="shared" si="12"/>
        <v>#DIV/0!</v>
      </c>
      <c r="H26" s="41" t="str">
        <f t="shared" si="12"/>
        <v>#DIV/0!</v>
      </c>
      <c r="I26" s="41" t="str">
        <f t="shared" si="12"/>
        <v>#DIV/0!</v>
      </c>
      <c r="J26" s="41" t="str">
        <f t="shared" si="12"/>
        <v>#DIV/0!</v>
      </c>
      <c r="K26" s="41" t="str">
        <f t="shared" si="12"/>
        <v>#DIV/0!</v>
      </c>
      <c r="L26" s="41" t="str">
        <f t="shared" si="12"/>
        <v>#DIV/0!</v>
      </c>
      <c r="M26" s="41" t="str">
        <f t="shared" si="12"/>
        <v>#DIV/0!</v>
      </c>
      <c r="N26" s="41" t="str">
        <f t="shared" si="12"/>
        <v>#DIV/0!</v>
      </c>
      <c r="O26" s="41" t="str">
        <f t="shared" si="12"/>
        <v>#DIV/0!</v>
      </c>
      <c r="P26" s="41" t="str">
        <f t="shared" si="12"/>
        <v>#DIV/0!</v>
      </c>
      <c r="Q26" s="41" t="str">
        <f t="shared" si="12"/>
        <v>#DIV/0!</v>
      </c>
      <c r="R26" s="41" t="str">
        <f t="shared" si="12"/>
        <v>#DIV/0!</v>
      </c>
      <c r="S26" s="41" t="str">
        <f t="shared" si="12"/>
        <v>#DIV/0!</v>
      </c>
      <c r="T26" s="41" t="str">
        <f t="shared" si="12"/>
        <v>#DIV/0!</v>
      </c>
      <c r="U26" s="41" t="str">
        <f t="shared" si="12"/>
        <v>#DIV/0!</v>
      </c>
      <c r="V26" s="41" t="str">
        <f t="shared" si="12"/>
        <v>#DIV/0!</v>
      </c>
      <c r="W26" s="41" t="str">
        <f t="shared" si="12"/>
        <v>#DIV/0!</v>
      </c>
      <c r="X26" s="41" t="str">
        <f t="shared" si="12"/>
        <v>#DIV/0!</v>
      </c>
      <c r="Y26" s="41" t="str">
        <f t="shared" si="12"/>
        <v>#DIV/0!</v>
      </c>
      <c r="Z26" s="41" t="str">
        <f t="shared" si="12"/>
        <v>#DIV/0!</v>
      </c>
      <c r="AA26" s="41" t="str">
        <f t="shared" si="12"/>
        <v>#DIV/0!</v>
      </c>
      <c r="AB26" s="41" t="str">
        <f t="shared" si="12"/>
        <v>#DIV/0!</v>
      </c>
      <c r="AC26" s="41" t="str">
        <f t="shared" si="12"/>
        <v>#DIV/0!</v>
      </c>
      <c r="AD26" s="41" t="str">
        <f t="shared" si="12"/>
        <v>#DIV/0!</v>
      </c>
      <c r="AE26" s="41" t="str">
        <f t="shared" si="12"/>
        <v>#DIV/0!</v>
      </c>
      <c r="AF26" s="41">
        <f t="shared" si="12"/>
        <v>99.85569986</v>
      </c>
      <c r="AG26" s="12">
        <f t="shared" si="12"/>
        <v>99.54972402</v>
      </c>
      <c r="AH26" s="41" t="str">
        <f t="shared" si="12"/>
        <v>#DIV/0!</v>
      </c>
      <c r="AI26" s="41" t="str">
        <f t="shared" si="12"/>
        <v>#DIV/0!</v>
      </c>
      <c r="AJ26" s="41" t="str">
        <f t="shared" si="12"/>
        <v>#DIV/0!</v>
      </c>
      <c r="AK26" s="41" t="str">
        <f t="shared" si="12"/>
        <v>#DIV/0!</v>
      </c>
      <c r="AL26" s="41" t="str">
        <f t="shared" si="12"/>
        <v>#DIV/0!</v>
      </c>
      <c r="AM26" s="41" t="str">
        <f t="shared" si="12"/>
        <v>#DIV/0!</v>
      </c>
      <c r="AN26" s="41" t="str">
        <f t="shared" si="12"/>
        <v>#DIV/0!</v>
      </c>
      <c r="AO26" s="41" t="str">
        <f t="shared" si="12"/>
        <v>#DIV/0!</v>
      </c>
      <c r="AP26" s="41" t="str">
        <f t="shared" si="12"/>
        <v>#DIV/0!</v>
      </c>
      <c r="AQ26" s="41" t="str">
        <f t="shared" si="12"/>
        <v>#DIV/0!</v>
      </c>
      <c r="AR26" s="41" t="str">
        <f t="shared" si="12"/>
        <v>#DIV/0!</v>
      </c>
      <c r="AS26" s="41" t="str">
        <f t="shared" si="12"/>
        <v>#DIV/0!</v>
      </c>
      <c r="AT26" s="41" t="str">
        <f t="shared" si="12"/>
        <v>#DIV/0!</v>
      </c>
      <c r="AU26" s="41" t="str">
        <f t="shared" si="12"/>
        <v>#DIV/0!</v>
      </c>
      <c r="AV26" s="41" t="str">
        <f t="shared" si="12"/>
        <v>#DIV/0!</v>
      </c>
      <c r="AW26" s="41" t="str">
        <f t="shared" si="12"/>
        <v>#DIV/0!</v>
      </c>
      <c r="AX26" s="41" t="str">
        <f t="shared" si="12"/>
        <v>#DIV/0!</v>
      </c>
      <c r="AY26" s="41" t="str">
        <f t="shared" si="12"/>
        <v>#DIV/0!</v>
      </c>
      <c r="AZ26" s="41" t="str">
        <f t="shared" si="12"/>
        <v>#DIV/0!</v>
      </c>
      <c r="BA26" s="41" t="str">
        <f t="shared" si="12"/>
        <v>#DIV/0!</v>
      </c>
      <c r="BB26" s="41" t="str">
        <f t="shared" si="12"/>
        <v>#DIV/0!</v>
      </c>
      <c r="BC26" s="41" t="str">
        <f t="shared" si="12"/>
        <v>#DIV/0!</v>
      </c>
      <c r="BD26" s="41" t="str">
        <f t="shared" si="12"/>
        <v>#DIV/0!</v>
      </c>
      <c r="BE26" s="41" t="str">
        <f t="shared" si="12"/>
        <v>#DIV/0!</v>
      </c>
      <c r="BF26" s="41" t="str">
        <f t="shared" si="12"/>
        <v>#DIV/0!</v>
      </c>
      <c r="BG26" s="41" t="str">
        <f t="shared" si="12"/>
        <v>#DIV/0!</v>
      </c>
      <c r="BH26" s="41" t="str">
        <f t="shared" si="12"/>
        <v>#DIV/0!</v>
      </c>
      <c r="BI26" s="41" t="str">
        <f t="shared" si="12"/>
        <v>#DIV/0!</v>
      </c>
      <c r="BJ26" s="41" t="str">
        <f t="shared" si="12"/>
        <v>#DIV/0!</v>
      </c>
      <c r="BK26" s="41" t="str">
        <f t="shared" si="12"/>
        <v>#DIV/0!</v>
      </c>
    </row>
    <row r="27">
      <c r="B27" s="41" t="str">
        <f t="shared" ref="B27:BK27" si="13">B19+B26</f>
        <v>#DIV/0!</v>
      </c>
      <c r="C27" s="41" t="str">
        <f t="shared" si="13"/>
        <v>#DIV/0!</v>
      </c>
      <c r="D27" s="41" t="str">
        <f t="shared" si="13"/>
        <v>#DIV/0!</v>
      </c>
      <c r="E27" s="41" t="str">
        <f t="shared" si="13"/>
        <v>#DIV/0!</v>
      </c>
      <c r="F27" s="41" t="str">
        <f t="shared" si="13"/>
        <v>#DIV/0!</v>
      </c>
      <c r="G27" s="41" t="str">
        <f t="shared" si="13"/>
        <v>#DIV/0!</v>
      </c>
      <c r="H27" s="41" t="str">
        <f t="shared" si="13"/>
        <v>#DIV/0!</v>
      </c>
      <c r="I27" s="41" t="str">
        <f t="shared" si="13"/>
        <v>#DIV/0!</v>
      </c>
      <c r="J27" s="41" t="str">
        <f t="shared" si="13"/>
        <v>#DIV/0!</v>
      </c>
      <c r="K27" s="41" t="str">
        <f t="shared" si="13"/>
        <v>#DIV/0!</v>
      </c>
      <c r="L27" s="41" t="str">
        <f t="shared" si="13"/>
        <v>#DIV/0!</v>
      </c>
      <c r="M27" s="41" t="str">
        <f t="shared" si="13"/>
        <v>#DIV/0!</v>
      </c>
      <c r="N27" s="41" t="str">
        <f t="shared" si="13"/>
        <v>#DIV/0!</v>
      </c>
      <c r="O27" s="41" t="str">
        <f t="shared" si="13"/>
        <v>#DIV/0!</v>
      </c>
      <c r="P27" s="41" t="str">
        <f t="shared" si="13"/>
        <v>#DIV/0!</v>
      </c>
      <c r="Q27" s="41" t="str">
        <f t="shared" si="13"/>
        <v>#DIV/0!</v>
      </c>
      <c r="R27" s="41" t="str">
        <f t="shared" si="13"/>
        <v>#DIV/0!</v>
      </c>
      <c r="S27" s="41" t="str">
        <f t="shared" si="13"/>
        <v>#DIV/0!</v>
      </c>
      <c r="T27" s="41" t="str">
        <f t="shared" si="13"/>
        <v>#DIV/0!</v>
      </c>
      <c r="U27" s="41" t="str">
        <f t="shared" si="13"/>
        <v>#DIV/0!</v>
      </c>
      <c r="V27" s="41" t="str">
        <f t="shared" si="13"/>
        <v>#DIV/0!</v>
      </c>
      <c r="W27" s="41" t="str">
        <f t="shared" si="13"/>
        <v>#DIV/0!</v>
      </c>
      <c r="X27" s="41" t="str">
        <f t="shared" si="13"/>
        <v>#DIV/0!</v>
      </c>
      <c r="Y27" s="41" t="str">
        <f t="shared" si="13"/>
        <v>#DIV/0!</v>
      </c>
      <c r="Z27" s="41" t="str">
        <f t="shared" si="13"/>
        <v>#DIV/0!</v>
      </c>
      <c r="AA27" s="41" t="str">
        <f t="shared" si="13"/>
        <v>#DIV/0!</v>
      </c>
      <c r="AB27" s="41" t="str">
        <f t="shared" si="13"/>
        <v>#DIV/0!</v>
      </c>
      <c r="AC27" s="41" t="str">
        <f t="shared" si="13"/>
        <v>#DIV/0!</v>
      </c>
      <c r="AD27" s="41" t="str">
        <f t="shared" si="13"/>
        <v>#DIV/0!</v>
      </c>
      <c r="AE27" s="41" t="str">
        <f t="shared" si="13"/>
        <v>#DIV/0!</v>
      </c>
      <c r="AF27" s="41">
        <f t="shared" si="13"/>
        <v>99.94780633</v>
      </c>
      <c r="AG27" s="12">
        <f t="shared" si="13"/>
        <v>99.92737484</v>
      </c>
      <c r="AH27" s="41" t="str">
        <f t="shared" si="13"/>
        <v>#DIV/0!</v>
      </c>
      <c r="AI27" s="41" t="str">
        <f t="shared" si="13"/>
        <v>#DIV/0!</v>
      </c>
      <c r="AJ27" s="41" t="str">
        <f t="shared" si="13"/>
        <v>#DIV/0!</v>
      </c>
      <c r="AK27" s="41" t="str">
        <f t="shared" si="13"/>
        <v>#DIV/0!</v>
      </c>
      <c r="AL27" s="41" t="str">
        <f t="shared" si="13"/>
        <v>#DIV/0!</v>
      </c>
      <c r="AM27" s="41" t="str">
        <f t="shared" si="13"/>
        <v>#DIV/0!</v>
      </c>
      <c r="AN27" s="41" t="str">
        <f t="shared" si="13"/>
        <v>#DIV/0!</v>
      </c>
      <c r="AO27" s="41" t="str">
        <f t="shared" si="13"/>
        <v>#DIV/0!</v>
      </c>
      <c r="AP27" s="41" t="str">
        <f t="shared" si="13"/>
        <v>#DIV/0!</v>
      </c>
      <c r="AQ27" s="41" t="str">
        <f t="shared" si="13"/>
        <v>#DIV/0!</v>
      </c>
      <c r="AR27" s="41" t="str">
        <f t="shared" si="13"/>
        <v>#DIV/0!</v>
      </c>
      <c r="AS27" s="41" t="str">
        <f t="shared" si="13"/>
        <v>#DIV/0!</v>
      </c>
      <c r="AT27" s="41" t="str">
        <f t="shared" si="13"/>
        <v>#DIV/0!</v>
      </c>
      <c r="AU27" s="41" t="str">
        <f t="shared" si="13"/>
        <v>#DIV/0!</v>
      </c>
      <c r="AV27" s="41" t="str">
        <f t="shared" si="13"/>
        <v>#DIV/0!</v>
      </c>
      <c r="AW27" s="41" t="str">
        <f t="shared" si="13"/>
        <v>#DIV/0!</v>
      </c>
      <c r="AX27" s="41" t="str">
        <f t="shared" si="13"/>
        <v>#DIV/0!</v>
      </c>
      <c r="AY27" s="41" t="str">
        <f t="shared" si="13"/>
        <v>#DIV/0!</v>
      </c>
      <c r="AZ27" s="41" t="str">
        <f t="shared" si="13"/>
        <v>#DIV/0!</v>
      </c>
      <c r="BA27" s="41" t="str">
        <f t="shared" si="13"/>
        <v>#DIV/0!</v>
      </c>
      <c r="BB27" s="41" t="str">
        <f t="shared" si="13"/>
        <v>#DIV/0!</v>
      </c>
      <c r="BC27" s="41" t="str">
        <f t="shared" si="13"/>
        <v>#DIV/0!</v>
      </c>
      <c r="BD27" s="41" t="str">
        <f t="shared" si="13"/>
        <v>#DIV/0!</v>
      </c>
      <c r="BE27" s="41" t="str">
        <f t="shared" si="13"/>
        <v>#DIV/0!</v>
      </c>
      <c r="BF27" s="41" t="str">
        <f t="shared" si="13"/>
        <v>#DIV/0!</v>
      </c>
      <c r="BG27" s="41" t="str">
        <f t="shared" si="13"/>
        <v>#DIV/0!</v>
      </c>
      <c r="BH27" s="41" t="str">
        <f t="shared" si="13"/>
        <v>#DIV/0!</v>
      </c>
      <c r="BI27" s="41" t="str">
        <f t="shared" si="13"/>
        <v>#DIV/0!</v>
      </c>
      <c r="BJ27" s="41" t="str">
        <f t="shared" si="13"/>
        <v>#DIV/0!</v>
      </c>
      <c r="BK27" s="41" t="str">
        <f t="shared" si="13"/>
        <v>#DIV/0!</v>
      </c>
    </row>
    <row r="28">
      <c r="B28" s="41" t="str">
        <f t="shared" ref="B28:BK28" si="14">B20+B27</f>
        <v>#DIV/0!</v>
      </c>
      <c r="C28" s="41" t="str">
        <f t="shared" si="14"/>
        <v>#DIV/0!</v>
      </c>
      <c r="D28" s="41" t="str">
        <f t="shared" si="14"/>
        <v>#DIV/0!</v>
      </c>
      <c r="E28" s="41" t="str">
        <f t="shared" si="14"/>
        <v>#DIV/0!</v>
      </c>
      <c r="F28" s="41" t="str">
        <f t="shared" si="14"/>
        <v>#DIV/0!</v>
      </c>
      <c r="G28" s="41" t="str">
        <f t="shared" si="14"/>
        <v>#DIV/0!</v>
      </c>
      <c r="H28" s="41" t="str">
        <f t="shared" si="14"/>
        <v>#DIV/0!</v>
      </c>
      <c r="I28" s="41" t="str">
        <f t="shared" si="14"/>
        <v>#DIV/0!</v>
      </c>
      <c r="J28" s="41" t="str">
        <f t="shared" si="14"/>
        <v>#DIV/0!</v>
      </c>
      <c r="K28" s="41" t="str">
        <f t="shared" si="14"/>
        <v>#DIV/0!</v>
      </c>
      <c r="L28" s="41" t="str">
        <f t="shared" si="14"/>
        <v>#DIV/0!</v>
      </c>
      <c r="M28" s="41" t="str">
        <f t="shared" si="14"/>
        <v>#DIV/0!</v>
      </c>
      <c r="N28" s="41" t="str">
        <f t="shared" si="14"/>
        <v>#DIV/0!</v>
      </c>
      <c r="O28" s="41" t="str">
        <f t="shared" si="14"/>
        <v>#DIV/0!</v>
      </c>
      <c r="P28" s="41" t="str">
        <f t="shared" si="14"/>
        <v>#DIV/0!</v>
      </c>
      <c r="Q28" s="41" t="str">
        <f t="shared" si="14"/>
        <v>#DIV/0!</v>
      </c>
      <c r="R28" s="41" t="str">
        <f t="shared" si="14"/>
        <v>#DIV/0!</v>
      </c>
      <c r="S28" s="41" t="str">
        <f t="shared" si="14"/>
        <v>#DIV/0!</v>
      </c>
      <c r="T28" s="41" t="str">
        <f t="shared" si="14"/>
        <v>#DIV/0!</v>
      </c>
      <c r="U28" s="41" t="str">
        <f t="shared" si="14"/>
        <v>#DIV/0!</v>
      </c>
      <c r="V28" s="41" t="str">
        <f t="shared" si="14"/>
        <v>#DIV/0!</v>
      </c>
      <c r="W28" s="41" t="str">
        <f t="shared" si="14"/>
        <v>#DIV/0!</v>
      </c>
      <c r="X28" s="41" t="str">
        <f t="shared" si="14"/>
        <v>#DIV/0!</v>
      </c>
      <c r="Y28" s="41" t="str">
        <f t="shared" si="14"/>
        <v>#DIV/0!</v>
      </c>
      <c r="Z28" s="41" t="str">
        <f t="shared" si="14"/>
        <v>#DIV/0!</v>
      </c>
      <c r="AA28" s="41" t="str">
        <f t="shared" si="14"/>
        <v>#DIV/0!</v>
      </c>
      <c r="AB28" s="41" t="str">
        <f t="shared" si="14"/>
        <v>#DIV/0!</v>
      </c>
      <c r="AC28" s="41" t="str">
        <f t="shared" si="14"/>
        <v>#DIV/0!</v>
      </c>
      <c r="AD28" s="41" t="str">
        <f t="shared" si="14"/>
        <v>#DIV/0!</v>
      </c>
      <c r="AE28" s="41" t="str">
        <f t="shared" si="14"/>
        <v>#DIV/0!</v>
      </c>
      <c r="AF28" s="41">
        <f t="shared" si="14"/>
        <v>99.98771914</v>
      </c>
      <c r="AG28" s="12">
        <f t="shared" si="14"/>
        <v>99.94674155</v>
      </c>
      <c r="AH28" s="41" t="str">
        <f t="shared" si="14"/>
        <v>#DIV/0!</v>
      </c>
      <c r="AI28" s="41" t="str">
        <f t="shared" si="14"/>
        <v>#DIV/0!</v>
      </c>
      <c r="AJ28" s="41" t="str">
        <f t="shared" si="14"/>
        <v>#DIV/0!</v>
      </c>
      <c r="AK28" s="41" t="str">
        <f t="shared" si="14"/>
        <v>#DIV/0!</v>
      </c>
      <c r="AL28" s="41" t="str">
        <f t="shared" si="14"/>
        <v>#DIV/0!</v>
      </c>
      <c r="AM28" s="41" t="str">
        <f t="shared" si="14"/>
        <v>#DIV/0!</v>
      </c>
      <c r="AN28" s="41" t="str">
        <f t="shared" si="14"/>
        <v>#DIV/0!</v>
      </c>
      <c r="AO28" s="41" t="str">
        <f t="shared" si="14"/>
        <v>#DIV/0!</v>
      </c>
      <c r="AP28" s="41" t="str">
        <f t="shared" si="14"/>
        <v>#DIV/0!</v>
      </c>
      <c r="AQ28" s="41" t="str">
        <f t="shared" si="14"/>
        <v>#DIV/0!</v>
      </c>
      <c r="AR28" s="41" t="str">
        <f t="shared" si="14"/>
        <v>#DIV/0!</v>
      </c>
      <c r="AS28" s="41" t="str">
        <f t="shared" si="14"/>
        <v>#DIV/0!</v>
      </c>
      <c r="AT28" s="41" t="str">
        <f t="shared" si="14"/>
        <v>#DIV/0!</v>
      </c>
      <c r="AU28" s="41" t="str">
        <f t="shared" si="14"/>
        <v>#DIV/0!</v>
      </c>
      <c r="AV28" s="41" t="str">
        <f t="shared" si="14"/>
        <v>#DIV/0!</v>
      </c>
      <c r="AW28" s="41" t="str">
        <f t="shared" si="14"/>
        <v>#DIV/0!</v>
      </c>
      <c r="AX28" s="41" t="str">
        <f t="shared" si="14"/>
        <v>#DIV/0!</v>
      </c>
      <c r="AY28" s="41" t="str">
        <f t="shared" si="14"/>
        <v>#DIV/0!</v>
      </c>
      <c r="AZ28" s="41" t="str">
        <f t="shared" si="14"/>
        <v>#DIV/0!</v>
      </c>
      <c r="BA28" s="41" t="str">
        <f t="shared" si="14"/>
        <v>#DIV/0!</v>
      </c>
      <c r="BB28" s="41" t="str">
        <f t="shared" si="14"/>
        <v>#DIV/0!</v>
      </c>
      <c r="BC28" s="41" t="str">
        <f t="shared" si="14"/>
        <v>#DIV/0!</v>
      </c>
      <c r="BD28" s="41" t="str">
        <f t="shared" si="14"/>
        <v>#DIV/0!</v>
      </c>
      <c r="BE28" s="41" t="str">
        <f t="shared" si="14"/>
        <v>#DIV/0!</v>
      </c>
      <c r="BF28" s="41" t="str">
        <f t="shared" si="14"/>
        <v>#DIV/0!</v>
      </c>
      <c r="BG28" s="41" t="str">
        <f t="shared" si="14"/>
        <v>#DIV/0!</v>
      </c>
      <c r="BH28" s="41" t="str">
        <f t="shared" si="14"/>
        <v>#DIV/0!</v>
      </c>
      <c r="BI28" s="41" t="str">
        <f t="shared" si="14"/>
        <v>#DIV/0!</v>
      </c>
      <c r="BJ28" s="41" t="str">
        <f t="shared" si="14"/>
        <v>#DIV/0!</v>
      </c>
      <c r="BK28" s="41" t="str">
        <f t="shared" si="14"/>
        <v>#DIV/0!</v>
      </c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</row>
    <row r="30">
      <c r="A30" s="41" t="s">
        <v>45</v>
      </c>
      <c r="B30" s="41">
        <f t="shared" ref="B30:BK30" si="15">SUM(B6:B12)</f>
        <v>0</v>
      </c>
      <c r="C30" s="41">
        <f t="shared" si="15"/>
        <v>0</v>
      </c>
      <c r="D30" s="41">
        <f t="shared" si="15"/>
        <v>0</v>
      </c>
      <c r="E30" s="41">
        <f t="shared" si="15"/>
        <v>0</v>
      </c>
      <c r="F30" s="41">
        <f t="shared" si="15"/>
        <v>0</v>
      </c>
      <c r="G30" s="41">
        <f t="shared" si="15"/>
        <v>0</v>
      </c>
      <c r="H30" s="41">
        <f t="shared" si="15"/>
        <v>0</v>
      </c>
      <c r="I30" s="41">
        <f t="shared" si="15"/>
        <v>0</v>
      </c>
      <c r="J30" s="41">
        <f t="shared" si="15"/>
        <v>0</v>
      </c>
      <c r="K30" s="41">
        <f t="shared" si="15"/>
        <v>0</v>
      </c>
      <c r="L30" s="41">
        <f t="shared" si="15"/>
        <v>0</v>
      </c>
      <c r="M30" s="41">
        <f t="shared" si="15"/>
        <v>0</v>
      </c>
      <c r="N30" s="41">
        <f t="shared" si="15"/>
        <v>0</v>
      </c>
      <c r="O30" s="41">
        <f t="shared" si="15"/>
        <v>0</v>
      </c>
      <c r="P30" s="41">
        <f t="shared" si="15"/>
        <v>0</v>
      </c>
      <c r="Q30" s="41">
        <f t="shared" si="15"/>
        <v>0</v>
      </c>
      <c r="R30" s="41">
        <f t="shared" si="15"/>
        <v>0</v>
      </c>
      <c r="S30" s="41">
        <f t="shared" si="15"/>
        <v>0</v>
      </c>
      <c r="T30" s="41">
        <f t="shared" si="15"/>
        <v>0</v>
      </c>
      <c r="U30" s="41">
        <f t="shared" si="15"/>
        <v>0</v>
      </c>
      <c r="V30" s="41">
        <f t="shared" si="15"/>
        <v>0</v>
      </c>
      <c r="W30" s="41">
        <f t="shared" si="15"/>
        <v>0</v>
      </c>
      <c r="X30" s="41">
        <f t="shared" si="15"/>
        <v>0</v>
      </c>
      <c r="Y30" s="41">
        <f t="shared" si="15"/>
        <v>0</v>
      </c>
      <c r="Z30" s="41">
        <f t="shared" si="15"/>
        <v>0</v>
      </c>
      <c r="AA30" s="41">
        <f t="shared" si="15"/>
        <v>0</v>
      </c>
      <c r="AB30" s="41">
        <f t="shared" si="15"/>
        <v>0</v>
      </c>
      <c r="AC30" s="41">
        <f t="shared" si="15"/>
        <v>0</v>
      </c>
      <c r="AD30" s="41">
        <f t="shared" si="15"/>
        <v>0</v>
      </c>
      <c r="AE30" s="41">
        <f t="shared" si="15"/>
        <v>0</v>
      </c>
      <c r="AF30" s="41">
        <f t="shared" si="15"/>
        <v>325.67</v>
      </c>
      <c r="AG30" s="12">
        <f t="shared" si="15"/>
        <v>206.43</v>
      </c>
      <c r="AH30" s="41">
        <f t="shared" si="15"/>
        <v>0</v>
      </c>
      <c r="AI30" s="41">
        <f t="shared" si="15"/>
        <v>0</v>
      </c>
      <c r="AJ30" s="41">
        <f t="shared" si="15"/>
        <v>0</v>
      </c>
      <c r="AK30" s="41">
        <f t="shared" si="15"/>
        <v>0</v>
      </c>
      <c r="AL30" s="41">
        <f t="shared" si="15"/>
        <v>0</v>
      </c>
      <c r="AM30" s="41">
        <f t="shared" si="15"/>
        <v>0</v>
      </c>
      <c r="AN30" s="41">
        <f t="shared" si="15"/>
        <v>0</v>
      </c>
      <c r="AO30" s="41">
        <f t="shared" si="15"/>
        <v>0</v>
      </c>
      <c r="AP30" s="41">
        <f t="shared" si="15"/>
        <v>0</v>
      </c>
      <c r="AQ30" s="41">
        <f t="shared" si="15"/>
        <v>0</v>
      </c>
      <c r="AR30" s="41">
        <f t="shared" si="15"/>
        <v>0</v>
      </c>
      <c r="AS30" s="41">
        <f t="shared" si="15"/>
        <v>0</v>
      </c>
      <c r="AT30" s="41">
        <f t="shared" si="15"/>
        <v>0</v>
      </c>
      <c r="AU30" s="41">
        <f t="shared" si="15"/>
        <v>0</v>
      </c>
      <c r="AV30" s="41">
        <f t="shared" si="15"/>
        <v>0</v>
      </c>
      <c r="AW30" s="41">
        <f t="shared" si="15"/>
        <v>0</v>
      </c>
      <c r="AX30" s="41">
        <f t="shared" si="15"/>
        <v>0</v>
      </c>
      <c r="AY30" s="41">
        <f t="shared" si="15"/>
        <v>0</v>
      </c>
      <c r="AZ30" s="41">
        <f t="shared" si="15"/>
        <v>0</v>
      </c>
      <c r="BA30" s="41">
        <f t="shared" si="15"/>
        <v>0</v>
      </c>
      <c r="BB30" s="41">
        <f t="shared" si="15"/>
        <v>0</v>
      </c>
      <c r="BC30" s="41">
        <f t="shared" si="15"/>
        <v>0</v>
      </c>
      <c r="BD30" s="41">
        <f t="shared" si="15"/>
        <v>0</v>
      </c>
      <c r="BE30" s="41">
        <f t="shared" si="15"/>
        <v>0</v>
      </c>
      <c r="BF30" s="41">
        <f t="shared" si="15"/>
        <v>0</v>
      </c>
      <c r="BG30" s="41">
        <f t="shared" si="15"/>
        <v>0</v>
      </c>
      <c r="BH30" s="41">
        <f t="shared" si="15"/>
        <v>0</v>
      </c>
      <c r="BI30" s="41">
        <f t="shared" si="15"/>
        <v>0</v>
      </c>
      <c r="BJ30" s="41">
        <f t="shared" si="15"/>
        <v>0</v>
      </c>
      <c r="BK30" s="41">
        <f t="shared" si="15"/>
        <v>0</v>
      </c>
    </row>
    <row r="31">
      <c r="A31" s="41" t="s">
        <v>46</v>
      </c>
      <c r="B31" s="41">
        <f t="shared" ref="B31:BK31" si="16">B4-B30</f>
        <v>0</v>
      </c>
      <c r="C31" s="41">
        <f t="shared" si="16"/>
        <v>0</v>
      </c>
      <c r="D31" s="41">
        <f t="shared" si="16"/>
        <v>0</v>
      </c>
      <c r="E31" s="41">
        <f t="shared" si="16"/>
        <v>0</v>
      </c>
      <c r="F31" s="41">
        <f t="shared" si="16"/>
        <v>0</v>
      </c>
      <c r="G31" s="41">
        <f t="shared" si="16"/>
        <v>0</v>
      </c>
      <c r="H31" s="41">
        <f t="shared" si="16"/>
        <v>0</v>
      </c>
      <c r="I31" s="41">
        <f t="shared" si="16"/>
        <v>0</v>
      </c>
      <c r="J31" s="41">
        <f t="shared" si="16"/>
        <v>0</v>
      </c>
      <c r="K31" s="41">
        <f t="shared" si="16"/>
        <v>0</v>
      </c>
      <c r="L31" s="41">
        <f t="shared" si="16"/>
        <v>0</v>
      </c>
      <c r="M31" s="41">
        <f t="shared" si="16"/>
        <v>0</v>
      </c>
      <c r="N31" s="41">
        <f t="shared" si="16"/>
        <v>0</v>
      </c>
      <c r="O31" s="41">
        <f t="shared" si="16"/>
        <v>0</v>
      </c>
      <c r="P31" s="41">
        <f t="shared" si="16"/>
        <v>0</v>
      </c>
      <c r="Q31" s="41">
        <f t="shared" si="16"/>
        <v>0</v>
      </c>
      <c r="R31" s="41">
        <f t="shared" si="16"/>
        <v>0</v>
      </c>
      <c r="S31" s="41">
        <f t="shared" si="16"/>
        <v>0</v>
      </c>
      <c r="T31" s="41">
        <f t="shared" si="16"/>
        <v>0</v>
      </c>
      <c r="U31" s="41">
        <f t="shared" si="16"/>
        <v>0</v>
      </c>
      <c r="V31" s="41">
        <f t="shared" si="16"/>
        <v>0</v>
      </c>
      <c r="W31" s="41">
        <f t="shared" si="16"/>
        <v>0</v>
      </c>
      <c r="X31" s="41">
        <f t="shared" si="16"/>
        <v>0</v>
      </c>
      <c r="Y31" s="41">
        <f t="shared" si="16"/>
        <v>0</v>
      </c>
      <c r="Z31" s="41">
        <f t="shared" si="16"/>
        <v>0</v>
      </c>
      <c r="AA31" s="41">
        <f t="shared" si="16"/>
        <v>0</v>
      </c>
      <c r="AB31" s="41">
        <f t="shared" si="16"/>
        <v>0</v>
      </c>
      <c r="AC31" s="41">
        <f t="shared" si="16"/>
        <v>0</v>
      </c>
      <c r="AD31" s="41">
        <f t="shared" si="16"/>
        <v>0</v>
      </c>
      <c r="AE31" s="41">
        <f t="shared" si="16"/>
        <v>0</v>
      </c>
      <c r="AF31" s="41">
        <f t="shared" si="16"/>
        <v>0.04</v>
      </c>
      <c r="AG31" s="12">
        <f t="shared" si="16"/>
        <v>0.11</v>
      </c>
      <c r="AH31" s="41">
        <f t="shared" si="16"/>
        <v>0</v>
      </c>
      <c r="AI31" s="41">
        <f t="shared" si="16"/>
        <v>0</v>
      </c>
      <c r="AJ31" s="41">
        <f t="shared" si="16"/>
        <v>0</v>
      </c>
      <c r="AK31" s="41">
        <f t="shared" si="16"/>
        <v>0</v>
      </c>
      <c r="AL31" s="41">
        <f t="shared" si="16"/>
        <v>0</v>
      </c>
      <c r="AM31" s="41">
        <f t="shared" si="16"/>
        <v>0</v>
      </c>
      <c r="AN31" s="41">
        <f t="shared" si="16"/>
        <v>0</v>
      </c>
      <c r="AO31" s="41">
        <f t="shared" si="16"/>
        <v>0</v>
      </c>
      <c r="AP31" s="41">
        <f t="shared" si="16"/>
        <v>0</v>
      </c>
      <c r="AQ31" s="41">
        <f t="shared" si="16"/>
        <v>0</v>
      </c>
      <c r="AR31" s="41">
        <f t="shared" si="16"/>
        <v>0</v>
      </c>
      <c r="AS31" s="41">
        <f t="shared" si="16"/>
        <v>0</v>
      </c>
      <c r="AT31" s="41">
        <f t="shared" si="16"/>
        <v>0</v>
      </c>
      <c r="AU31" s="41">
        <f t="shared" si="16"/>
        <v>0</v>
      </c>
      <c r="AV31" s="41">
        <f t="shared" si="16"/>
        <v>0</v>
      </c>
      <c r="AW31" s="41">
        <f t="shared" si="16"/>
        <v>0</v>
      </c>
      <c r="AX31" s="41">
        <f t="shared" si="16"/>
        <v>0</v>
      </c>
      <c r="AY31" s="41">
        <f t="shared" si="16"/>
        <v>0</v>
      </c>
      <c r="AZ31" s="41">
        <f t="shared" si="16"/>
        <v>0</v>
      </c>
      <c r="BA31" s="41">
        <f t="shared" si="16"/>
        <v>0</v>
      </c>
      <c r="BB31" s="41">
        <f t="shared" si="16"/>
        <v>0</v>
      </c>
      <c r="BC31" s="41">
        <f t="shared" si="16"/>
        <v>0</v>
      </c>
      <c r="BD31" s="41">
        <f t="shared" si="16"/>
        <v>0</v>
      </c>
      <c r="BE31" s="41">
        <f t="shared" si="16"/>
        <v>0</v>
      </c>
      <c r="BF31" s="41">
        <f t="shared" si="16"/>
        <v>0</v>
      </c>
      <c r="BG31" s="41">
        <f t="shared" si="16"/>
        <v>0</v>
      </c>
      <c r="BH31" s="41">
        <f t="shared" si="16"/>
        <v>0</v>
      </c>
      <c r="BI31" s="41">
        <f t="shared" si="16"/>
        <v>0</v>
      </c>
      <c r="BJ31" s="41">
        <f t="shared" si="16"/>
        <v>0</v>
      </c>
      <c r="BK31" s="41">
        <f t="shared" si="16"/>
        <v>0</v>
      </c>
    </row>
    <row r="32">
      <c r="AG32" s="12"/>
    </row>
    <row r="33">
      <c r="A33" s="31" t="s">
        <v>47</v>
      </c>
      <c r="AG33" s="12"/>
    </row>
    <row r="34">
      <c r="A34" s="31" t="s">
        <v>48</v>
      </c>
      <c r="AG34" s="12"/>
    </row>
    <row r="35">
      <c r="A35" s="31" t="s">
        <v>49</v>
      </c>
      <c r="AG35" s="12"/>
    </row>
    <row r="36">
      <c r="A36" s="31" t="s">
        <v>50</v>
      </c>
      <c r="AG36" s="12"/>
    </row>
    <row r="37">
      <c r="AG37" s="12"/>
    </row>
    <row r="38">
      <c r="AG38" s="12"/>
    </row>
    <row r="39">
      <c r="AG39" s="12"/>
    </row>
    <row r="40">
      <c r="AG40" s="12"/>
    </row>
    <row r="41">
      <c r="AG41" s="12"/>
    </row>
    <row r="42">
      <c r="AG42" s="12"/>
    </row>
    <row r="43">
      <c r="AG43" s="12"/>
    </row>
    <row r="44">
      <c r="AG44" s="12"/>
    </row>
    <row r="45">
      <c r="AG45" s="12"/>
    </row>
    <row r="46">
      <c r="AG46" s="12"/>
    </row>
    <row r="47">
      <c r="AG47" s="12"/>
    </row>
    <row r="48">
      <c r="AG48" s="12"/>
    </row>
    <row r="49">
      <c r="AG49" s="12"/>
    </row>
    <row r="50">
      <c r="AG50" s="12"/>
    </row>
    <row r="51">
      <c r="AG51" s="12"/>
    </row>
    <row r="52">
      <c r="AG52" s="12"/>
    </row>
    <row r="53">
      <c r="AG53" s="12"/>
    </row>
    <row r="54">
      <c r="AG54" s="12"/>
    </row>
    <row r="55">
      <c r="AG55" s="12"/>
    </row>
    <row r="56">
      <c r="AG56" s="12"/>
    </row>
    <row r="57">
      <c r="AG57" s="12"/>
    </row>
    <row r="58">
      <c r="AG58" s="12"/>
    </row>
    <row r="59">
      <c r="AG59" s="12"/>
    </row>
    <row r="60">
      <c r="AG60" s="12"/>
    </row>
    <row r="61">
      <c r="AG61" s="12"/>
    </row>
    <row r="62">
      <c r="AG62" s="12"/>
    </row>
    <row r="63">
      <c r="AG63" s="12"/>
    </row>
    <row r="64">
      <c r="AG64" s="12"/>
    </row>
    <row r="65">
      <c r="AG65" s="12"/>
    </row>
    <row r="66">
      <c r="AG66" s="12"/>
    </row>
    <row r="67">
      <c r="AG67" s="12"/>
    </row>
    <row r="68">
      <c r="AG68" s="12"/>
    </row>
    <row r="69">
      <c r="AG69" s="12"/>
    </row>
    <row r="70">
      <c r="AG70" s="12"/>
    </row>
    <row r="71">
      <c r="AG71" s="12"/>
    </row>
    <row r="72">
      <c r="AG72" s="12"/>
    </row>
    <row r="73">
      <c r="AG73" s="12"/>
    </row>
    <row r="74">
      <c r="AG74" s="12"/>
    </row>
    <row r="75">
      <c r="AG75" s="12"/>
    </row>
    <row r="76">
      <c r="AG76" s="12"/>
    </row>
    <row r="77">
      <c r="AG77" s="12"/>
    </row>
    <row r="78">
      <c r="AG78" s="12"/>
    </row>
    <row r="79">
      <c r="AG79" s="12"/>
    </row>
    <row r="80">
      <c r="AG80" s="12"/>
    </row>
    <row r="81">
      <c r="AG81" s="12"/>
    </row>
    <row r="82">
      <c r="AG82" s="12"/>
    </row>
    <row r="83">
      <c r="AG83" s="12"/>
    </row>
    <row r="84">
      <c r="AG84" s="12"/>
    </row>
    <row r="85">
      <c r="AG85" s="12"/>
    </row>
    <row r="86">
      <c r="AG86" s="12"/>
    </row>
    <row r="87">
      <c r="AG87" s="12"/>
    </row>
    <row r="88">
      <c r="AG88" s="12"/>
    </row>
    <row r="89">
      <c r="AG89" s="12"/>
    </row>
    <row r="90">
      <c r="AG90" s="12"/>
    </row>
    <row r="91">
      <c r="AG91" s="12"/>
    </row>
    <row r="92">
      <c r="AG92" s="12"/>
    </row>
    <row r="93">
      <c r="AG93" s="12"/>
    </row>
    <row r="94">
      <c r="AG94" s="12"/>
    </row>
    <row r="95">
      <c r="AG95" s="12"/>
    </row>
    <row r="96">
      <c r="AG96" s="12"/>
    </row>
    <row r="97">
      <c r="AG97" s="12"/>
    </row>
    <row r="98">
      <c r="AG98" s="12"/>
    </row>
    <row r="99">
      <c r="AG99" s="12"/>
    </row>
    <row r="100">
      <c r="AG100" s="12"/>
    </row>
    <row r="101">
      <c r="AG101" s="12"/>
    </row>
    <row r="102">
      <c r="AG102" s="12"/>
    </row>
    <row r="103">
      <c r="AG103" s="12"/>
    </row>
    <row r="104">
      <c r="AG104" s="12"/>
    </row>
    <row r="105">
      <c r="AG105" s="12"/>
    </row>
    <row r="106">
      <c r="AG106" s="12"/>
    </row>
    <row r="107">
      <c r="AG107" s="12"/>
    </row>
    <row r="108">
      <c r="AG108" s="12"/>
    </row>
    <row r="109">
      <c r="AG109" s="12"/>
    </row>
    <row r="110">
      <c r="AG110" s="12"/>
    </row>
    <row r="111">
      <c r="AG111" s="12"/>
    </row>
    <row r="112">
      <c r="AG112" s="12"/>
    </row>
    <row r="113">
      <c r="AG113" s="12"/>
    </row>
    <row r="114">
      <c r="AG114" s="12"/>
    </row>
    <row r="115">
      <c r="AG115" s="12"/>
    </row>
    <row r="116">
      <c r="AG116" s="12"/>
    </row>
    <row r="117">
      <c r="AG117" s="12"/>
    </row>
    <row r="118">
      <c r="AG118" s="12"/>
    </row>
    <row r="119">
      <c r="AG119" s="12"/>
    </row>
    <row r="120">
      <c r="AG120" s="12"/>
    </row>
    <row r="121">
      <c r="AG121" s="12"/>
    </row>
    <row r="122">
      <c r="AG122" s="12"/>
    </row>
    <row r="123">
      <c r="AG123" s="12"/>
    </row>
    <row r="124">
      <c r="AG124" s="12"/>
    </row>
    <row r="125">
      <c r="AG125" s="12"/>
    </row>
    <row r="126">
      <c r="AG126" s="12"/>
    </row>
    <row r="127">
      <c r="AG127" s="12"/>
    </row>
    <row r="128">
      <c r="AG128" s="12"/>
    </row>
    <row r="129">
      <c r="AG129" s="12"/>
    </row>
    <row r="130">
      <c r="AG130" s="12"/>
    </row>
    <row r="131">
      <c r="AG131" s="12"/>
    </row>
    <row r="132">
      <c r="AG132" s="12"/>
    </row>
    <row r="133">
      <c r="AG133" s="12"/>
    </row>
    <row r="134">
      <c r="AG134" s="12"/>
    </row>
    <row r="135">
      <c r="AG135" s="12"/>
    </row>
    <row r="136">
      <c r="AG136" s="12"/>
    </row>
    <row r="137">
      <c r="AG137" s="12"/>
    </row>
    <row r="138">
      <c r="AG138" s="12"/>
    </row>
    <row r="139">
      <c r="AG139" s="12"/>
    </row>
    <row r="140">
      <c r="AG140" s="12"/>
    </row>
    <row r="141">
      <c r="AG141" s="12"/>
    </row>
    <row r="142">
      <c r="AG142" s="12"/>
    </row>
    <row r="143">
      <c r="AG143" s="12"/>
    </row>
    <row r="144">
      <c r="AG144" s="12"/>
    </row>
    <row r="145">
      <c r="AG145" s="12"/>
    </row>
    <row r="146">
      <c r="AG146" s="12"/>
    </row>
    <row r="147">
      <c r="AG147" s="12"/>
    </row>
    <row r="148">
      <c r="AG148" s="12"/>
    </row>
    <row r="149">
      <c r="AG149" s="12"/>
    </row>
    <row r="150">
      <c r="AG150" s="12"/>
    </row>
    <row r="151">
      <c r="AG151" s="12"/>
    </row>
    <row r="152">
      <c r="AG152" s="12"/>
    </row>
    <row r="153">
      <c r="AG153" s="12"/>
    </row>
    <row r="154">
      <c r="AG154" s="12"/>
    </row>
    <row r="155">
      <c r="AG155" s="12"/>
    </row>
    <row r="156">
      <c r="AG156" s="12"/>
    </row>
    <row r="157">
      <c r="AG157" s="12"/>
    </row>
    <row r="158">
      <c r="AG158" s="12"/>
    </row>
    <row r="159">
      <c r="AG159" s="12"/>
    </row>
    <row r="160">
      <c r="AG160" s="12"/>
    </row>
    <row r="161">
      <c r="AG161" s="12"/>
    </row>
    <row r="162">
      <c r="AG162" s="12"/>
    </row>
    <row r="163">
      <c r="AG163" s="12"/>
    </row>
    <row r="164">
      <c r="AG164" s="12"/>
    </row>
    <row r="165">
      <c r="AG165" s="12"/>
    </row>
    <row r="166">
      <c r="AG166" s="12"/>
    </row>
    <row r="167">
      <c r="AG167" s="12"/>
    </row>
    <row r="168">
      <c r="AG168" s="12"/>
    </row>
    <row r="169">
      <c r="AG169" s="12"/>
    </row>
    <row r="170">
      <c r="AG170" s="12"/>
    </row>
    <row r="171">
      <c r="AG171" s="12"/>
    </row>
    <row r="172">
      <c r="AG172" s="12"/>
    </row>
    <row r="173">
      <c r="AG173" s="12"/>
    </row>
    <row r="174">
      <c r="AG174" s="12"/>
    </row>
    <row r="175">
      <c r="AG175" s="12"/>
    </row>
    <row r="176">
      <c r="AG176" s="12"/>
    </row>
    <row r="177">
      <c r="AG177" s="12"/>
    </row>
    <row r="178">
      <c r="AG178" s="12"/>
    </row>
    <row r="179">
      <c r="AG179" s="12"/>
    </row>
    <row r="180">
      <c r="AG180" s="12"/>
    </row>
    <row r="181">
      <c r="AG181" s="12"/>
    </row>
    <row r="182">
      <c r="AG182" s="12"/>
    </row>
    <row r="183">
      <c r="AG183" s="12"/>
    </row>
    <row r="184">
      <c r="AG184" s="12"/>
    </row>
    <row r="185">
      <c r="AG185" s="12"/>
    </row>
    <row r="186">
      <c r="AG186" s="12"/>
    </row>
    <row r="187">
      <c r="AG187" s="12"/>
    </row>
    <row r="188">
      <c r="AG188" s="12"/>
    </row>
    <row r="189">
      <c r="AG189" s="12"/>
    </row>
    <row r="190">
      <c r="AG190" s="12"/>
    </row>
    <row r="191">
      <c r="AG191" s="12"/>
    </row>
    <row r="192">
      <c r="AG192" s="12"/>
    </row>
    <row r="193">
      <c r="AG193" s="12"/>
    </row>
    <row r="194">
      <c r="AG194" s="12"/>
    </row>
    <row r="195">
      <c r="AG195" s="12"/>
    </row>
    <row r="196">
      <c r="AG196" s="12"/>
    </row>
    <row r="197">
      <c r="AG197" s="12"/>
    </row>
    <row r="198">
      <c r="AG198" s="12"/>
    </row>
    <row r="199">
      <c r="AG199" s="12"/>
    </row>
    <row r="200">
      <c r="AG200" s="12"/>
    </row>
    <row r="201">
      <c r="AG201" s="12"/>
    </row>
    <row r="202">
      <c r="AG202" s="12"/>
    </row>
    <row r="203">
      <c r="AG203" s="12"/>
    </row>
    <row r="204">
      <c r="AG204" s="12"/>
    </row>
    <row r="205">
      <c r="AG205" s="12"/>
    </row>
    <row r="206">
      <c r="AG206" s="12"/>
    </row>
    <row r="207">
      <c r="AG207" s="12"/>
    </row>
    <row r="208">
      <c r="AG208" s="12"/>
    </row>
    <row r="209">
      <c r="AG209" s="12"/>
    </row>
    <row r="210">
      <c r="AG210" s="12"/>
    </row>
    <row r="211">
      <c r="AG211" s="12"/>
    </row>
    <row r="212">
      <c r="AG212" s="12"/>
    </row>
    <row r="213">
      <c r="AG213" s="12"/>
    </row>
    <row r="214">
      <c r="AG214" s="12"/>
    </row>
    <row r="215">
      <c r="AG215" s="12"/>
    </row>
    <row r="216">
      <c r="AG216" s="12"/>
    </row>
    <row r="217">
      <c r="AG217" s="12"/>
    </row>
    <row r="218">
      <c r="AG218" s="12"/>
    </row>
    <row r="219">
      <c r="AG219" s="12"/>
    </row>
    <row r="220">
      <c r="AG220" s="12"/>
    </row>
    <row r="221">
      <c r="AG221" s="12"/>
    </row>
    <row r="222">
      <c r="AG222" s="12"/>
    </row>
    <row r="223">
      <c r="AG223" s="12"/>
    </row>
    <row r="224">
      <c r="AG224" s="12"/>
    </row>
    <row r="225">
      <c r="AG225" s="12"/>
    </row>
    <row r="226">
      <c r="AG226" s="12"/>
    </row>
    <row r="227">
      <c r="AG227" s="12"/>
    </row>
    <row r="228">
      <c r="AG228" s="12"/>
    </row>
    <row r="229">
      <c r="AG229" s="12"/>
    </row>
    <row r="230">
      <c r="AG230" s="12"/>
    </row>
    <row r="231">
      <c r="AG231" s="12"/>
    </row>
    <row r="232">
      <c r="AG232" s="12"/>
    </row>
    <row r="233">
      <c r="AG233" s="12"/>
    </row>
    <row r="234">
      <c r="AG234" s="12"/>
    </row>
    <row r="235">
      <c r="AG235" s="12"/>
    </row>
    <row r="236">
      <c r="AG236" s="12"/>
    </row>
    <row r="237">
      <c r="AG237" s="12"/>
    </row>
    <row r="238">
      <c r="AG238" s="12"/>
    </row>
    <row r="239">
      <c r="AG239" s="12"/>
    </row>
    <row r="240">
      <c r="AG240" s="12"/>
    </row>
    <row r="241">
      <c r="AG241" s="12"/>
    </row>
    <row r="242">
      <c r="AG242" s="12"/>
    </row>
    <row r="243">
      <c r="AG243" s="12"/>
    </row>
    <row r="244">
      <c r="AG244" s="12"/>
    </row>
    <row r="245">
      <c r="AG245" s="12"/>
    </row>
    <row r="246">
      <c r="AG246" s="12"/>
    </row>
    <row r="247">
      <c r="AG247" s="12"/>
    </row>
    <row r="248">
      <c r="AG248" s="12"/>
    </row>
    <row r="249">
      <c r="AG249" s="12"/>
    </row>
    <row r="250">
      <c r="AG250" s="12"/>
    </row>
    <row r="251">
      <c r="AG251" s="12"/>
    </row>
    <row r="252">
      <c r="AG252" s="12"/>
    </row>
    <row r="253">
      <c r="AG253" s="12"/>
    </row>
    <row r="254">
      <c r="AG254" s="12"/>
    </row>
    <row r="255">
      <c r="AG255" s="12"/>
    </row>
    <row r="256">
      <c r="AG256" s="12"/>
    </row>
    <row r="257">
      <c r="AG257" s="12"/>
    </row>
    <row r="258">
      <c r="AG258" s="12"/>
    </row>
    <row r="259">
      <c r="AG259" s="12"/>
    </row>
    <row r="260">
      <c r="AG260" s="12"/>
    </row>
    <row r="261">
      <c r="AG261" s="12"/>
    </row>
    <row r="262">
      <c r="AG262" s="12"/>
    </row>
    <row r="263">
      <c r="AG263" s="12"/>
    </row>
    <row r="264">
      <c r="AG264" s="12"/>
    </row>
    <row r="265">
      <c r="AG265" s="12"/>
    </row>
    <row r="266">
      <c r="AG266" s="12"/>
    </row>
    <row r="267">
      <c r="AG267" s="12"/>
    </row>
    <row r="268">
      <c r="AG268" s="12"/>
    </row>
    <row r="269">
      <c r="AG269" s="12"/>
    </row>
    <row r="270">
      <c r="AG270" s="12"/>
    </row>
    <row r="271">
      <c r="AG271" s="12"/>
    </row>
    <row r="272">
      <c r="AG272" s="12"/>
    </row>
    <row r="273">
      <c r="AG273" s="12"/>
    </row>
    <row r="274">
      <c r="AG274" s="12"/>
    </row>
    <row r="275">
      <c r="AG275" s="12"/>
    </row>
    <row r="276">
      <c r="AG276" s="12"/>
    </row>
    <row r="277">
      <c r="AG277" s="12"/>
    </row>
    <row r="278">
      <c r="AG278" s="12"/>
    </row>
    <row r="279">
      <c r="AG279" s="12"/>
    </row>
    <row r="280">
      <c r="AG280" s="12"/>
    </row>
    <row r="281">
      <c r="AG281" s="12"/>
    </row>
    <row r="282">
      <c r="AG282" s="12"/>
    </row>
    <row r="283">
      <c r="AG283" s="12"/>
    </row>
    <row r="284">
      <c r="AG284" s="12"/>
    </row>
    <row r="285">
      <c r="AG285" s="12"/>
    </row>
    <row r="286">
      <c r="AG286" s="12"/>
    </row>
    <row r="287">
      <c r="AG287" s="12"/>
    </row>
    <row r="288">
      <c r="AG288" s="12"/>
    </row>
    <row r="289">
      <c r="AG289" s="12"/>
    </row>
    <row r="290">
      <c r="AG290" s="12"/>
    </row>
    <row r="291">
      <c r="AG291" s="12"/>
    </row>
    <row r="292">
      <c r="AG292" s="12"/>
    </row>
    <row r="293">
      <c r="AG293" s="12"/>
    </row>
    <row r="294">
      <c r="AG294" s="12"/>
    </row>
    <row r="295">
      <c r="AG295" s="12"/>
    </row>
    <row r="296">
      <c r="AG296" s="12"/>
    </row>
    <row r="297">
      <c r="AG297" s="12"/>
    </row>
    <row r="298">
      <c r="AG298" s="12"/>
    </row>
    <row r="299">
      <c r="AG299" s="12"/>
    </row>
    <row r="300">
      <c r="AG300" s="12"/>
    </row>
    <row r="301">
      <c r="AG301" s="12"/>
    </row>
    <row r="302">
      <c r="AG302" s="12"/>
    </row>
    <row r="303">
      <c r="AG303" s="12"/>
    </row>
    <row r="304">
      <c r="AG304" s="12"/>
    </row>
    <row r="305">
      <c r="AG305" s="12"/>
    </row>
    <row r="306">
      <c r="AG306" s="12"/>
    </row>
    <row r="307">
      <c r="AG307" s="12"/>
    </row>
    <row r="308">
      <c r="AG308" s="12"/>
    </row>
    <row r="309">
      <c r="AG309" s="12"/>
    </row>
    <row r="310">
      <c r="AG310" s="12"/>
    </row>
    <row r="311">
      <c r="AG311" s="12"/>
    </row>
    <row r="312">
      <c r="AG312" s="12"/>
    </row>
    <row r="313">
      <c r="AG313" s="12"/>
    </row>
    <row r="314">
      <c r="AG314" s="12"/>
    </row>
    <row r="315">
      <c r="AG315" s="12"/>
    </row>
    <row r="316">
      <c r="AG316" s="12"/>
    </row>
    <row r="317">
      <c r="AG317" s="12"/>
    </row>
    <row r="318">
      <c r="AG318" s="12"/>
    </row>
    <row r="319">
      <c r="AG319" s="12"/>
    </row>
    <row r="320">
      <c r="AG320" s="12"/>
    </row>
    <row r="321">
      <c r="AG321" s="12"/>
    </row>
    <row r="322">
      <c r="AG322" s="12"/>
    </row>
    <row r="323">
      <c r="AG323" s="12"/>
    </row>
    <row r="324">
      <c r="AG324" s="12"/>
    </row>
    <row r="325">
      <c r="AG325" s="12"/>
    </row>
    <row r="326">
      <c r="AG326" s="12"/>
    </row>
    <row r="327">
      <c r="AG327" s="12"/>
    </row>
    <row r="328">
      <c r="AG328" s="12"/>
    </row>
    <row r="329">
      <c r="AG329" s="12"/>
    </row>
    <row r="330">
      <c r="AG330" s="12"/>
    </row>
    <row r="331">
      <c r="AG331" s="12"/>
    </row>
    <row r="332">
      <c r="AG332" s="12"/>
    </row>
    <row r="333">
      <c r="AG333" s="12"/>
    </row>
    <row r="334">
      <c r="AG334" s="12"/>
    </row>
    <row r="335">
      <c r="AG335" s="12"/>
    </row>
    <row r="336">
      <c r="AG336" s="12"/>
    </row>
    <row r="337">
      <c r="AG337" s="12"/>
    </row>
    <row r="338">
      <c r="AG338" s="12"/>
    </row>
    <row r="339">
      <c r="AG339" s="12"/>
    </row>
    <row r="340">
      <c r="AG340" s="12"/>
    </row>
    <row r="341">
      <c r="AG341" s="12"/>
    </row>
    <row r="342">
      <c r="AG342" s="12"/>
    </row>
    <row r="343">
      <c r="AG343" s="12"/>
    </row>
    <row r="344">
      <c r="AG344" s="12"/>
    </row>
    <row r="345">
      <c r="AG345" s="12"/>
    </row>
    <row r="346">
      <c r="AG346" s="12"/>
    </row>
    <row r="347">
      <c r="AG347" s="12"/>
    </row>
    <row r="348">
      <c r="AG348" s="12"/>
    </row>
    <row r="349">
      <c r="AG349" s="12"/>
    </row>
    <row r="350">
      <c r="AG350" s="12"/>
    </row>
    <row r="351">
      <c r="AG351" s="12"/>
    </row>
    <row r="352">
      <c r="AG352" s="12"/>
    </row>
    <row r="353">
      <c r="AG353" s="12"/>
    </row>
    <row r="354">
      <c r="AG354" s="12"/>
    </row>
    <row r="355">
      <c r="AG355" s="12"/>
    </row>
    <row r="356">
      <c r="AG356" s="12"/>
    </row>
    <row r="357">
      <c r="AG357" s="12"/>
    </row>
    <row r="358">
      <c r="AG358" s="12"/>
    </row>
    <row r="359">
      <c r="AG359" s="12"/>
    </row>
    <row r="360">
      <c r="AG360" s="12"/>
    </row>
    <row r="361">
      <c r="AG361" s="12"/>
    </row>
    <row r="362">
      <c r="AG362" s="12"/>
    </row>
    <row r="363">
      <c r="AG363" s="12"/>
    </row>
    <row r="364">
      <c r="AG364" s="12"/>
    </row>
    <row r="365">
      <c r="AG365" s="12"/>
    </row>
    <row r="366">
      <c r="AG366" s="12"/>
    </row>
    <row r="367">
      <c r="AG367" s="12"/>
    </row>
    <row r="368">
      <c r="AG368" s="12"/>
    </row>
    <row r="369">
      <c r="AG369" s="12"/>
    </row>
    <row r="370">
      <c r="AG370" s="12"/>
    </row>
    <row r="371">
      <c r="AG371" s="12"/>
    </row>
    <row r="372">
      <c r="AG372" s="12"/>
    </row>
    <row r="373">
      <c r="AG373" s="12"/>
    </row>
    <row r="374">
      <c r="AG374" s="12"/>
    </row>
    <row r="375">
      <c r="AG375" s="12"/>
    </row>
    <row r="376">
      <c r="AG376" s="12"/>
    </row>
    <row r="377">
      <c r="AG377" s="12"/>
    </row>
    <row r="378">
      <c r="AG378" s="12"/>
    </row>
    <row r="379">
      <c r="AG379" s="12"/>
    </row>
    <row r="380">
      <c r="AG380" s="12"/>
    </row>
    <row r="381">
      <c r="AG381" s="12"/>
    </row>
    <row r="382">
      <c r="AG382" s="12"/>
    </row>
    <row r="383">
      <c r="AG383" s="12"/>
    </row>
    <row r="384">
      <c r="AG384" s="12"/>
    </row>
    <row r="385">
      <c r="AG385" s="12"/>
    </row>
    <row r="386">
      <c r="AG386" s="12"/>
    </row>
    <row r="387">
      <c r="AG387" s="12"/>
    </row>
    <row r="388">
      <c r="AG388" s="12"/>
    </row>
    <row r="389">
      <c r="AG389" s="12"/>
    </row>
    <row r="390">
      <c r="AG390" s="12"/>
    </row>
    <row r="391">
      <c r="AG391" s="12"/>
    </row>
    <row r="392">
      <c r="AG392" s="12"/>
    </row>
    <row r="393">
      <c r="AG393" s="12"/>
    </row>
    <row r="394">
      <c r="AG394" s="12"/>
    </row>
    <row r="395">
      <c r="AG395" s="12"/>
    </row>
    <row r="396">
      <c r="AG396" s="12"/>
    </row>
    <row r="397">
      <c r="AG397" s="12"/>
    </row>
    <row r="398">
      <c r="AG398" s="12"/>
    </row>
    <row r="399">
      <c r="AG399" s="12"/>
    </row>
    <row r="400">
      <c r="AG400" s="12"/>
    </row>
    <row r="401">
      <c r="AG401" s="12"/>
    </row>
    <row r="402">
      <c r="AG402" s="12"/>
    </row>
    <row r="403">
      <c r="AG403" s="12"/>
    </row>
    <row r="404">
      <c r="AG404" s="12"/>
    </row>
    <row r="405">
      <c r="AG405" s="12"/>
    </row>
    <row r="406">
      <c r="AG406" s="12"/>
    </row>
    <row r="407">
      <c r="AG407" s="12"/>
    </row>
    <row r="408">
      <c r="AG408" s="12"/>
    </row>
    <row r="409">
      <c r="AG409" s="12"/>
    </row>
    <row r="410">
      <c r="AG410" s="12"/>
    </row>
    <row r="411">
      <c r="AG411" s="12"/>
    </row>
    <row r="412">
      <c r="AG412" s="12"/>
    </row>
    <row r="413">
      <c r="AG413" s="12"/>
    </row>
    <row r="414">
      <c r="AG414" s="12"/>
    </row>
    <row r="415">
      <c r="AG415" s="12"/>
    </row>
    <row r="416">
      <c r="AG416" s="12"/>
    </row>
    <row r="417">
      <c r="AG417" s="12"/>
    </row>
    <row r="418">
      <c r="AG418" s="12"/>
    </row>
    <row r="419">
      <c r="AG419" s="12"/>
    </row>
    <row r="420">
      <c r="AG420" s="12"/>
    </row>
    <row r="421">
      <c r="AG421" s="12"/>
    </row>
    <row r="422">
      <c r="AG422" s="12"/>
    </row>
    <row r="423">
      <c r="AG423" s="12"/>
    </row>
    <row r="424">
      <c r="AG424" s="12"/>
    </row>
    <row r="425">
      <c r="AG425" s="12"/>
    </row>
    <row r="426">
      <c r="AG426" s="12"/>
    </row>
    <row r="427">
      <c r="AG427" s="12"/>
    </row>
    <row r="428">
      <c r="AG428" s="12"/>
    </row>
    <row r="429">
      <c r="AG429" s="12"/>
    </row>
    <row r="430">
      <c r="AG430" s="12"/>
    </row>
    <row r="431">
      <c r="AG431" s="12"/>
    </row>
    <row r="432">
      <c r="AG432" s="12"/>
    </row>
    <row r="433">
      <c r="AG433" s="12"/>
    </row>
    <row r="434">
      <c r="AG434" s="12"/>
    </row>
    <row r="435">
      <c r="AG435" s="12"/>
    </row>
    <row r="436">
      <c r="AG436" s="12"/>
    </row>
    <row r="437">
      <c r="AG437" s="12"/>
    </row>
    <row r="438">
      <c r="AG438" s="12"/>
    </row>
    <row r="439">
      <c r="AG439" s="12"/>
    </row>
    <row r="440">
      <c r="AG440" s="12"/>
    </row>
    <row r="441">
      <c r="AG441" s="12"/>
    </row>
    <row r="442">
      <c r="AG442" s="12"/>
    </row>
    <row r="443">
      <c r="AG443" s="12"/>
    </row>
    <row r="444">
      <c r="AG444" s="12"/>
    </row>
    <row r="445">
      <c r="AG445" s="12"/>
    </row>
    <row r="446">
      <c r="AG446" s="12"/>
    </row>
    <row r="447">
      <c r="AG447" s="12"/>
    </row>
    <row r="448">
      <c r="AG448" s="12"/>
    </row>
    <row r="449">
      <c r="AG449" s="12"/>
    </row>
    <row r="450">
      <c r="AG450" s="12"/>
    </row>
    <row r="451">
      <c r="AG451" s="12"/>
    </row>
    <row r="452">
      <c r="AG452" s="12"/>
    </row>
    <row r="453">
      <c r="AG453" s="12"/>
    </row>
    <row r="454">
      <c r="AG454" s="12"/>
    </row>
    <row r="455">
      <c r="AG455" s="12"/>
    </row>
    <row r="456">
      <c r="AG456" s="12"/>
    </row>
    <row r="457">
      <c r="AG457" s="12"/>
    </row>
    <row r="458">
      <c r="AG458" s="12"/>
    </row>
    <row r="459">
      <c r="AG459" s="12"/>
    </row>
    <row r="460">
      <c r="AG460" s="12"/>
    </row>
    <row r="461">
      <c r="AG461" s="12"/>
    </row>
    <row r="462">
      <c r="AG462" s="12"/>
    </row>
    <row r="463">
      <c r="AG463" s="12"/>
    </row>
    <row r="464">
      <c r="AG464" s="12"/>
    </row>
    <row r="465">
      <c r="AG465" s="12"/>
    </row>
    <row r="466">
      <c r="AG466" s="12"/>
    </row>
    <row r="467">
      <c r="AG467" s="12"/>
    </row>
    <row r="468">
      <c r="AG468" s="12"/>
    </row>
    <row r="469">
      <c r="AG469" s="12"/>
    </row>
    <row r="470">
      <c r="AG470" s="12"/>
    </row>
    <row r="471">
      <c r="AG471" s="12"/>
    </row>
    <row r="472">
      <c r="AG472" s="12"/>
    </row>
    <row r="473">
      <c r="AG473" s="12"/>
    </row>
    <row r="474">
      <c r="AG474" s="12"/>
    </row>
    <row r="475">
      <c r="AG475" s="12"/>
    </row>
    <row r="476">
      <c r="AG476" s="12"/>
    </row>
    <row r="477">
      <c r="AG477" s="12"/>
    </row>
    <row r="478">
      <c r="AG478" s="12"/>
    </row>
    <row r="479">
      <c r="AG479" s="12"/>
    </row>
    <row r="480">
      <c r="AG480" s="12"/>
    </row>
    <row r="481">
      <c r="AG481" s="12"/>
    </row>
    <row r="482">
      <c r="AG482" s="12"/>
    </row>
    <row r="483">
      <c r="AG483" s="12"/>
    </row>
    <row r="484">
      <c r="AG484" s="12"/>
    </row>
    <row r="485">
      <c r="AG485" s="12"/>
    </row>
    <row r="486">
      <c r="AG486" s="12"/>
    </row>
    <row r="487">
      <c r="AG487" s="12"/>
    </row>
    <row r="488">
      <c r="AG488" s="12"/>
    </row>
    <row r="489">
      <c r="AG489" s="12"/>
    </row>
    <row r="490">
      <c r="AG490" s="12"/>
    </row>
    <row r="491">
      <c r="AG491" s="12"/>
    </row>
    <row r="492">
      <c r="AG492" s="12"/>
    </row>
    <row r="493">
      <c r="AG493" s="12"/>
    </row>
    <row r="494">
      <c r="AG494" s="12"/>
    </row>
    <row r="495">
      <c r="AG495" s="12"/>
    </row>
    <row r="496">
      <c r="AG496" s="12"/>
    </row>
    <row r="497">
      <c r="AG497" s="12"/>
    </row>
    <row r="498">
      <c r="AG498" s="12"/>
    </row>
    <row r="499">
      <c r="AG499" s="12"/>
    </row>
    <row r="500">
      <c r="AG500" s="12"/>
    </row>
    <row r="501">
      <c r="AG501" s="12"/>
    </row>
    <row r="502">
      <c r="AG502" s="12"/>
    </row>
    <row r="503">
      <c r="AG503" s="12"/>
    </row>
    <row r="504">
      <c r="AG504" s="12"/>
    </row>
    <row r="505">
      <c r="AG505" s="12"/>
    </row>
    <row r="506">
      <c r="AG506" s="12"/>
    </row>
    <row r="507">
      <c r="AG507" s="12"/>
    </row>
    <row r="508">
      <c r="AG508" s="12"/>
    </row>
    <row r="509">
      <c r="AG509" s="12"/>
    </row>
    <row r="510">
      <c r="AG510" s="12"/>
    </row>
    <row r="511">
      <c r="AG511" s="12"/>
    </row>
    <row r="512">
      <c r="AG512" s="12"/>
    </row>
    <row r="513">
      <c r="AG513" s="12"/>
    </row>
    <row r="514">
      <c r="AG514" s="12"/>
    </row>
    <row r="515">
      <c r="AG515" s="12"/>
    </row>
    <row r="516">
      <c r="AG516" s="12"/>
    </row>
    <row r="517">
      <c r="AG517" s="12"/>
    </row>
    <row r="518">
      <c r="AG518" s="12"/>
    </row>
    <row r="519">
      <c r="AG519" s="12"/>
    </row>
    <row r="520">
      <c r="AG520" s="12"/>
    </row>
    <row r="521">
      <c r="AG521" s="12"/>
    </row>
    <row r="522">
      <c r="AG522" s="12"/>
    </row>
    <row r="523">
      <c r="AG523" s="12"/>
    </row>
    <row r="524">
      <c r="AG524" s="12"/>
    </row>
    <row r="525">
      <c r="AG525" s="12"/>
    </row>
    <row r="526">
      <c r="AG526" s="12"/>
    </row>
    <row r="527">
      <c r="AG527" s="12"/>
    </row>
    <row r="528">
      <c r="AG528" s="12"/>
    </row>
    <row r="529">
      <c r="AG529" s="12"/>
    </row>
    <row r="530">
      <c r="AG530" s="12"/>
    </row>
    <row r="531">
      <c r="AG531" s="12"/>
    </row>
    <row r="532">
      <c r="AG532" s="12"/>
    </row>
    <row r="533">
      <c r="AG533" s="12"/>
    </row>
    <row r="534">
      <c r="AG534" s="12"/>
    </row>
    <row r="535">
      <c r="AG535" s="12"/>
    </row>
    <row r="536">
      <c r="AG536" s="12"/>
    </row>
    <row r="537">
      <c r="AG537" s="12"/>
    </row>
    <row r="538">
      <c r="AG538" s="12"/>
    </row>
    <row r="539">
      <c r="AG539" s="12"/>
    </row>
    <row r="540">
      <c r="AG540" s="12"/>
    </row>
    <row r="541">
      <c r="AG541" s="12"/>
    </row>
    <row r="542">
      <c r="AG542" s="12"/>
    </row>
    <row r="543">
      <c r="AG543" s="12"/>
    </row>
    <row r="544">
      <c r="AG544" s="12"/>
    </row>
    <row r="545">
      <c r="AG545" s="12"/>
    </row>
    <row r="546">
      <c r="AG546" s="12"/>
    </row>
    <row r="547">
      <c r="AG547" s="12"/>
    </row>
    <row r="548">
      <c r="AG548" s="12"/>
    </row>
    <row r="549">
      <c r="AG549" s="12"/>
    </row>
    <row r="550">
      <c r="AG550" s="12"/>
    </row>
    <row r="551">
      <c r="AG551" s="12"/>
    </row>
    <row r="552">
      <c r="AG552" s="12"/>
    </row>
    <row r="553">
      <c r="AG553" s="12"/>
    </row>
    <row r="554">
      <c r="AG554" s="12"/>
    </row>
    <row r="555">
      <c r="AG555" s="12"/>
    </row>
    <row r="556">
      <c r="AG556" s="12"/>
    </row>
    <row r="557">
      <c r="AG557" s="12"/>
    </row>
    <row r="558">
      <c r="AG558" s="12"/>
    </row>
    <row r="559">
      <c r="AG559" s="12"/>
    </row>
    <row r="560">
      <c r="AG560" s="12"/>
    </row>
    <row r="561">
      <c r="AG561" s="12"/>
    </row>
    <row r="562">
      <c r="AG562" s="12"/>
    </row>
    <row r="563">
      <c r="AG563" s="12"/>
    </row>
    <row r="564">
      <c r="AG564" s="12"/>
    </row>
    <row r="565">
      <c r="AG565" s="12"/>
    </row>
    <row r="566">
      <c r="AG566" s="12"/>
    </row>
    <row r="567">
      <c r="AG567" s="12"/>
    </row>
    <row r="568">
      <c r="AG568" s="12"/>
    </row>
    <row r="569">
      <c r="AG569" s="12"/>
    </row>
    <row r="570">
      <c r="AG570" s="12"/>
    </row>
    <row r="571">
      <c r="AG571" s="12"/>
    </row>
    <row r="572">
      <c r="AG572" s="12"/>
    </row>
    <row r="573">
      <c r="AG573" s="12"/>
    </row>
    <row r="574">
      <c r="AG574" s="12"/>
    </row>
    <row r="575">
      <c r="AG575" s="12"/>
    </row>
    <row r="576">
      <c r="AG576" s="12"/>
    </row>
    <row r="577">
      <c r="AG577" s="12"/>
    </row>
    <row r="578">
      <c r="AG578" s="12"/>
    </row>
    <row r="579">
      <c r="AG579" s="12"/>
    </row>
    <row r="580">
      <c r="AG580" s="12"/>
    </row>
    <row r="581">
      <c r="AG581" s="12"/>
    </row>
    <row r="582">
      <c r="AG582" s="12"/>
    </row>
    <row r="583">
      <c r="AG583" s="12"/>
    </row>
    <row r="584">
      <c r="AG584" s="12"/>
    </row>
    <row r="585">
      <c r="AG585" s="12"/>
    </row>
    <row r="586">
      <c r="AG586" s="12"/>
    </row>
    <row r="587">
      <c r="AG587" s="12"/>
    </row>
    <row r="588">
      <c r="AG588" s="12"/>
    </row>
    <row r="589">
      <c r="AG589" s="12"/>
    </row>
    <row r="590">
      <c r="AG590" s="12"/>
    </row>
    <row r="591">
      <c r="AG591" s="12"/>
    </row>
    <row r="592">
      <c r="AG592" s="12"/>
    </row>
    <row r="593">
      <c r="AG593" s="12"/>
    </row>
    <row r="594">
      <c r="AG594" s="12"/>
    </row>
    <row r="595">
      <c r="AG595" s="12"/>
    </row>
    <row r="596">
      <c r="AG596" s="12"/>
    </row>
    <row r="597">
      <c r="AG597" s="12"/>
    </row>
    <row r="598">
      <c r="AG598" s="12"/>
    </row>
    <row r="599">
      <c r="AG599" s="12"/>
    </row>
    <row r="600">
      <c r="AG600" s="12"/>
    </row>
    <row r="601">
      <c r="AG601" s="12"/>
    </row>
    <row r="602">
      <c r="AG602" s="12"/>
    </row>
    <row r="603">
      <c r="AG603" s="12"/>
    </row>
    <row r="604">
      <c r="AG604" s="12"/>
    </row>
    <row r="605">
      <c r="AG605" s="12"/>
    </row>
    <row r="606">
      <c r="AG606" s="12"/>
    </row>
    <row r="607">
      <c r="AG607" s="12"/>
    </row>
    <row r="608">
      <c r="AG608" s="12"/>
    </row>
    <row r="609">
      <c r="AG609" s="12"/>
    </row>
    <row r="610">
      <c r="AG610" s="12"/>
    </row>
    <row r="611">
      <c r="AG611" s="12"/>
    </row>
    <row r="612">
      <c r="AG612" s="12"/>
    </row>
    <row r="613">
      <c r="AG613" s="12"/>
    </row>
    <row r="614">
      <c r="AG614" s="12"/>
    </row>
    <row r="615">
      <c r="AG615" s="12"/>
    </row>
    <row r="616">
      <c r="AG616" s="12"/>
    </row>
    <row r="617">
      <c r="AG617" s="12"/>
    </row>
    <row r="618">
      <c r="AG618" s="12"/>
    </row>
    <row r="619">
      <c r="AG619" s="12"/>
    </row>
    <row r="620">
      <c r="AG620" s="12"/>
    </row>
    <row r="621">
      <c r="AG621" s="12"/>
    </row>
    <row r="622">
      <c r="AG622" s="12"/>
    </row>
    <row r="623">
      <c r="AG623" s="12"/>
    </row>
    <row r="624">
      <c r="AG624" s="12"/>
    </row>
    <row r="625">
      <c r="AG625" s="12"/>
    </row>
    <row r="626">
      <c r="AG626" s="12"/>
    </row>
    <row r="627">
      <c r="AG627" s="12"/>
    </row>
    <row r="628">
      <c r="AG628" s="12"/>
    </row>
    <row r="629">
      <c r="AG629" s="12"/>
    </row>
    <row r="630">
      <c r="AG630" s="12"/>
    </row>
    <row r="631">
      <c r="AG631" s="12"/>
    </row>
    <row r="632">
      <c r="AG632" s="12"/>
    </row>
    <row r="633">
      <c r="AG633" s="12"/>
    </row>
    <row r="634">
      <c r="AG634" s="12"/>
    </row>
    <row r="635">
      <c r="AG635" s="12"/>
    </row>
    <row r="636">
      <c r="AG636" s="12"/>
    </row>
    <row r="637">
      <c r="AG637" s="12"/>
    </row>
    <row r="638">
      <c r="AG638" s="12"/>
    </row>
    <row r="639">
      <c r="AG639" s="12"/>
    </row>
    <row r="640">
      <c r="AG640" s="12"/>
    </row>
    <row r="641">
      <c r="AG641" s="12"/>
    </row>
    <row r="642">
      <c r="AG642" s="12"/>
    </row>
    <row r="643">
      <c r="AG643" s="12"/>
    </row>
    <row r="644">
      <c r="AG644" s="12"/>
    </row>
    <row r="645">
      <c r="AG645" s="12"/>
    </row>
    <row r="646">
      <c r="AG646" s="12"/>
    </row>
    <row r="647">
      <c r="AG647" s="12"/>
    </row>
    <row r="648">
      <c r="AG648" s="12"/>
    </row>
    <row r="649">
      <c r="AG649" s="12"/>
    </row>
    <row r="650">
      <c r="AG650" s="12"/>
    </row>
    <row r="651">
      <c r="AG651" s="12"/>
    </row>
    <row r="652">
      <c r="AG652" s="12"/>
    </row>
    <row r="653">
      <c r="AG653" s="12"/>
    </row>
    <row r="654">
      <c r="AG654" s="12"/>
    </row>
    <row r="655">
      <c r="AG655" s="12"/>
    </row>
    <row r="656">
      <c r="AG656" s="12"/>
    </row>
    <row r="657">
      <c r="AG657" s="12"/>
    </row>
    <row r="658">
      <c r="AG658" s="12"/>
    </row>
    <row r="659">
      <c r="AG659" s="12"/>
    </row>
    <row r="660">
      <c r="AG660" s="12"/>
    </row>
    <row r="661">
      <c r="AG661" s="12"/>
    </row>
    <row r="662">
      <c r="AG662" s="12"/>
    </row>
    <row r="663">
      <c r="AG663" s="12"/>
    </row>
    <row r="664">
      <c r="AG664" s="12"/>
    </row>
    <row r="665">
      <c r="AG665" s="12"/>
    </row>
    <row r="666">
      <c r="AG666" s="12"/>
    </row>
    <row r="667">
      <c r="AG667" s="12"/>
    </row>
    <row r="668">
      <c r="AG668" s="12"/>
    </row>
    <row r="669">
      <c r="AG669" s="12"/>
    </row>
    <row r="670">
      <c r="AG670" s="12"/>
    </row>
    <row r="671">
      <c r="AG671" s="12"/>
    </row>
    <row r="672">
      <c r="AG672" s="12"/>
    </row>
    <row r="673">
      <c r="AG673" s="12"/>
    </row>
    <row r="674">
      <c r="AG674" s="12"/>
    </row>
    <row r="675">
      <c r="AG675" s="12"/>
    </row>
    <row r="676">
      <c r="AG676" s="12"/>
    </row>
    <row r="677">
      <c r="AG677" s="12"/>
    </row>
    <row r="678">
      <c r="AG678" s="12"/>
    </row>
    <row r="679">
      <c r="AG679" s="12"/>
    </row>
    <row r="680">
      <c r="AG680" s="12"/>
    </row>
    <row r="681">
      <c r="AG681" s="12"/>
    </row>
    <row r="682">
      <c r="AG682" s="12"/>
    </row>
    <row r="683">
      <c r="AG683" s="12"/>
    </row>
    <row r="684">
      <c r="AG684" s="12"/>
    </row>
    <row r="685">
      <c r="AG685" s="12"/>
    </row>
    <row r="686">
      <c r="AG686" s="12"/>
    </row>
    <row r="687">
      <c r="AG687" s="12"/>
    </row>
    <row r="688">
      <c r="AG688" s="12"/>
    </row>
    <row r="689">
      <c r="AG689" s="12"/>
    </row>
    <row r="690">
      <c r="AG690" s="12"/>
    </row>
    <row r="691">
      <c r="AG691" s="12"/>
    </row>
    <row r="692">
      <c r="AG692" s="12"/>
    </row>
    <row r="693">
      <c r="AG693" s="12"/>
    </row>
    <row r="694">
      <c r="AG694" s="12"/>
    </row>
    <row r="695">
      <c r="AG695" s="12"/>
    </row>
    <row r="696">
      <c r="AG696" s="12"/>
    </row>
    <row r="697">
      <c r="AG697" s="12"/>
    </row>
    <row r="698">
      <c r="AG698" s="12"/>
    </row>
    <row r="699">
      <c r="AG699" s="12"/>
    </row>
    <row r="700">
      <c r="AG700" s="12"/>
    </row>
    <row r="701">
      <c r="AG701" s="12"/>
    </row>
    <row r="702">
      <c r="AG702" s="12"/>
    </row>
    <row r="703">
      <c r="AG703" s="12"/>
    </row>
    <row r="704">
      <c r="AG704" s="12"/>
    </row>
    <row r="705">
      <c r="AG705" s="12"/>
    </row>
    <row r="706">
      <c r="AG706" s="12"/>
    </row>
    <row r="707">
      <c r="AG707" s="12"/>
    </row>
    <row r="708">
      <c r="AG708" s="12"/>
    </row>
    <row r="709">
      <c r="AG709" s="12"/>
    </row>
    <row r="710">
      <c r="AG710" s="12"/>
    </row>
    <row r="711">
      <c r="AG711" s="12"/>
    </row>
    <row r="712">
      <c r="AG712" s="12"/>
    </row>
    <row r="713">
      <c r="AG713" s="12"/>
    </row>
    <row r="714">
      <c r="AG714" s="12"/>
    </row>
    <row r="715">
      <c r="AG715" s="12"/>
    </row>
    <row r="716">
      <c r="AG716" s="12"/>
    </row>
    <row r="717">
      <c r="AG717" s="12"/>
    </row>
    <row r="718">
      <c r="AG718" s="12"/>
    </row>
    <row r="719">
      <c r="AG719" s="12"/>
    </row>
    <row r="720">
      <c r="AG720" s="12"/>
    </row>
    <row r="721">
      <c r="AG721" s="12"/>
    </row>
    <row r="722">
      <c r="AG722" s="12"/>
    </row>
    <row r="723">
      <c r="AG723" s="12"/>
    </row>
    <row r="724">
      <c r="AG724" s="12"/>
    </row>
    <row r="725">
      <c r="AG725" s="12"/>
    </row>
    <row r="726">
      <c r="AG726" s="12"/>
    </row>
    <row r="727">
      <c r="AG727" s="12"/>
    </row>
    <row r="728">
      <c r="AG728" s="12"/>
    </row>
    <row r="729">
      <c r="AG729" s="12"/>
    </row>
    <row r="730">
      <c r="AG730" s="12"/>
    </row>
    <row r="731">
      <c r="AG731" s="12"/>
    </row>
    <row r="732">
      <c r="AG732" s="12"/>
    </row>
    <row r="733">
      <c r="AG733" s="12"/>
    </row>
    <row r="734">
      <c r="AG734" s="12"/>
    </row>
    <row r="735">
      <c r="AG735" s="12"/>
    </row>
    <row r="736">
      <c r="AG736" s="12"/>
    </row>
    <row r="737">
      <c r="AG737" s="12"/>
    </row>
    <row r="738">
      <c r="AG738" s="12"/>
    </row>
    <row r="739">
      <c r="AG739" s="12"/>
    </row>
    <row r="740">
      <c r="AG740" s="12"/>
    </row>
    <row r="741">
      <c r="AG741" s="12"/>
    </row>
    <row r="742">
      <c r="AG742" s="12"/>
    </row>
    <row r="743">
      <c r="AG743" s="12"/>
    </row>
    <row r="744">
      <c r="AG744" s="12"/>
    </row>
    <row r="745">
      <c r="AG745" s="12"/>
    </row>
    <row r="746">
      <c r="AG746" s="12"/>
    </row>
    <row r="747">
      <c r="AG747" s="12"/>
    </row>
    <row r="748">
      <c r="AG748" s="12"/>
    </row>
    <row r="749">
      <c r="AG749" s="12"/>
    </row>
    <row r="750">
      <c r="AG750" s="12"/>
    </row>
    <row r="751">
      <c r="AG751" s="12"/>
    </row>
    <row r="752">
      <c r="AG752" s="12"/>
    </row>
    <row r="753">
      <c r="AG753" s="12"/>
    </row>
    <row r="754">
      <c r="AG754" s="12"/>
    </row>
    <row r="755">
      <c r="AG755" s="12"/>
    </row>
    <row r="756">
      <c r="AG756" s="12"/>
    </row>
    <row r="757">
      <c r="AG757" s="12"/>
    </row>
    <row r="758">
      <c r="AG758" s="12"/>
    </row>
    <row r="759">
      <c r="AG759" s="12"/>
    </row>
    <row r="760">
      <c r="AG760" s="12"/>
    </row>
    <row r="761">
      <c r="AG761" s="12"/>
    </row>
    <row r="762">
      <c r="AG762" s="12"/>
    </row>
    <row r="763">
      <c r="AG763" s="12"/>
    </row>
    <row r="764">
      <c r="AG764" s="12"/>
    </row>
    <row r="765">
      <c r="AG765" s="12"/>
    </row>
    <row r="766">
      <c r="AG766" s="12"/>
    </row>
    <row r="767">
      <c r="AG767" s="12"/>
    </row>
    <row r="768">
      <c r="AG768" s="12"/>
    </row>
    <row r="769">
      <c r="AG769" s="12"/>
    </row>
    <row r="770">
      <c r="AG770" s="12"/>
    </row>
    <row r="771">
      <c r="AG771" s="12"/>
    </row>
    <row r="772">
      <c r="AG772" s="12"/>
    </row>
    <row r="773">
      <c r="AG773" s="12"/>
    </row>
    <row r="774">
      <c r="AG774" s="12"/>
    </row>
    <row r="775">
      <c r="AG775" s="12"/>
    </row>
    <row r="776">
      <c r="AG776" s="12"/>
    </row>
    <row r="777">
      <c r="AG777" s="12"/>
    </row>
    <row r="778">
      <c r="AG778" s="12"/>
    </row>
    <row r="779">
      <c r="AG779" s="12"/>
    </row>
    <row r="780">
      <c r="AG780" s="12"/>
    </row>
    <row r="781">
      <c r="AG781" s="12"/>
    </row>
    <row r="782">
      <c r="AG782" s="12"/>
    </row>
    <row r="783">
      <c r="AG783" s="12"/>
    </row>
    <row r="784">
      <c r="AG784" s="12"/>
    </row>
    <row r="785">
      <c r="AG785" s="12"/>
    </row>
    <row r="786">
      <c r="AG786" s="12"/>
    </row>
    <row r="787">
      <c r="AG787" s="12"/>
    </row>
    <row r="788">
      <c r="AG788" s="12"/>
    </row>
    <row r="789">
      <c r="AG789" s="12"/>
    </row>
    <row r="790">
      <c r="AG790" s="12"/>
    </row>
    <row r="791">
      <c r="AG791" s="12"/>
    </row>
    <row r="792">
      <c r="AG792" s="12"/>
    </row>
    <row r="793">
      <c r="AG793" s="12"/>
    </row>
    <row r="794">
      <c r="AG794" s="12"/>
    </row>
    <row r="795">
      <c r="AG795" s="12"/>
    </row>
    <row r="796">
      <c r="AG796" s="12"/>
    </row>
    <row r="797">
      <c r="AG797" s="12"/>
    </row>
    <row r="798">
      <c r="AG798" s="12"/>
    </row>
    <row r="799">
      <c r="AG799" s="12"/>
    </row>
    <row r="800">
      <c r="AG800" s="12"/>
    </row>
    <row r="801">
      <c r="AG801" s="12"/>
    </row>
    <row r="802">
      <c r="AG802" s="12"/>
    </row>
    <row r="803">
      <c r="AG803" s="12"/>
    </row>
    <row r="804">
      <c r="AG804" s="12"/>
    </row>
    <row r="805">
      <c r="AG805" s="12"/>
    </row>
    <row r="806">
      <c r="AG806" s="12"/>
    </row>
    <row r="807">
      <c r="AG807" s="12"/>
    </row>
    <row r="808">
      <c r="AG808" s="12"/>
    </row>
    <row r="809">
      <c r="AG809" s="12"/>
    </row>
    <row r="810">
      <c r="AG810" s="12"/>
    </row>
    <row r="811">
      <c r="AG811" s="12"/>
    </row>
    <row r="812">
      <c r="AG812" s="12"/>
    </row>
    <row r="813">
      <c r="AG813" s="12"/>
    </row>
    <row r="814">
      <c r="AG814" s="12"/>
    </row>
    <row r="815">
      <c r="AG815" s="12"/>
    </row>
    <row r="816">
      <c r="AG816" s="12"/>
    </row>
    <row r="817">
      <c r="AG817" s="12"/>
    </row>
    <row r="818">
      <c r="AG818" s="12"/>
    </row>
    <row r="819">
      <c r="AG819" s="12"/>
    </row>
    <row r="820">
      <c r="AG820" s="12"/>
    </row>
    <row r="821">
      <c r="AG821" s="12"/>
    </row>
    <row r="822">
      <c r="AG822" s="12"/>
    </row>
    <row r="823">
      <c r="AG823" s="12"/>
    </row>
    <row r="824">
      <c r="AG824" s="12"/>
    </row>
    <row r="825">
      <c r="AG825" s="12"/>
    </row>
    <row r="826">
      <c r="AG826" s="12"/>
    </row>
    <row r="827">
      <c r="AG827" s="12"/>
    </row>
    <row r="828">
      <c r="AG828" s="12"/>
    </row>
    <row r="829">
      <c r="AG829" s="12"/>
    </row>
    <row r="830">
      <c r="AG830" s="12"/>
    </row>
    <row r="831">
      <c r="AG831" s="12"/>
    </row>
    <row r="832">
      <c r="AG832" s="12"/>
    </row>
    <row r="833">
      <c r="AG833" s="12"/>
    </row>
    <row r="834">
      <c r="AG834" s="12"/>
    </row>
    <row r="835">
      <c r="AG835" s="12"/>
    </row>
    <row r="836">
      <c r="AG836" s="12"/>
    </row>
    <row r="837">
      <c r="AG837" s="12"/>
    </row>
    <row r="838">
      <c r="AG838" s="12"/>
    </row>
    <row r="839">
      <c r="AG839" s="12"/>
    </row>
    <row r="840">
      <c r="AG840" s="12"/>
    </row>
    <row r="841">
      <c r="AG841" s="12"/>
    </row>
    <row r="842">
      <c r="AG842" s="12"/>
    </row>
    <row r="843">
      <c r="AG843" s="12"/>
    </row>
    <row r="844">
      <c r="AG844" s="12"/>
    </row>
    <row r="845">
      <c r="AG845" s="12"/>
    </row>
    <row r="846">
      <c r="AG846" s="12"/>
    </row>
    <row r="847">
      <c r="AG847" s="12"/>
    </row>
    <row r="848">
      <c r="AG848" s="12"/>
    </row>
    <row r="849">
      <c r="AG849" s="12"/>
    </row>
    <row r="850">
      <c r="AG850" s="12"/>
    </row>
    <row r="851">
      <c r="AG851" s="12"/>
    </row>
    <row r="852">
      <c r="AG852" s="12"/>
    </row>
    <row r="853">
      <c r="AG853" s="12"/>
    </row>
    <row r="854">
      <c r="AG854" s="12"/>
    </row>
    <row r="855">
      <c r="AG855" s="12"/>
    </row>
    <row r="856">
      <c r="AG856" s="12"/>
    </row>
    <row r="857">
      <c r="AG857" s="12"/>
    </row>
    <row r="858">
      <c r="AG858" s="12"/>
    </row>
    <row r="859">
      <c r="AG859" s="12"/>
    </row>
    <row r="860">
      <c r="AG860" s="12"/>
    </row>
    <row r="861">
      <c r="AG861" s="12"/>
    </row>
    <row r="862">
      <c r="AG862" s="12"/>
    </row>
    <row r="863">
      <c r="AG863" s="12"/>
    </row>
    <row r="864">
      <c r="AG864" s="12"/>
    </row>
    <row r="865">
      <c r="AG865" s="12"/>
    </row>
    <row r="866">
      <c r="AG866" s="12"/>
    </row>
    <row r="867">
      <c r="AG867" s="12"/>
    </row>
    <row r="868">
      <c r="AG868" s="12"/>
    </row>
    <row r="869">
      <c r="AG869" s="12"/>
    </row>
    <row r="870">
      <c r="AG870" s="12"/>
    </row>
    <row r="871">
      <c r="AG871" s="12"/>
    </row>
    <row r="872">
      <c r="AG872" s="12"/>
    </row>
    <row r="873">
      <c r="AG873" s="12"/>
    </row>
    <row r="874">
      <c r="AG874" s="12"/>
    </row>
    <row r="875">
      <c r="AG875" s="12"/>
    </row>
    <row r="876">
      <c r="AG876" s="12"/>
    </row>
    <row r="877">
      <c r="AG877" s="12"/>
    </row>
    <row r="878">
      <c r="AG878" s="12"/>
    </row>
    <row r="879">
      <c r="AG879" s="12"/>
    </row>
    <row r="880">
      <c r="AG880" s="12"/>
    </row>
    <row r="881">
      <c r="AG881" s="12"/>
    </row>
    <row r="882">
      <c r="AG882" s="12"/>
    </row>
    <row r="883">
      <c r="AG883" s="12"/>
    </row>
    <row r="884">
      <c r="AG884" s="12"/>
    </row>
    <row r="885">
      <c r="AG885" s="12"/>
    </row>
    <row r="886">
      <c r="AG886" s="12"/>
    </row>
    <row r="887">
      <c r="AG887" s="12"/>
    </row>
    <row r="888">
      <c r="AG888" s="12"/>
    </row>
    <row r="889">
      <c r="AG889" s="12"/>
    </row>
    <row r="890">
      <c r="AG890" s="12"/>
    </row>
    <row r="891">
      <c r="AG891" s="12"/>
    </row>
    <row r="892">
      <c r="AG892" s="12"/>
    </row>
    <row r="893">
      <c r="AG893" s="12"/>
    </row>
    <row r="894">
      <c r="AG894" s="12"/>
    </row>
    <row r="895">
      <c r="AG895" s="12"/>
    </row>
    <row r="896">
      <c r="AG896" s="12"/>
    </row>
    <row r="897">
      <c r="AG897" s="12"/>
    </row>
    <row r="898">
      <c r="AG898" s="12"/>
    </row>
    <row r="899">
      <c r="AG899" s="12"/>
    </row>
    <row r="900">
      <c r="AG900" s="12"/>
    </row>
    <row r="901">
      <c r="AG901" s="12"/>
    </row>
    <row r="902">
      <c r="AG902" s="12"/>
    </row>
    <row r="903">
      <c r="AG903" s="12"/>
    </row>
    <row r="904">
      <c r="AG904" s="12"/>
    </row>
    <row r="905">
      <c r="AG905" s="12"/>
    </row>
    <row r="906">
      <c r="AG906" s="12"/>
    </row>
    <row r="907">
      <c r="AG907" s="12"/>
    </row>
    <row r="908">
      <c r="AG908" s="12"/>
    </row>
    <row r="909">
      <c r="AG909" s="12"/>
    </row>
    <row r="910">
      <c r="AG910" s="12"/>
    </row>
    <row r="911">
      <c r="AG911" s="12"/>
    </row>
    <row r="912">
      <c r="AG912" s="12"/>
    </row>
    <row r="913">
      <c r="AG913" s="12"/>
    </row>
    <row r="914">
      <c r="AG914" s="12"/>
    </row>
    <row r="915">
      <c r="AG915" s="12"/>
    </row>
    <row r="916">
      <c r="AG916" s="12"/>
    </row>
    <row r="917">
      <c r="AG917" s="12"/>
    </row>
    <row r="918">
      <c r="AG918" s="12"/>
    </row>
    <row r="919">
      <c r="AG919" s="12"/>
    </row>
    <row r="920">
      <c r="AG920" s="12"/>
    </row>
    <row r="921">
      <c r="AG921" s="12"/>
    </row>
    <row r="922">
      <c r="AG922" s="12"/>
    </row>
    <row r="923">
      <c r="AG923" s="12"/>
    </row>
    <row r="924">
      <c r="AG924" s="12"/>
    </row>
    <row r="925">
      <c r="AG925" s="12"/>
    </row>
    <row r="926">
      <c r="AG926" s="12"/>
    </row>
    <row r="927">
      <c r="AG927" s="12"/>
    </row>
    <row r="928">
      <c r="AG928" s="12"/>
    </row>
    <row r="929">
      <c r="AG929" s="12"/>
    </row>
    <row r="930">
      <c r="AG930" s="12"/>
    </row>
    <row r="931">
      <c r="AG931" s="12"/>
    </row>
    <row r="932">
      <c r="AG932" s="12"/>
    </row>
    <row r="933">
      <c r="AG933" s="12"/>
    </row>
    <row r="934">
      <c r="AG934" s="12"/>
    </row>
    <row r="935">
      <c r="AG935" s="12"/>
    </row>
    <row r="936">
      <c r="AG936" s="12"/>
    </row>
    <row r="937">
      <c r="AG937" s="12"/>
    </row>
    <row r="938">
      <c r="AG938" s="12"/>
    </row>
    <row r="939">
      <c r="AG939" s="12"/>
    </row>
    <row r="940">
      <c r="AG940" s="12"/>
    </row>
    <row r="941">
      <c r="AG941" s="12"/>
    </row>
    <row r="942">
      <c r="AG942" s="12"/>
    </row>
    <row r="943">
      <c r="AG943" s="12"/>
    </row>
    <row r="944">
      <c r="AG944" s="12"/>
    </row>
    <row r="945">
      <c r="AG945" s="12"/>
    </row>
    <row r="946">
      <c r="AG946" s="12"/>
    </row>
    <row r="947">
      <c r="AG947" s="12"/>
    </row>
    <row r="948">
      <c r="AG948" s="12"/>
    </row>
    <row r="949">
      <c r="AG949" s="12"/>
    </row>
    <row r="950">
      <c r="AG950" s="12"/>
    </row>
    <row r="951">
      <c r="AG951" s="12"/>
    </row>
    <row r="952">
      <c r="AG952" s="12"/>
    </row>
    <row r="953">
      <c r="AG953" s="12"/>
    </row>
    <row r="954">
      <c r="AG954" s="12"/>
    </row>
    <row r="955">
      <c r="AG955" s="12"/>
    </row>
    <row r="956">
      <c r="AG956" s="12"/>
    </row>
    <row r="957">
      <c r="AG957" s="12"/>
    </row>
    <row r="958">
      <c r="AG958" s="12"/>
    </row>
    <row r="959">
      <c r="AG959" s="12"/>
    </row>
    <row r="960">
      <c r="AG960" s="12"/>
    </row>
    <row r="961">
      <c r="AG961" s="12"/>
    </row>
    <row r="962">
      <c r="AG962" s="12"/>
    </row>
    <row r="963">
      <c r="AG963" s="12"/>
    </row>
    <row r="964">
      <c r="AG964" s="12"/>
    </row>
    <row r="965">
      <c r="AG965" s="12"/>
    </row>
    <row r="966">
      <c r="AG966" s="12"/>
    </row>
    <row r="967">
      <c r="AG967" s="12"/>
    </row>
    <row r="968">
      <c r="AG968" s="12"/>
    </row>
    <row r="969">
      <c r="AG969" s="12"/>
    </row>
    <row r="970">
      <c r="AG970" s="12"/>
    </row>
    <row r="971">
      <c r="AG971" s="12"/>
    </row>
    <row r="972">
      <c r="AG972" s="12"/>
    </row>
    <row r="973">
      <c r="AG973" s="12"/>
    </row>
    <row r="974">
      <c r="AG974" s="12"/>
    </row>
    <row r="975">
      <c r="AG975" s="12"/>
    </row>
    <row r="976">
      <c r="AG976" s="12"/>
    </row>
    <row r="977">
      <c r="AG977" s="12"/>
    </row>
    <row r="978">
      <c r="AG978" s="12"/>
    </row>
    <row r="979">
      <c r="AG979" s="12"/>
    </row>
    <row r="980">
      <c r="AG980" s="12"/>
    </row>
    <row r="981">
      <c r="AG981" s="12"/>
    </row>
    <row r="982">
      <c r="AG982" s="12"/>
    </row>
    <row r="983">
      <c r="AG983" s="12"/>
    </row>
    <row r="984">
      <c r="AG984" s="12"/>
    </row>
    <row r="985">
      <c r="AG985" s="12"/>
    </row>
    <row r="986">
      <c r="AG986" s="12"/>
    </row>
    <row r="987">
      <c r="AG987" s="12"/>
    </row>
    <row r="988">
      <c r="AG988" s="12"/>
    </row>
    <row r="989">
      <c r="AG989" s="12"/>
    </row>
    <row r="990">
      <c r="AG990" s="12"/>
    </row>
    <row r="991">
      <c r="AG991" s="12"/>
    </row>
    <row r="992">
      <c r="AG992" s="12"/>
    </row>
    <row r="993">
      <c r="AG993" s="12"/>
    </row>
    <row r="994">
      <c r="AG994" s="12"/>
    </row>
    <row r="995">
      <c r="AG995" s="12"/>
    </row>
    <row r="996">
      <c r="AG996" s="12"/>
    </row>
    <row r="997">
      <c r="AG997" s="12"/>
    </row>
    <row r="998">
      <c r="AG998" s="12"/>
    </row>
    <row r="999">
      <c r="AG999" s="12"/>
    </row>
    <row r="1000">
      <c r="AG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  <col customWidth="1" min="22" max="22" width="18.86"/>
    <col customWidth="1" min="23" max="23" width="8.71"/>
    <col customWidth="1" min="24" max="24" width="12.43"/>
    <col customWidth="1" min="25" max="25" width="8.71"/>
    <col customWidth="1" min="26" max="27" width="17.29"/>
    <col customWidth="1" min="28" max="31" width="8.71"/>
    <col customWidth="1" min="32" max="32" width="13.43"/>
    <col customWidth="1" min="33" max="33" width="13.0"/>
    <col customWidth="1" min="34" max="34" width="13.43"/>
    <col customWidth="1" min="35" max="42" width="8.71"/>
    <col customWidth="1" min="43" max="43" width="9.14"/>
    <col customWidth="1" min="44" max="62" width="8.71"/>
    <col customWidth="1" min="63" max="64" width="9.14"/>
    <col customWidth="1" min="65" max="66" width="8.71"/>
    <col customWidth="1" min="67" max="68" width="10.57"/>
    <col customWidth="1" min="69" max="70" width="24.14"/>
    <col customWidth="1" min="71" max="71" width="22.0"/>
    <col customWidth="1" min="72" max="74" width="10.57"/>
    <col customWidth="1" min="75" max="77" width="24.14"/>
    <col customWidth="1" min="78" max="78" width="10.57"/>
    <col customWidth="1" min="79" max="81" width="24.14"/>
    <col customWidth="1" min="82" max="83" width="13.0"/>
    <col customWidth="1" min="84" max="84" width="15.43"/>
    <col customWidth="1" min="85" max="85" width="22.0"/>
    <col customWidth="1" min="86" max="89" width="10.57"/>
    <col customWidth="1" min="90" max="93" width="17.0"/>
    <col customWidth="1" min="94" max="96" width="9.86"/>
    <col customWidth="1" min="97" max="100" width="21.43"/>
    <col customWidth="1" min="101" max="102" width="27.14"/>
    <col customWidth="1" min="103" max="104" width="22.29"/>
    <col customWidth="1" min="105" max="105" width="23.57"/>
    <col customWidth="1" min="106" max="106" width="13.0"/>
    <col customWidth="1" min="107" max="108" width="15.43"/>
    <col customWidth="1" min="109" max="112" width="18.43"/>
    <col customWidth="1" min="113" max="113" width="19.29"/>
    <col customWidth="1" min="114" max="115" width="25.29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2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5"/>
      <c r="BE1" s="3"/>
      <c r="BF1" s="6"/>
      <c r="BG1" s="5"/>
      <c r="BH1" s="3"/>
      <c r="BI1" s="3"/>
      <c r="BJ1" s="3"/>
      <c r="BK1" s="6"/>
      <c r="BL1" s="33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13</v>
      </c>
      <c r="AA2" s="9" t="s">
        <v>13</v>
      </c>
      <c r="AB2" s="9" t="s">
        <v>14</v>
      </c>
      <c r="AC2" s="9" t="s">
        <v>14</v>
      </c>
      <c r="AD2" s="9" t="s">
        <v>15</v>
      </c>
      <c r="AE2" s="9" t="s">
        <v>15</v>
      </c>
      <c r="AF2" s="9" t="s">
        <v>16</v>
      </c>
      <c r="AG2" s="9" t="s">
        <v>16</v>
      </c>
      <c r="AH2" s="9" t="s">
        <v>17</v>
      </c>
      <c r="AI2" s="9" t="s">
        <v>17</v>
      </c>
      <c r="AJ2" s="9" t="s">
        <v>18</v>
      </c>
      <c r="AK2" s="9" t="s">
        <v>18</v>
      </c>
      <c r="AL2" s="9" t="s">
        <v>19</v>
      </c>
      <c r="AM2" s="9" t="s">
        <v>19</v>
      </c>
      <c r="AN2" s="9" t="s">
        <v>20</v>
      </c>
      <c r="AO2" s="9" t="s">
        <v>20</v>
      </c>
      <c r="AP2" s="9" t="s">
        <v>21</v>
      </c>
      <c r="AQ2" s="34" t="s">
        <v>21</v>
      </c>
      <c r="AR2" s="9" t="s">
        <v>22</v>
      </c>
      <c r="AS2" s="9" t="s">
        <v>22</v>
      </c>
      <c r="AT2" s="9" t="s">
        <v>22</v>
      </c>
      <c r="AU2" s="9" t="s">
        <v>23</v>
      </c>
      <c r="AV2" s="9" t="s">
        <v>23</v>
      </c>
      <c r="AW2" s="9" t="s">
        <v>24</v>
      </c>
      <c r="AX2" s="9" t="s">
        <v>24</v>
      </c>
      <c r="AY2" s="9" t="s">
        <v>25</v>
      </c>
      <c r="AZ2" s="9" t="s">
        <v>25</v>
      </c>
      <c r="BA2" s="9" t="s">
        <v>26</v>
      </c>
      <c r="BB2" s="9" t="s">
        <v>26</v>
      </c>
      <c r="BC2" s="9" t="s">
        <v>27</v>
      </c>
      <c r="BD2" s="11" t="s">
        <v>27</v>
      </c>
      <c r="BE2" s="9" t="s">
        <v>28</v>
      </c>
      <c r="BF2" s="11" t="s">
        <v>28</v>
      </c>
      <c r="BG2" s="11" t="s">
        <v>29</v>
      </c>
      <c r="BH2" s="9" t="s">
        <v>29</v>
      </c>
      <c r="BI2" s="9" t="s">
        <v>30</v>
      </c>
      <c r="BJ2" s="9" t="s">
        <v>30</v>
      </c>
      <c r="BK2" s="11" t="s">
        <v>31</v>
      </c>
      <c r="BL2" s="11" t="s">
        <v>31</v>
      </c>
      <c r="BM2" s="9" t="s">
        <v>32</v>
      </c>
      <c r="BN2" s="9" t="s">
        <v>33</v>
      </c>
      <c r="BO2" s="9" t="s">
        <v>51</v>
      </c>
      <c r="BP2" s="9" t="s">
        <v>51</v>
      </c>
      <c r="BQ2" s="9" t="s">
        <v>51</v>
      </c>
      <c r="BR2" s="9" t="s">
        <v>51</v>
      </c>
      <c r="BS2" s="9" t="s">
        <v>51</v>
      </c>
      <c r="BT2" s="9" t="s">
        <v>52</v>
      </c>
      <c r="BU2" s="9" t="s">
        <v>52</v>
      </c>
      <c r="BV2" s="9" t="s">
        <v>52</v>
      </c>
      <c r="BW2" s="9" t="s">
        <v>52</v>
      </c>
      <c r="BX2" s="9" t="s">
        <v>52</v>
      </c>
      <c r="BY2" s="9" t="s">
        <v>52</v>
      </c>
      <c r="BZ2" s="9" t="s">
        <v>53</v>
      </c>
      <c r="CA2" s="9" t="s">
        <v>53</v>
      </c>
      <c r="CB2" s="9" t="s">
        <v>53</v>
      </c>
      <c r="CC2" s="9" t="s">
        <v>53</v>
      </c>
      <c r="CD2" s="9" t="s">
        <v>54</v>
      </c>
      <c r="CE2" s="9" t="s">
        <v>54</v>
      </c>
      <c r="CF2" s="9" t="s">
        <v>54</v>
      </c>
      <c r="CG2" s="9" t="s">
        <v>54</v>
      </c>
      <c r="CH2" s="9" t="s">
        <v>55</v>
      </c>
      <c r="CI2" s="9" t="s">
        <v>55</v>
      </c>
      <c r="CJ2" s="9" t="s">
        <v>55</v>
      </c>
      <c r="CK2" s="9" t="s">
        <v>55</v>
      </c>
      <c r="CL2" s="9" t="s">
        <v>56</v>
      </c>
      <c r="CM2" s="9" t="s">
        <v>56</v>
      </c>
      <c r="CN2" s="9" t="s">
        <v>56</v>
      </c>
      <c r="CO2" s="9" t="s">
        <v>56</v>
      </c>
      <c r="CP2" s="9" t="s">
        <v>57</v>
      </c>
      <c r="CQ2" s="9" t="s">
        <v>57</v>
      </c>
      <c r="CR2" s="9" t="s">
        <v>58</v>
      </c>
      <c r="CS2" s="9" t="s">
        <v>59</v>
      </c>
      <c r="CT2" s="9" t="s">
        <v>59</v>
      </c>
      <c r="CU2" s="9" t="s">
        <v>60</v>
      </c>
      <c r="CV2" s="9" t="s">
        <v>60</v>
      </c>
      <c r="CW2" s="9" t="s">
        <v>61</v>
      </c>
      <c r="CX2" s="9" t="s">
        <v>61</v>
      </c>
      <c r="CY2" s="9" t="s">
        <v>62</v>
      </c>
      <c r="CZ2" s="9" t="s">
        <v>62</v>
      </c>
      <c r="DA2" s="9" t="s">
        <v>63</v>
      </c>
      <c r="DB2" s="9" t="s">
        <v>64</v>
      </c>
      <c r="DC2" s="9" t="s">
        <v>65</v>
      </c>
      <c r="DD2" s="9" t="s">
        <v>65</v>
      </c>
      <c r="DE2" s="9" t="s">
        <v>66</v>
      </c>
      <c r="DF2" s="9" t="s">
        <v>66</v>
      </c>
      <c r="DG2" s="9" t="s">
        <v>66</v>
      </c>
      <c r="DH2" s="9" t="s">
        <v>66</v>
      </c>
      <c r="DI2" s="9" t="s">
        <v>66</v>
      </c>
      <c r="DJ2" s="9" t="s">
        <v>66</v>
      </c>
      <c r="DK2" s="9"/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67</v>
      </c>
      <c r="W3" s="9" t="s">
        <v>36</v>
      </c>
      <c r="X3" s="9" t="s">
        <v>68</v>
      </c>
      <c r="Y3" s="9" t="s">
        <v>36</v>
      </c>
      <c r="Z3" s="9" t="s">
        <v>69</v>
      </c>
      <c r="AA3" s="9" t="s">
        <v>70</v>
      </c>
      <c r="AB3" s="9" t="s">
        <v>35</v>
      </c>
      <c r="AC3" s="9" t="s">
        <v>36</v>
      </c>
      <c r="AD3" s="9" t="s">
        <v>71</v>
      </c>
      <c r="AE3" s="9" t="s">
        <v>72</v>
      </c>
      <c r="AF3" s="9" t="s">
        <v>73</v>
      </c>
      <c r="AG3" s="9" t="s">
        <v>74</v>
      </c>
      <c r="AH3" s="9" t="s">
        <v>75</v>
      </c>
      <c r="AI3" s="9" t="s">
        <v>72</v>
      </c>
      <c r="AJ3" s="9" t="s">
        <v>76</v>
      </c>
      <c r="AK3" s="9" t="s">
        <v>72</v>
      </c>
      <c r="AL3" s="9" t="s">
        <v>35</v>
      </c>
      <c r="AM3" s="9" t="s">
        <v>36</v>
      </c>
      <c r="AN3" s="9" t="s">
        <v>76</v>
      </c>
      <c r="AO3" s="9" t="s">
        <v>77</v>
      </c>
      <c r="AP3" s="9" t="s">
        <v>35</v>
      </c>
      <c r="AQ3" s="34" t="s">
        <v>36</v>
      </c>
      <c r="AR3" s="9" t="s">
        <v>71</v>
      </c>
      <c r="AS3" s="9" t="s">
        <v>76</v>
      </c>
      <c r="AT3" s="9" t="s">
        <v>36</v>
      </c>
      <c r="AU3" s="9" t="s">
        <v>35</v>
      </c>
      <c r="AV3" s="9" t="s">
        <v>36</v>
      </c>
      <c r="AW3" s="9" t="s">
        <v>35</v>
      </c>
      <c r="AX3" s="9" t="s">
        <v>36</v>
      </c>
      <c r="AY3" s="9" t="s">
        <v>76</v>
      </c>
      <c r="AZ3" s="9" t="s">
        <v>36</v>
      </c>
      <c r="BA3" s="9" t="s">
        <v>35</v>
      </c>
      <c r="BB3" s="9" t="s">
        <v>36</v>
      </c>
      <c r="BC3" s="9" t="s">
        <v>35</v>
      </c>
      <c r="BD3" s="11" t="s">
        <v>36</v>
      </c>
      <c r="BE3" s="9" t="s">
        <v>35</v>
      </c>
      <c r="BF3" s="11" t="s">
        <v>36</v>
      </c>
      <c r="BG3" s="11" t="s">
        <v>35</v>
      </c>
      <c r="BH3" s="9" t="s">
        <v>36</v>
      </c>
      <c r="BI3" s="9" t="s">
        <v>76</v>
      </c>
      <c r="BJ3" s="9" t="s">
        <v>36</v>
      </c>
      <c r="BK3" s="11" t="s">
        <v>35</v>
      </c>
      <c r="BL3" s="11" t="s">
        <v>36</v>
      </c>
      <c r="BM3" s="9" t="s">
        <v>35</v>
      </c>
      <c r="BN3" s="9" t="s">
        <v>36</v>
      </c>
      <c r="BO3" s="9" t="s">
        <v>78</v>
      </c>
      <c r="BP3" s="9" t="s">
        <v>79</v>
      </c>
      <c r="BQ3" s="9" t="s">
        <v>80</v>
      </c>
      <c r="BR3" s="9" t="s">
        <v>81</v>
      </c>
      <c r="BS3" s="9" t="s">
        <v>82</v>
      </c>
      <c r="BT3" s="9" t="s">
        <v>78</v>
      </c>
      <c r="BU3" s="9" t="s">
        <v>79</v>
      </c>
      <c r="BV3" s="9" t="s">
        <v>83</v>
      </c>
      <c r="BW3" s="9" t="s">
        <v>80</v>
      </c>
      <c r="BX3" s="9" t="s">
        <v>81</v>
      </c>
      <c r="BY3" s="9" t="s">
        <v>84</v>
      </c>
      <c r="BZ3" s="9" t="s">
        <v>85</v>
      </c>
      <c r="CA3" s="9" t="s">
        <v>86</v>
      </c>
      <c r="CB3" s="9" t="s">
        <v>87</v>
      </c>
      <c r="CC3" s="9" t="s">
        <v>88</v>
      </c>
      <c r="CD3" s="9" t="s">
        <v>89</v>
      </c>
      <c r="CE3" s="9" t="s">
        <v>90</v>
      </c>
      <c r="CF3" s="9" t="s">
        <v>91</v>
      </c>
      <c r="CG3" s="9" t="s">
        <v>92</v>
      </c>
      <c r="CH3" s="9" t="s">
        <v>89</v>
      </c>
      <c r="CI3" s="9" t="s">
        <v>90</v>
      </c>
      <c r="CJ3" s="9" t="s">
        <v>93</v>
      </c>
      <c r="CK3" s="9" t="s">
        <v>94</v>
      </c>
      <c r="CL3" s="9" t="s">
        <v>95</v>
      </c>
      <c r="CM3" s="9" t="s">
        <v>96</v>
      </c>
      <c r="CN3" s="9" t="s">
        <v>97</v>
      </c>
      <c r="CO3" s="9" t="s">
        <v>98</v>
      </c>
      <c r="CP3" s="9" t="s">
        <v>99</v>
      </c>
      <c r="CQ3" s="9" t="s">
        <v>100</v>
      </c>
      <c r="CR3" s="9"/>
      <c r="CS3" s="9" t="s">
        <v>101</v>
      </c>
      <c r="CT3" s="9" t="s">
        <v>102</v>
      </c>
      <c r="CU3" s="9" t="s">
        <v>101</v>
      </c>
      <c r="CV3" s="9" t="s">
        <v>102</v>
      </c>
      <c r="CW3" s="9" t="s">
        <v>103</v>
      </c>
      <c r="CX3" s="9" t="s">
        <v>104</v>
      </c>
      <c r="CY3" s="9" t="s">
        <v>103</v>
      </c>
      <c r="CZ3" s="9" t="s">
        <v>104</v>
      </c>
      <c r="DA3" s="9" t="s">
        <v>105</v>
      </c>
      <c r="DB3" s="9" t="s">
        <v>106</v>
      </c>
      <c r="DC3" s="9" t="s">
        <v>107</v>
      </c>
      <c r="DD3" s="9" t="s">
        <v>108</v>
      </c>
      <c r="DE3" s="9" t="s">
        <v>109</v>
      </c>
      <c r="DF3" s="9" t="s">
        <v>110</v>
      </c>
      <c r="DG3" s="9" t="s">
        <v>111</v>
      </c>
      <c r="DH3" s="9" t="s">
        <v>112</v>
      </c>
      <c r="DI3" s="9" t="s">
        <v>113</v>
      </c>
      <c r="DJ3" s="9" t="s">
        <v>114</v>
      </c>
      <c r="DK3" s="9"/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>
        <v>180.1</v>
      </c>
      <c r="W4" s="12"/>
      <c r="X4" s="12">
        <v>132.2</v>
      </c>
      <c r="Y4" s="12"/>
      <c r="Z4" s="12">
        <v>143.0</v>
      </c>
      <c r="AA4" s="12">
        <v>221.8</v>
      </c>
      <c r="AB4" s="12"/>
      <c r="AC4" s="12"/>
      <c r="AD4" s="12">
        <v>62.4</v>
      </c>
      <c r="AE4" s="12">
        <v>154.4</v>
      </c>
      <c r="AF4" s="12">
        <v>93.5</v>
      </c>
      <c r="AG4" s="12">
        <v>131.0</v>
      </c>
      <c r="AH4" s="12">
        <v>109.84</v>
      </c>
      <c r="AI4" s="12">
        <v>136.1</v>
      </c>
      <c r="AJ4" s="12">
        <v>89.17</v>
      </c>
      <c r="AK4" s="12">
        <v>106.15</v>
      </c>
      <c r="AL4" s="12">
        <v>263.48</v>
      </c>
      <c r="AM4" s="12">
        <v>235.2</v>
      </c>
      <c r="AN4" s="12">
        <v>153.7</v>
      </c>
      <c r="AO4" s="12">
        <v>109.8</v>
      </c>
      <c r="AP4" s="12">
        <v>193.73</v>
      </c>
      <c r="AQ4" s="35">
        <v>206.98</v>
      </c>
      <c r="AR4" s="12"/>
      <c r="AS4" s="12">
        <v>253.8</v>
      </c>
      <c r="AT4" s="12">
        <v>273.38</v>
      </c>
      <c r="AU4" s="12"/>
      <c r="AV4" s="12"/>
      <c r="AW4" s="12"/>
      <c r="AX4" s="12"/>
      <c r="AY4" s="12">
        <v>155.37</v>
      </c>
      <c r="AZ4" s="12"/>
      <c r="BA4" s="12"/>
      <c r="BB4" s="12"/>
      <c r="BC4" s="12">
        <v>357.86</v>
      </c>
      <c r="BD4" s="12"/>
      <c r="BE4" s="12">
        <v>193.86</v>
      </c>
      <c r="BF4" s="12">
        <v>379.25</v>
      </c>
      <c r="BG4" s="12"/>
      <c r="BH4" s="12"/>
      <c r="BI4" s="12">
        <v>313.71</v>
      </c>
      <c r="BJ4" s="12">
        <v>294.71</v>
      </c>
      <c r="BK4" s="36">
        <v>348.79</v>
      </c>
      <c r="BL4" s="36">
        <v>300.49</v>
      </c>
      <c r="BM4" s="12"/>
      <c r="BN4" s="13"/>
      <c r="BO4" s="13">
        <v>140.0</v>
      </c>
      <c r="BP4" s="13">
        <v>159.9</v>
      </c>
      <c r="BQ4" s="13">
        <v>181.3</v>
      </c>
      <c r="BR4" s="13">
        <v>190.3</v>
      </c>
      <c r="BS4" s="13">
        <v>75.2</v>
      </c>
      <c r="BT4" s="13">
        <v>197.3</v>
      </c>
      <c r="BU4" s="13">
        <v>220.1</v>
      </c>
      <c r="BV4" s="13">
        <v>204.9</v>
      </c>
      <c r="BW4" s="13">
        <v>120.7</v>
      </c>
      <c r="BX4" s="13">
        <v>126.6</v>
      </c>
      <c r="BY4" s="13">
        <v>193.8</v>
      </c>
      <c r="BZ4" s="13">
        <v>423.3</v>
      </c>
      <c r="CA4" s="13">
        <v>132.5</v>
      </c>
      <c r="CB4" s="13">
        <v>127.3</v>
      </c>
      <c r="CC4" s="13">
        <v>44.7</v>
      </c>
      <c r="CD4" s="13">
        <v>177.1</v>
      </c>
      <c r="CE4" s="13">
        <v>191.2</v>
      </c>
      <c r="CF4" s="13">
        <v>215.8</v>
      </c>
      <c r="CG4" s="13">
        <v>42.0</v>
      </c>
      <c r="CH4" s="13">
        <v>292.02</v>
      </c>
      <c r="CI4" s="13">
        <v>293.5</v>
      </c>
      <c r="CJ4" s="13">
        <v>155.0</v>
      </c>
      <c r="CK4" s="13">
        <v>130.6</v>
      </c>
      <c r="CL4" s="13">
        <v>139.1</v>
      </c>
      <c r="CM4" s="13">
        <v>165.4</v>
      </c>
      <c r="CN4" s="13">
        <v>271.6</v>
      </c>
      <c r="CO4" s="13">
        <v>162.8</v>
      </c>
      <c r="CP4" s="13">
        <v>182.3</v>
      </c>
      <c r="CQ4" s="13">
        <v>175.6</v>
      </c>
      <c r="CR4" s="13">
        <v>59.2</v>
      </c>
      <c r="CS4" s="13">
        <v>57.6</v>
      </c>
      <c r="CT4" s="13">
        <v>50.4</v>
      </c>
      <c r="CU4" s="13">
        <v>71.0</v>
      </c>
      <c r="CV4" s="13">
        <v>79.09999999999998</v>
      </c>
      <c r="CW4" s="13">
        <v>101.4</v>
      </c>
      <c r="CX4" s="13">
        <v>101.6</v>
      </c>
      <c r="CY4" s="13">
        <v>120.2</v>
      </c>
      <c r="CZ4" s="13">
        <v>114.11</v>
      </c>
      <c r="DA4" s="13">
        <v>235.9</v>
      </c>
      <c r="DB4" s="13">
        <v>129.3</v>
      </c>
      <c r="DC4" s="13">
        <v>134.8</v>
      </c>
      <c r="DD4" s="13">
        <v>135.7</v>
      </c>
      <c r="DE4" s="13">
        <v>85.8</v>
      </c>
      <c r="DF4" s="13">
        <v>83.2</v>
      </c>
      <c r="DG4" s="13">
        <v>172.2</v>
      </c>
      <c r="DH4" s="13">
        <v>240.8</v>
      </c>
      <c r="DI4" s="13">
        <v>126.82</v>
      </c>
      <c r="DJ4" s="13">
        <v>143.1</v>
      </c>
      <c r="D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35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>
        <v>0.0</v>
      </c>
      <c r="D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>
        <v>0.1</v>
      </c>
      <c r="W6" s="12"/>
      <c r="X6" s="12">
        <v>0.8</v>
      </c>
      <c r="Y6" s="12"/>
      <c r="Z6" s="12">
        <v>0.0</v>
      </c>
      <c r="AA6" s="12">
        <v>0.2</v>
      </c>
      <c r="AB6" s="12"/>
      <c r="AC6" s="12"/>
      <c r="AD6" s="12">
        <v>0.1</v>
      </c>
      <c r="AE6" s="12">
        <v>0.0</v>
      </c>
      <c r="AF6" s="12">
        <v>0.5</v>
      </c>
      <c r="AG6" s="12">
        <v>0.0</v>
      </c>
      <c r="AH6" s="12">
        <v>0.4600000000000001</v>
      </c>
      <c r="AI6" s="12">
        <v>0.0</v>
      </c>
      <c r="AJ6" s="12">
        <v>0.0</v>
      </c>
      <c r="AK6" s="12">
        <v>0.0</v>
      </c>
      <c r="AL6" s="12">
        <v>0.0</v>
      </c>
      <c r="AM6" s="12">
        <v>0.0</v>
      </c>
      <c r="AN6" s="12">
        <v>0.0</v>
      </c>
      <c r="AO6" s="12">
        <v>0.0</v>
      </c>
      <c r="AP6" s="12">
        <v>0.0</v>
      </c>
      <c r="AQ6" s="35">
        <v>0.0</v>
      </c>
      <c r="AR6" s="12"/>
      <c r="AS6" s="12">
        <v>0.0</v>
      </c>
      <c r="AT6" s="12">
        <v>0.0</v>
      </c>
      <c r="AU6" s="12"/>
      <c r="AV6" s="12"/>
      <c r="AW6" s="12"/>
      <c r="AX6" s="12"/>
      <c r="AY6" s="12">
        <v>0.15</v>
      </c>
      <c r="AZ6" s="12"/>
      <c r="BA6" s="12"/>
      <c r="BB6" s="12"/>
      <c r="BC6" s="12">
        <v>0.0</v>
      </c>
      <c r="BD6" s="12"/>
      <c r="BE6" s="12">
        <v>0.03</v>
      </c>
      <c r="BF6" s="12">
        <v>0.0</v>
      </c>
      <c r="BG6" s="12"/>
      <c r="BH6" s="12"/>
      <c r="BI6" s="12">
        <v>2.39</v>
      </c>
      <c r="BJ6" s="12">
        <v>0.02</v>
      </c>
      <c r="BK6" s="36">
        <v>1.11</v>
      </c>
      <c r="BL6" s="36">
        <v>0.0</v>
      </c>
      <c r="BM6" s="12"/>
      <c r="BN6" s="13"/>
      <c r="BO6" s="13">
        <v>0.2</v>
      </c>
      <c r="BP6" s="13">
        <v>0.6</v>
      </c>
      <c r="BQ6" s="13">
        <v>1.0</v>
      </c>
      <c r="BR6" s="13">
        <v>1.2</v>
      </c>
      <c r="BS6" s="13">
        <v>0.6</v>
      </c>
      <c r="BT6" s="13">
        <v>0.6</v>
      </c>
      <c r="BU6" s="13">
        <v>1.0</v>
      </c>
      <c r="BV6" s="13">
        <v>1.1</v>
      </c>
      <c r="BW6" s="13">
        <v>2.0</v>
      </c>
      <c r="BX6" s="13">
        <v>2.3</v>
      </c>
      <c r="BY6" s="13">
        <v>1.0</v>
      </c>
      <c r="BZ6" s="13">
        <v>22.8</v>
      </c>
      <c r="CA6" s="13">
        <v>0.2</v>
      </c>
      <c r="CB6" s="13">
        <v>0.1</v>
      </c>
      <c r="CC6" s="13">
        <v>0.6</v>
      </c>
      <c r="CD6" s="13">
        <v>0.55</v>
      </c>
      <c r="CE6" s="13">
        <v>0.3</v>
      </c>
      <c r="CF6" s="13">
        <v>143.9</v>
      </c>
      <c r="CG6" s="13">
        <v>0.2</v>
      </c>
      <c r="CH6" s="13">
        <v>1.9</v>
      </c>
      <c r="CI6" s="13">
        <v>2.18</v>
      </c>
      <c r="CJ6" s="13">
        <v>0.8</v>
      </c>
      <c r="CK6" s="13">
        <v>1.6</v>
      </c>
      <c r="CL6" s="13">
        <v>0.1</v>
      </c>
      <c r="CM6" s="13">
        <v>0.5</v>
      </c>
      <c r="CN6" s="13">
        <v>31.9</v>
      </c>
      <c r="CO6" s="13">
        <v>116.7</v>
      </c>
      <c r="CP6" s="13">
        <v>0.8</v>
      </c>
      <c r="CQ6" s="13">
        <v>1.0</v>
      </c>
      <c r="CR6" s="13">
        <v>0.0</v>
      </c>
      <c r="CS6" s="13">
        <v>0.0</v>
      </c>
      <c r="CT6" s="13">
        <v>0.0</v>
      </c>
      <c r="CU6" s="13">
        <v>0.1</v>
      </c>
      <c r="CV6" s="13">
        <v>0.1</v>
      </c>
      <c r="CW6" s="13">
        <v>0.0</v>
      </c>
      <c r="CX6" s="13">
        <v>0.0</v>
      </c>
      <c r="CY6" s="13">
        <v>0.2</v>
      </c>
      <c r="CZ6" s="13">
        <v>0.0</v>
      </c>
      <c r="DA6" s="13">
        <v>0.6</v>
      </c>
      <c r="DB6" s="13">
        <v>0.0</v>
      </c>
      <c r="DC6" s="13">
        <v>1.1</v>
      </c>
      <c r="DD6" s="13">
        <v>1.4</v>
      </c>
      <c r="DE6" s="13">
        <v>0.1</v>
      </c>
      <c r="DF6" s="13">
        <v>0.1</v>
      </c>
      <c r="DG6" s="13">
        <v>10.6</v>
      </c>
      <c r="DH6" s="13">
        <v>0.0</v>
      </c>
      <c r="DI6" s="13">
        <v>0.0</v>
      </c>
      <c r="DJ6" s="13">
        <v>0.0</v>
      </c>
      <c r="DK6" s="13"/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>
        <v>0.3</v>
      </c>
      <c r="W7" s="12"/>
      <c r="X7" s="12">
        <v>0.6</v>
      </c>
      <c r="Y7" s="12"/>
      <c r="Z7" s="12">
        <v>0.0</v>
      </c>
      <c r="AA7" s="12">
        <v>0.0</v>
      </c>
      <c r="AB7" s="12"/>
      <c r="AC7" s="12"/>
      <c r="AD7" s="12">
        <v>0.3</v>
      </c>
      <c r="AE7" s="12">
        <v>0.0</v>
      </c>
      <c r="AF7" s="12">
        <v>1.3</v>
      </c>
      <c r="AG7" s="12">
        <v>0.2</v>
      </c>
      <c r="AH7" s="12">
        <v>1.23</v>
      </c>
      <c r="AI7" s="12">
        <v>0.2</v>
      </c>
      <c r="AJ7" s="12">
        <v>0.0</v>
      </c>
      <c r="AK7" s="12">
        <v>0.0</v>
      </c>
      <c r="AL7" s="12">
        <v>0.29</v>
      </c>
      <c r="AM7" s="12">
        <v>0.0</v>
      </c>
      <c r="AN7" s="12">
        <v>0.0</v>
      </c>
      <c r="AO7" s="12">
        <v>0.0</v>
      </c>
      <c r="AP7" s="12">
        <v>0.0</v>
      </c>
      <c r="AQ7" s="35">
        <v>0.0</v>
      </c>
      <c r="AR7" s="12"/>
      <c r="AS7" s="12">
        <v>0.1</v>
      </c>
      <c r="AT7" s="12">
        <v>0.0</v>
      </c>
      <c r="AU7" s="12"/>
      <c r="AV7" s="12"/>
      <c r="AW7" s="12"/>
      <c r="AX7" s="12"/>
      <c r="AY7" s="12">
        <v>0.26</v>
      </c>
      <c r="AZ7" s="12"/>
      <c r="BA7" s="12"/>
      <c r="BB7" s="12"/>
      <c r="BC7" s="12">
        <v>0.0</v>
      </c>
      <c r="BD7" s="12"/>
      <c r="BE7" s="12">
        <v>0.03</v>
      </c>
      <c r="BF7" s="12">
        <v>0.01</v>
      </c>
      <c r="BG7" s="12"/>
      <c r="BH7" s="12"/>
      <c r="BI7" s="12">
        <v>2.37</v>
      </c>
      <c r="BJ7" s="12">
        <v>0.01</v>
      </c>
      <c r="BK7" s="36">
        <v>1.19</v>
      </c>
      <c r="BL7" s="36">
        <v>0.0</v>
      </c>
      <c r="BM7" s="12"/>
      <c r="BN7" s="13"/>
      <c r="BO7" s="13">
        <v>1.5</v>
      </c>
      <c r="BP7" s="13">
        <v>1.9</v>
      </c>
      <c r="BQ7" s="13">
        <v>3.7</v>
      </c>
      <c r="BR7" s="13">
        <v>1.4</v>
      </c>
      <c r="BS7" s="13">
        <v>0.2</v>
      </c>
      <c r="BT7" s="13">
        <v>1.2</v>
      </c>
      <c r="BU7" s="13">
        <v>1.2</v>
      </c>
      <c r="BV7" s="13">
        <v>1.4</v>
      </c>
      <c r="BW7" s="13">
        <v>0.07</v>
      </c>
      <c r="BX7" s="13">
        <v>1.9</v>
      </c>
      <c r="BY7" s="13">
        <v>0.4</v>
      </c>
      <c r="BZ7" s="13">
        <v>34.1</v>
      </c>
      <c r="CA7" s="13">
        <v>0.2</v>
      </c>
      <c r="CB7" s="13">
        <v>0.9</v>
      </c>
      <c r="CC7" s="13">
        <v>0.2</v>
      </c>
      <c r="CD7" s="13">
        <v>0.5</v>
      </c>
      <c r="CE7" s="13">
        <v>0.7</v>
      </c>
      <c r="CF7" s="13">
        <v>5.6</v>
      </c>
      <c r="CG7" s="13">
        <v>0.2</v>
      </c>
      <c r="CH7" s="13">
        <v>5.06</v>
      </c>
      <c r="CI7" s="13">
        <v>5.16</v>
      </c>
      <c r="CJ7" s="13">
        <v>2.5</v>
      </c>
      <c r="CK7" s="13">
        <v>1.5</v>
      </c>
      <c r="CL7" s="13">
        <v>1.0</v>
      </c>
      <c r="CM7" s="13">
        <v>1.3</v>
      </c>
      <c r="CN7" s="13">
        <v>43.8</v>
      </c>
      <c r="CO7" s="13">
        <v>24.4</v>
      </c>
      <c r="CP7" s="13">
        <v>0.7</v>
      </c>
      <c r="CQ7" s="13">
        <v>1.0</v>
      </c>
      <c r="CR7" s="13">
        <v>0.1</v>
      </c>
      <c r="CS7" s="13">
        <v>0.0</v>
      </c>
      <c r="CT7" s="13">
        <v>0.0</v>
      </c>
      <c r="CU7" s="13">
        <v>0.1</v>
      </c>
      <c r="CV7" s="13">
        <v>0.1</v>
      </c>
      <c r="CW7" s="13">
        <v>0.1</v>
      </c>
      <c r="CX7" s="13">
        <v>0.1</v>
      </c>
      <c r="CY7" s="13">
        <v>0.0</v>
      </c>
      <c r="CZ7" s="13">
        <v>0.0</v>
      </c>
      <c r="DA7" s="13">
        <v>0.0</v>
      </c>
      <c r="DB7" s="13">
        <v>2.9</v>
      </c>
      <c r="DC7" s="13">
        <v>22.0</v>
      </c>
      <c r="DD7" s="13">
        <v>20.6</v>
      </c>
      <c r="DE7" s="13">
        <v>7.5</v>
      </c>
      <c r="DF7" s="13">
        <v>6.2</v>
      </c>
      <c r="DG7" s="13">
        <v>68.0</v>
      </c>
      <c r="DH7" s="13">
        <v>0.1</v>
      </c>
      <c r="DI7" s="13">
        <v>0.2</v>
      </c>
      <c r="DJ7" s="13">
        <v>0.0</v>
      </c>
      <c r="D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>
        <v>6.3</v>
      </c>
      <c r="W8" s="12"/>
      <c r="X8" s="12">
        <v>4.9</v>
      </c>
      <c r="Y8" s="12"/>
      <c r="Z8" s="12">
        <v>0.9</v>
      </c>
      <c r="AA8" s="12">
        <v>0.7</v>
      </c>
      <c r="AB8" s="12"/>
      <c r="AC8" s="12"/>
      <c r="AD8" s="12">
        <v>2.3</v>
      </c>
      <c r="AE8" s="12">
        <v>0.15</v>
      </c>
      <c r="AF8" s="12">
        <v>4.2</v>
      </c>
      <c r="AG8" s="12">
        <v>19.1</v>
      </c>
      <c r="AH8" s="12">
        <v>2.94</v>
      </c>
      <c r="AI8" s="12">
        <v>12.1</v>
      </c>
      <c r="AJ8" s="12">
        <v>0.05</v>
      </c>
      <c r="AK8" s="12">
        <v>0.15</v>
      </c>
      <c r="AL8" s="12">
        <v>1.16</v>
      </c>
      <c r="AM8" s="12">
        <v>0.09</v>
      </c>
      <c r="AN8" s="12">
        <v>0.0</v>
      </c>
      <c r="AO8" s="12">
        <v>0.0</v>
      </c>
      <c r="AP8" s="12">
        <v>0.06</v>
      </c>
      <c r="AQ8" s="35">
        <v>0.0</v>
      </c>
      <c r="AR8" s="12"/>
      <c r="AS8" s="12">
        <v>0.2</v>
      </c>
      <c r="AT8" s="12">
        <v>0.0</v>
      </c>
      <c r="AU8" s="12"/>
      <c r="AV8" s="12"/>
      <c r="AW8" s="12"/>
      <c r="AX8" s="12"/>
      <c r="AY8" s="12">
        <v>1.5</v>
      </c>
      <c r="AZ8" s="12"/>
      <c r="BA8" s="12"/>
      <c r="BB8" s="12"/>
      <c r="BC8" s="12">
        <v>0.2</v>
      </c>
      <c r="BD8" s="12"/>
      <c r="BE8" s="12">
        <v>3.44</v>
      </c>
      <c r="BF8" s="12">
        <v>0.07</v>
      </c>
      <c r="BG8" s="12"/>
      <c r="BH8" s="12"/>
      <c r="BI8" s="12">
        <v>5.26</v>
      </c>
      <c r="BJ8" s="12">
        <v>0.22000000000000003</v>
      </c>
      <c r="BK8" s="36">
        <v>8.8</v>
      </c>
      <c r="BL8" s="36">
        <v>0.0</v>
      </c>
      <c r="BM8" s="12"/>
      <c r="BN8" s="13"/>
      <c r="BO8" s="13">
        <v>35.9</v>
      </c>
      <c r="BP8" s="13">
        <v>43.9</v>
      </c>
      <c r="BQ8" s="13">
        <v>98.3</v>
      </c>
      <c r="BR8" s="13">
        <v>115.2</v>
      </c>
      <c r="BS8" s="13">
        <v>0.1</v>
      </c>
      <c r="BT8" s="13">
        <v>35.0</v>
      </c>
      <c r="BU8" s="13">
        <v>35.6</v>
      </c>
      <c r="BV8" s="13">
        <v>48.1</v>
      </c>
      <c r="BW8" s="13">
        <v>6.3</v>
      </c>
      <c r="BX8" s="13">
        <v>5.1</v>
      </c>
      <c r="BY8" s="13">
        <v>0.5</v>
      </c>
      <c r="BZ8" s="13">
        <v>155.1</v>
      </c>
      <c r="CA8" s="13">
        <v>0.5</v>
      </c>
      <c r="CB8" s="13">
        <v>2.5</v>
      </c>
      <c r="CC8" s="13">
        <v>0.2</v>
      </c>
      <c r="CD8" s="13">
        <v>13.7</v>
      </c>
      <c r="CE8" s="13">
        <v>6.0</v>
      </c>
      <c r="CF8" s="13">
        <v>11.9</v>
      </c>
      <c r="CG8" s="13">
        <v>0.2</v>
      </c>
      <c r="CH8" s="13">
        <v>25.97</v>
      </c>
      <c r="CI8" s="13">
        <v>25.2</v>
      </c>
      <c r="CJ8" s="13">
        <v>39.6</v>
      </c>
      <c r="CK8" s="13">
        <v>51.1</v>
      </c>
      <c r="CL8" s="13">
        <v>27.1</v>
      </c>
      <c r="CM8" s="13">
        <v>30.4</v>
      </c>
      <c r="CN8" s="13">
        <v>51.5</v>
      </c>
      <c r="CO8" s="13">
        <v>10.9</v>
      </c>
      <c r="CP8" s="13">
        <v>5.0</v>
      </c>
      <c r="CQ8" s="13">
        <v>4.3</v>
      </c>
      <c r="CR8" s="13">
        <v>0.3</v>
      </c>
      <c r="CS8" s="13">
        <v>3.7</v>
      </c>
      <c r="CT8" s="13">
        <v>0.3</v>
      </c>
      <c r="CU8" s="13">
        <v>0.5</v>
      </c>
      <c r="CV8" s="13">
        <v>0.3</v>
      </c>
      <c r="CW8" s="13">
        <v>0.5</v>
      </c>
      <c r="CX8" s="13">
        <v>2.7</v>
      </c>
      <c r="CY8" s="13">
        <v>0.0</v>
      </c>
      <c r="CZ8" s="13">
        <v>0.0</v>
      </c>
      <c r="DA8" s="13">
        <v>0.1</v>
      </c>
      <c r="DB8" s="13">
        <v>54.7</v>
      </c>
      <c r="DC8" s="13">
        <v>94.5</v>
      </c>
      <c r="DD8" s="13">
        <v>97.4</v>
      </c>
      <c r="DE8" s="13">
        <v>46.7</v>
      </c>
      <c r="DF8" s="13">
        <v>39.6</v>
      </c>
      <c r="DG8" s="13">
        <v>77.09999999999998</v>
      </c>
      <c r="DH8" s="13">
        <v>155.2</v>
      </c>
      <c r="DI8" s="13">
        <v>5.2</v>
      </c>
      <c r="DJ8" s="13">
        <v>0.9</v>
      </c>
      <c r="D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>
        <v>129.7</v>
      </c>
      <c r="W9" s="12"/>
      <c r="X9" s="12">
        <v>25.2</v>
      </c>
      <c r="Y9" s="12"/>
      <c r="Z9" s="12">
        <v>24.7</v>
      </c>
      <c r="AA9" s="12">
        <v>37.6</v>
      </c>
      <c r="AB9" s="12"/>
      <c r="AC9" s="12"/>
      <c r="AD9" s="12">
        <v>26.8</v>
      </c>
      <c r="AE9" s="12">
        <v>6.52</v>
      </c>
      <c r="AF9" s="12">
        <v>57.5</v>
      </c>
      <c r="AG9" s="12">
        <v>39.2</v>
      </c>
      <c r="AH9" s="12">
        <v>28.95</v>
      </c>
      <c r="AI9" s="12">
        <v>50.6</v>
      </c>
      <c r="AJ9" s="12">
        <v>2.48</v>
      </c>
      <c r="AK9" s="12">
        <v>3.73</v>
      </c>
      <c r="AL9" s="12">
        <v>8.37</v>
      </c>
      <c r="AM9" s="12">
        <v>24.12</v>
      </c>
      <c r="AN9" s="12">
        <v>1.7</v>
      </c>
      <c r="AO9" s="12">
        <v>5.5</v>
      </c>
      <c r="AP9" s="12">
        <v>7.82</v>
      </c>
      <c r="AQ9" s="35">
        <v>15.29</v>
      </c>
      <c r="AR9" s="12"/>
      <c r="AS9" s="12">
        <v>2.1</v>
      </c>
      <c r="AT9" s="12">
        <v>51.56</v>
      </c>
      <c r="AU9" s="12"/>
      <c r="AV9" s="12"/>
      <c r="AW9" s="12"/>
      <c r="AX9" s="12"/>
      <c r="AY9" s="12">
        <v>28.28</v>
      </c>
      <c r="AZ9" s="12"/>
      <c r="BA9" s="12"/>
      <c r="BB9" s="12"/>
      <c r="BC9" s="12">
        <v>21.8</v>
      </c>
      <c r="BD9" s="12"/>
      <c r="BE9" s="12">
        <v>40.18</v>
      </c>
      <c r="BF9" s="12">
        <v>20.73</v>
      </c>
      <c r="BG9" s="12"/>
      <c r="BH9" s="12"/>
      <c r="BI9" s="12">
        <v>54.13</v>
      </c>
      <c r="BJ9" s="12">
        <v>47.62</v>
      </c>
      <c r="BK9" s="36">
        <v>85.9</v>
      </c>
      <c r="BL9" s="36">
        <v>14.86</v>
      </c>
      <c r="BM9" s="12"/>
      <c r="BN9" s="13"/>
      <c r="BO9" s="13">
        <v>98.6</v>
      </c>
      <c r="BP9" s="13">
        <v>109.3</v>
      </c>
      <c r="BQ9" s="13">
        <v>73.3</v>
      </c>
      <c r="BR9" s="13">
        <v>65.4</v>
      </c>
      <c r="BS9" s="13">
        <v>27.2</v>
      </c>
      <c r="BT9" s="13">
        <v>144.2</v>
      </c>
      <c r="BU9" s="13">
        <v>161.4</v>
      </c>
      <c r="BV9" s="13">
        <v>132.4</v>
      </c>
      <c r="BW9" s="13">
        <v>32.0</v>
      </c>
      <c r="BX9" s="13">
        <v>61.5</v>
      </c>
      <c r="BY9" s="13">
        <v>108.0</v>
      </c>
      <c r="BZ9" s="13">
        <v>172.4</v>
      </c>
      <c r="CA9" s="13">
        <v>3.7</v>
      </c>
      <c r="CB9" s="13">
        <v>4.0</v>
      </c>
      <c r="CC9" s="13">
        <v>11.5</v>
      </c>
      <c r="CD9" s="13">
        <v>140.0</v>
      </c>
      <c r="CE9" s="13">
        <v>151.2</v>
      </c>
      <c r="CF9" s="13">
        <v>12.9</v>
      </c>
      <c r="CG9" s="13">
        <v>10.8</v>
      </c>
      <c r="CH9" s="13">
        <v>235.11</v>
      </c>
      <c r="CI9" s="13">
        <v>234.8</v>
      </c>
      <c r="CJ9" s="13">
        <v>105.8</v>
      </c>
      <c r="CK9" s="13">
        <v>73.0</v>
      </c>
      <c r="CL9" s="13">
        <v>103.7</v>
      </c>
      <c r="CM9" s="13">
        <v>128.1</v>
      </c>
      <c r="CN9" s="13">
        <v>0.0</v>
      </c>
      <c r="CO9" s="13">
        <v>2.3</v>
      </c>
      <c r="CP9" s="13">
        <v>76.5</v>
      </c>
      <c r="CQ9" s="13">
        <v>15.4</v>
      </c>
      <c r="CR9" s="13">
        <v>0.5</v>
      </c>
      <c r="CS9" s="13">
        <v>12.0</v>
      </c>
      <c r="CT9" s="13">
        <v>5.8</v>
      </c>
      <c r="CU9" s="13">
        <v>3.5</v>
      </c>
      <c r="CV9" s="13">
        <v>3.2</v>
      </c>
      <c r="CW9" s="13">
        <v>18.8</v>
      </c>
      <c r="CX9" s="13">
        <v>18.6</v>
      </c>
      <c r="CY9" s="13">
        <v>4.4</v>
      </c>
      <c r="CZ9" s="13">
        <v>5.55</v>
      </c>
      <c r="DA9" s="13">
        <v>49.5</v>
      </c>
      <c r="DB9" s="13">
        <v>45.6</v>
      </c>
      <c r="DC9" s="13">
        <v>9.9</v>
      </c>
      <c r="DD9" s="13">
        <v>9.7</v>
      </c>
      <c r="DE9" s="13">
        <v>28.0</v>
      </c>
      <c r="DF9" s="13">
        <v>27.5</v>
      </c>
      <c r="DG9" s="13">
        <v>8.4</v>
      </c>
      <c r="DH9" s="13">
        <v>70.4</v>
      </c>
      <c r="DI9" s="13">
        <v>73.5</v>
      </c>
      <c r="DJ9" s="13">
        <v>77.2</v>
      </c>
      <c r="D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>
        <v>42.4</v>
      </c>
      <c r="W10" s="12"/>
      <c r="X10" s="12">
        <v>88.0</v>
      </c>
      <c r="Y10" s="12"/>
      <c r="Z10" s="12">
        <v>85.2</v>
      </c>
      <c r="AA10" s="12">
        <v>132.2</v>
      </c>
      <c r="AB10" s="12"/>
      <c r="AC10" s="12"/>
      <c r="AD10" s="12">
        <v>31.6</v>
      </c>
      <c r="AE10" s="12">
        <v>124.63</v>
      </c>
      <c r="AF10" s="12">
        <v>28.0</v>
      </c>
      <c r="AG10" s="12">
        <v>70.3</v>
      </c>
      <c r="AH10" s="12">
        <v>59.45</v>
      </c>
      <c r="AI10" s="12">
        <v>70.5</v>
      </c>
      <c r="AJ10" s="12">
        <v>38.86</v>
      </c>
      <c r="AK10" s="12">
        <v>64.78</v>
      </c>
      <c r="AL10" s="12">
        <v>197.28</v>
      </c>
      <c r="AM10" s="12">
        <v>195.74</v>
      </c>
      <c r="AN10" s="12">
        <v>132.6</v>
      </c>
      <c r="AO10" s="12">
        <v>96.6</v>
      </c>
      <c r="AP10" s="12">
        <v>170.03</v>
      </c>
      <c r="AQ10" s="35">
        <v>179.62</v>
      </c>
      <c r="AR10" s="12"/>
      <c r="AS10" s="12">
        <v>146.71</v>
      </c>
      <c r="AT10" s="12">
        <v>215.69</v>
      </c>
      <c r="AU10" s="12"/>
      <c r="AV10" s="12"/>
      <c r="AW10" s="12"/>
      <c r="AX10" s="12"/>
      <c r="AY10" s="12">
        <v>68.1</v>
      </c>
      <c r="AZ10" s="12"/>
      <c r="BA10" s="12"/>
      <c r="BB10" s="12"/>
      <c r="BC10" s="12">
        <v>211.5</v>
      </c>
      <c r="BD10" s="12"/>
      <c r="BE10" s="12">
        <v>146.92</v>
      </c>
      <c r="BF10" s="12">
        <v>342.89</v>
      </c>
      <c r="BG10" s="12"/>
      <c r="BH10" s="12"/>
      <c r="BI10" s="12">
        <v>113.77</v>
      </c>
      <c r="BJ10" s="12">
        <v>236.69</v>
      </c>
      <c r="BK10" s="36">
        <v>235.02</v>
      </c>
      <c r="BL10" s="36">
        <v>263.73</v>
      </c>
      <c r="BM10" s="12"/>
      <c r="BN10" s="13"/>
      <c r="BO10" s="13">
        <v>3.4</v>
      </c>
      <c r="BP10" s="13">
        <v>3.9</v>
      </c>
      <c r="BQ10" s="13">
        <v>1.75</v>
      </c>
      <c r="BR10" s="13">
        <v>6.6</v>
      </c>
      <c r="BS10" s="13">
        <v>34.5</v>
      </c>
      <c r="BT10" s="13">
        <v>16.8</v>
      </c>
      <c r="BU10" s="13">
        <v>20.1</v>
      </c>
      <c r="BV10" s="13">
        <v>21.6</v>
      </c>
      <c r="BW10" s="13">
        <v>77.7</v>
      </c>
      <c r="BX10" s="13">
        <v>54.4</v>
      </c>
      <c r="BY10" s="13">
        <v>68.6</v>
      </c>
      <c r="BZ10" s="13">
        <v>18.6</v>
      </c>
      <c r="CA10" s="13">
        <v>117.3</v>
      </c>
      <c r="CB10" s="13">
        <v>111.4</v>
      </c>
      <c r="CC10" s="13">
        <v>21.9</v>
      </c>
      <c r="CD10" s="13">
        <v>21.1</v>
      </c>
      <c r="CE10" s="13">
        <v>23.6</v>
      </c>
      <c r="CF10" s="13">
        <v>22.3</v>
      </c>
      <c r="CG10" s="13">
        <v>18.0</v>
      </c>
      <c r="CH10" s="13">
        <v>23.44</v>
      </c>
      <c r="CI10" s="13">
        <v>25.5</v>
      </c>
      <c r="CJ10" s="13">
        <v>6.5</v>
      </c>
      <c r="CK10" s="13">
        <v>2.8</v>
      </c>
      <c r="CL10" s="13">
        <v>5.2</v>
      </c>
      <c r="CM10" s="13">
        <v>3.7</v>
      </c>
      <c r="CN10" s="13">
        <v>121.8</v>
      </c>
      <c r="CO10" s="13">
        <v>3.9</v>
      </c>
      <c r="CP10" s="13">
        <v>66.2</v>
      </c>
      <c r="CQ10" s="13">
        <v>141.4</v>
      </c>
      <c r="CR10" s="13">
        <v>20.6</v>
      </c>
      <c r="CS10" s="13">
        <v>41.8</v>
      </c>
      <c r="CT10" s="13">
        <v>34.0</v>
      </c>
      <c r="CU10" s="13">
        <v>50.7</v>
      </c>
      <c r="CV10" s="13">
        <v>64.3</v>
      </c>
      <c r="CW10" s="13">
        <v>79.8</v>
      </c>
      <c r="CX10" s="13">
        <v>77.7</v>
      </c>
      <c r="CY10" s="13">
        <v>109.3</v>
      </c>
      <c r="CZ10" s="13">
        <v>103.4</v>
      </c>
      <c r="DA10" s="13">
        <v>147.9</v>
      </c>
      <c r="DB10" s="13">
        <v>25.5</v>
      </c>
      <c r="DC10" s="13">
        <v>6.4</v>
      </c>
      <c r="DD10" s="13">
        <v>6.5</v>
      </c>
      <c r="DE10" s="13">
        <v>2.8</v>
      </c>
      <c r="DF10" s="13">
        <v>9.4</v>
      </c>
      <c r="DG10" s="13">
        <v>7.6</v>
      </c>
      <c r="DH10" s="13">
        <v>14.6</v>
      </c>
      <c r="DI10" s="13">
        <v>41.3</v>
      </c>
      <c r="DJ10" s="13">
        <v>55.1</v>
      </c>
      <c r="D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>
        <v>2.6</v>
      </c>
      <c r="W11" s="12"/>
      <c r="X11" s="12">
        <v>9.9</v>
      </c>
      <c r="Y11" s="12"/>
      <c r="Z11" s="12">
        <v>31.0</v>
      </c>
      <c r="AA11" s="12">
        <v>48.5</v>
      </c>
      <c r="AB11" s="12"/>
      <c r="AC11" s="12"/>
      <c r="AD11" s="12">
        <v>1.3</v>
      </c>
      <c r="AE11" s="12">
        <v>23.0</v>
      </c>
      <c r="AF11" s="12">
        <v>3.1</v>
      </c>
      <c r="AG11" s="12">
        <v>2.0</v>
      </c>
      <c r="AH11" s="12">
        <v>16.23</v>
      </c>
      <c r="AI11" s="12">
        <v>2.3</v>
      </c>
      <c r="AJ11" s="12">
        <v>47.73</v>
      </c>
      <c r="AK11" s="12">
        <v>37.42</v>
      </c>
      <c r="AL11" s="12">
        <v>56.21</v>
      </c>
      <c r="AM11" s="12">
        <v>15.16</v>
      </c>
      <c r="AN11" s="12">
        <v>19.0</v>
      </c>
      <c r="AO11" s="12">
        <v>7.6</v>
      </c>
      <c r="AP11" s="12">
        <v>15.76</v>
      </c>
      <c r="AQ11" s="35">
        <v>11.96</v>
      </c>
      <c r="AR11" s="12"/>
      <c r="AS11" s="12">
        <v>104.6</v>
      </c>
      <c r="AT11" s="12">
        <v>5.89</v>
      </c>
      <c r="AU11" s="12"/>
      <c r="AV11" s="12"/>
      <c r="AW11" s="12"/>
      <c r="AX11" s="12"/>
      <c r="AY11" s="12">
        <v>57.0</v>
      </c>
      <c r="AZ11" s="12"/>
      <c r="BA11" s="12"/>
      <c r="BB11" s="12"/>
      <c r="BC11" s="12">
        <v>123.7</v>
      </c>
      <c r="BD11" s="12"/>
      <c r="BE11" s="12">
        <v>2.9</v>
      </c>
      <c r="BF11" s="12">
        <v>15.47</v>
      </c>
      <c r="BG11" s="12"/>
      <c r="BH11" s="12"/>
      <c r="BI11" s="12">
        <v>135.49</v>
      </c>
      <c r="BJ11" s="12">
        <v>9.92</v>
      </c>
      <c r="BK11" s="36">
        <v>16.78</v>
      </c>
      <c r="BL11" s="36">
        <v>21.76</v>
      </c>
      <c r="BM11" s="12"/>
      <c r="BN11" s="13"/>
      <c r="BO11" s="13">
        <v>0.0</v>
      </c>
      <c r="BP11" s="13">
        <v>0.0</v>
      </c>
      <c r="BQ11" s="13">
        <v>0.0</v>
      </c>
      <c r="BR11" s="13">
        <v>0.0</v>
      </c>
      <c r="BS11" s="13">
        <v>10.3</v>
      </c>
      <c r="BT11" s="13">
        <v>0.5</v>
      </c>
      <c r="BU11" s="13">
        <v>0.1</v>
      </c>
      <c r="BV11" s="13">
        <v>0.6</v>
      </c>
      <c r="BW11" s="13">
        <v>0.4</v>
      </c>
      <c r="BX11" s="13">
        <v>0.6</v>
      </c>
      <c r="BY11" s="13">
        <v>10.4</v>
      </c>
      <c r="BZ11" s="13">
        <v>10.4</v>
      </c>
      <c r="CA11" s="13">
        <v>9.8</v>
      </c>
      <c r="CB11" s="13">
        <v>7.5</v>
      </c>
      <c r="CC11" s="13">
        <v>7.8</v>
      </c>
      <c r="CD11" s="13">
        <v>0.3</v>
      </c>
      <c r="CE11" s="13">
        <v>0.3</v>
      </c>
      <c r="CF11" s="13">
        <v>8.5</v>
      </c>
      <c r="CG11" s="13">
        <v>5.6</v>
      </c>
      <c r="CH11" s="13">
        <v>0.51</v>
      </c>
      <c r="CI11" s="13">
        <v>0.1</v>
      </c>
      <c r="CJ11" s="13">
        <v>0.0</v>
      </c>
      <c r="CK11" s="13">
        <v>0.1</v>
      </c>
      <c r="CL11" s="13">
        <v>0.0</v>
      </c>
      <c r="CM11" s="13">
        <v>0.0</v>
      </c>
      <c r="CN11" s="13">
        <v>11.4</v>
      </c>
      <c r="CO11" s="13">
        <v>2.5</v>
      </c>
      <c r="CP11" s="13">
        <v>29.2</v>
      </c>
      <c r="CQ11" s="13">
        <v>10.7</v>
      </c>
      <c r="CR11" s="13">
        <v>8.699999999999998</v>
      </c>
      <c r="CS11" s="13">
        <v>3.9</v>
      </c>
      <c r="CT11" s="13">
        <v>7.7</v>
      </c>
      <c r="CU11" s="13">
        <v>13.2</v>
      </c>
      <c r="CV11" s="13">
        <v>8.0</v>
      </c>
      <c r="CW11" s="13">
        <v>3.0</v>
      </c>
      <c r="CX11" s="13">
        <v>2.4</v>
      </c>
      <c r="CY11" s="13">
        <v>5.3</v>
      </c>
      <c r="CZ11" s="13">
        <v>5.0</v>
      </c>
      <c r="DA11" s="13">
        <v>37.2</v>
      </c>
      <c r="DB11" s="13">
        <v>0.4</v>
      </c>
      <c r="DC11" s="13">
        <v>0.1</v>
      </c>
      <c r="DD11" s="13">
        <v>0.1</v>
      </c>
      <c r="DE11" s="13">
        <v>0.0</v>
      </c>
      <c r="DF11" s="13">
        <v>0.2</v>
      </c>
      <c r="DG11" s="13">
        <v>0.3</v>
      </c>
      <c r="DH11" s="13">
        <v>0.3</v>
      </c>
      <c r="DI11" s="13">
        <v>6.4</v>
      </c>
      <c r="DJ11" s="13">
        <v>4.2</v>
      </c>
      <c r="D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>
        <v>0.0</v>
      </c>
      <c r="W12" s="12"/>
      <c r="X12" s="12">
        <v>0.0</v>
      </c>
      <c r="Y12" s="12"/>
      <c r="Z12" s="12">
        <v>0.4</v>
      </c>
      <c r="AA12" s="12">
        <v>0.2</v>
      </c>
      <c r="AB12" s="12"/>
      <c r="AC12" s="12"/>
      <c r="AD12" s="12">
        <v>0.0</v>
      </c>
      <c r="AE12" s="12">
        <v>0.06</v>
      </c>
      <c r="AF12" s="12">
        <v>0.1</v>
      </c>
      <c r="AG12" s="12">
        <v>0.2</v>
      </c>
      <c r="AH12" s="12">
        <v>0.0</v>
      </c>
      <c r="AI12" s="12">
        <v>0.1</v>
      </c>
      <c r="AJ12" s="12">
        <v>0.03</v>
      </c>
      <c r="AK12" s="12">
        <v>0.04</v>
      </c>
      <c r="AL12" s="12">
        <v>0.06</v>
      </c>
      <c r="AM12" s="12">
        <v>0.04</v>
      </c>
      <c r="AN12" s="12">
        <v>0.2</v>
      </c>
      <c r="AO12" s="12">
        <v>0.1</v>
      </c>
      <c r="AP12" s="12">
        <v>0.05</v>
      </c>
      <c r="AQ12" s="35">
        <v>0.0</v>
      </c>
      <c r="AR12" s="12"/>
      <c r="AS12" s="12">
        <v>0.1</v>
      </c>
      <c r="AT12" s="12">
        <v>0.03</v>
      </c>
      <c r="AU12" s="12"/>
      <c r="AV12" s="12"/>
      <c r="AW12" s="12"/>
      <c r="AX12" s="12"/>
      <c r="AY12" s="12">
        <v>0.0</v>
      </c>
      <c r="AZ12" s="12"/>
      <c r="BA12" s="12"/>
      <c r="BB12" s="12"/>
      <c r="BC12" s="12">
        <v>0.1</v>
      </c>
      <c r="BD12" s="12"/>
      <c r="BE12" s="12">
        <v>0.07</v>
      </c>
      <c r="BF12" s="12">
        <v>0.04</v>
      </c>
      <c r="BG12" s="12"/>
      <c r="BH12" s="12"/>
      <c r="BI12" s="12">
        <v>0.13</v>
      </c>
      <c r="BJ12" s="12">
        <v>0.13</v>
      </c>
      <c r="BK12" s="36">
        <v>0.02</v>
      </c>
      <c r="BL12" s="36">
        <v>0.09</v>
      </c>
      <c r="BM12" s="12"/>
      <c r="BN12" s="13"/>
      <c r="BO12" s="13">
        <v>0.0</v>
      </c>
      <c r="BP12" s="13">
        <v>0.0</v>
      </c>
      <c r="BQ12" s="13">
        <v>0.0</v>
      </c>
      <c r="BR12" s="13">
        <v>0.0</v>
      </c>
      <c r="BS12" s="13">
        <v>2.6</v>
      </c>
      <c r="BT12" s="13">
        <v>0.3</v>
      </c>
      <c r="BU12" s="13">
        <v>0.0</v>
      </c>
      <c r="BV12" s="13">
        <v>0.3</v>
      </c>
      <c r="BW12" s="13">
        <v>0.0</v>
      </c>
      <c r="BX12" s="13">
        <v>0.0</v>
      </c>
      <c r="BY12" s="13">
        <v>3.5</v>
      </c>
      <c r="BZ12" s="13">
        <v>9.7</v>
      </c>
      <c r="CA12" s="13">
        <v>1.7</v>
      </c>
      <c r="CB12" s="13">
        <v>1.6</v>
      </c>
      <c r="CC12" s="13">
        <v>2.4</v>
      </c>
      <c r="CD12" s="13">
        <v>0.0</v>
      </c>
      <c r="CE12" s="13">
        <v>0.0</v>
      </c>
      <c r="CF12" s="13">
        <v>10.4</v>
      </c>
      <c r="CG12" s="13">
        <v>6.4</v>
      </c>
      <c r="CH12" s="13">
        <v>0.0</v>
      </c>
      <c r="CI12" s="13">
        <v>0.0</v>
      </c>
      <c r="CJ12" s="13">
        <v>0.0</v>
      </c>
      <c r="CK12" s="13">
        <v>0.1</v>
      </c>
      <c r="CL12" s="13">
        <v>0.0</v>
      </c>
      <c r="CM12" s="13">
        <v>0.0</v>
      </c>
      <c r="CN12" s="13">
        <v>11.0</v>
      </c>
      <c r="CO12" s="13">
        <v>1.8</v>
      </c>
      <c r="CP12" s="13">
        <v>3.1</v>
      </c>
      <c r="CQ12" s="13">
        <v>1.5</v>
      </c>
      <c r="CR12" s="13">
        <v>27.4</v>
      </c>
      <c r="CS12" s="13">
        <v>2.7</v>
      </c>
      <c r="CT12" s="13">
        <v>2.6</v>
      </c>
      <c r="CU12" s="13">
        <v>3.3</v>
      </c>
      <c r="CV12" s="13">
        <v>3.1</v>
      </c>
      <c r="CW12" s="13">
        <v>0.1</v>
      </c>
      <c r="CX12" s="13">
        <v>0.0</v>
      </c>
      <c r="CY12" s="13">
        <v>0.1</v>
      </c>
      <c r="CZ12" s="13">
        <v>0.1</v>
      </c>
      <c r="DA12" s="13">
        <v>0.3</v>
      </c>
      <c r="DB12" s="13">
        <v>0.0</v>
      </c>
      <c r="DC12" s="13">
        <v>0.0</v>
      </c>
      <c r="DD12" s="13">
        <v>0.0</v>
      </c>
      <c r="DE12" s="13">
        <v>0.0</v>
      </c>
      <c r="DF12" s="13">
        <v>0.1</v>
      </c>
      <c r="DG12" s="13">
        <v>0.1</v>
      </c>
      <c r="DH12" s="13">
        <v>0.0</v>
      </c>
      <c r="DI12" s="13">
        <v>0.3</v>
      </c>
      <c r="DJ12" s="13">
        <v>0.0</v>
      </c>
      <c r="D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35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6"/>
      <c r="BO13" s="16"/>
      <c r="BP13" s="16"/>
      <c r="BQ13" s="16"/>
      <c r="BR13" s="16"/>
      <c r="BS13" s="16" t="s">
        <v>115</v>
      </c>
      <c r="BT13" s="16"/>
      <c r="BU13" s="16" t="s">
        <v>115</v>
      </c>
      <c r="BV13" s="16" t="s">
        <v>115</v>
      </c>
      <c r="BW13" s="16"/>
      <c r="BX13" s="16"/>
      <c r="BY13" s="16"/>
      <c r="BZ13" s="16" t="s">
        <v>115</v>
      </c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 t="s">
        <v>115</v>
      </c>
      <c r="DE13" s="16" t="s">
        <v>115</v>
      </c>
      <c r="DF13" s="16" t="s">
        <v>115</v>
      </c>
      <c r="DG13" s="16" t="s">
        <v>115</v>
      </c>
      <c r="DH13" s="16" t="s">
        <v>115</v>
      </c>
      <c r="DI13" s="16" t="s">
        <v>115</v>
      </c>
      <c r="DJ13" s="16" t="s">
        <v>115</v>
      </c>
      <c r="DK13" s="16"/>
    </row>
    <row r="14">
      <c r="A14" s="21" t="s">
        <v>43</v>
      </c>
      <c r="B14" s="22" t="str">
        <f t="shared" ref="B14:DJ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>
        <f t="shared" si="1"/>
        <v>0.0555247085</v>
      </c>
      <c r="W14" s="22" t="str">
        <f t="shared" si="1"/>
        <v>#DIV/0!</v>
      </c>
      <c r="X14" s="22">
        <f t="shared" si="1"/>
        <v>0.6051437216</v>
      </c>
      <c r="Y14" s="22" t="str">
        <f t="shared" si="1"/>
        <v>#DIV/0!</v>
      </c>
      <c r="Z14" s="22">
        <f t="shared" si="1"/>
        <v>0</v>
      </c>
      <c r="AA14" s="22">
        <f t="shared" si="1"/>
        <v>0.09017132552</v>
      </c>
      <c r="AB14" s="22" t="str">
        <f t="shared" si="1"/>
        <v>#DIV/0!</v>
      </c>
      <c r="AC14" s="22" t="str">
        <f t="shared" si="1"/>
        <v>#DIV/0!</v>
      </c>
      <c r="AD14" s="22">
        <f t="shared" si="1"/>
        <v>0.1602564103</v>
      </c>
      <c r="AE14" s="22">
        <f t="shared" si="1"/>
        <v>0</v>
      </c>
      <c r="AF14" s="22">
        <f t="shared" si="1"/>
        <v>0.5347593583</v>
      </c>
      <c r="AG14" s="22">
        <f t="shared" si="1"/>
        <v>0</v>
      </c>
      <c r="AH14" s="22">
        <f t="shared" si="1"/>
        <v>0.4187909687</v>
      </c>
      <c r="AI14" s="22">
        <f t="shared" si="1"/>
        <v>0</v>
      </c>
      <c r="AJ14" s="22">
        <f t="shared" si="1"/>
        <v>0</v>
      </c>
      <c r="AK14" s="22">
        <f t="shared" si="1"/>
        <v>0</v>
      </c>
      <c r="AL14" s="22">
        <f t="shared" si="1"/>
        <v>0</v>
      </c>
      <c r="AM14" s="22">
        <f t="shared" si="1"/>
        <v>0</v>
      </c>
      <c r="AN14" s="22">
        <f t="shared" si="1"/>
        <v>0</v>
      </c>
      <c r="AO14" s="22">
        <f t="shared" si="1"/>
        <v>0</v>
      </c>
      <c r="AP14" s="22">
        <f t="shared" si="1"/>
        <v>0</v>
      </c>
      <c r="AQ14" s="37">
        <f t="shared" si="1"/>
        <v>0</v>
      </c>
      <c r="AR14" s="22" t="str">
        <f t="shared" si="1"/>
        <v>#DIV/0!</v>
      </c>
      <c r="AS14" s="22">
        <f t="shared" si="1"/>
        <v>0</v>
      </c>
      <c r="AT14" s="22">
        <f t="shared" si="1"/>
        <v>0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>
        <f t="shared" si="1"/>
        <v>0.09654373431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>
        <f t="shared" si="1"/>
        <v>0</v>
      </c>
      <c r="BD14" s="22" t="str">
        <f t="shared" si="1"/>
        <v>#DIV/0!</v>
      </c>
      <c r="BE14" s="22">
        <f t="shared" si="1"/>
        <v>0.01547508511</v>
      </c>
      <c r="BF14" s="22">
        <f t="shared" si="1"/>
        <v>0</v>
      </c>
      <c r="BG14" s="22" t="str">
        <f t="shared" si="1"/>
        <v>#DIV/0!</v>
      </c>
      <c r="BH14" s="22" t="str">
        <f t="shared" si="1"/>
        <v>#DIV/0!</v>
      </c>
      <c r="BI14" s="22">
        <f t="shared" si="1"/>
        <v>0.7618501163</v>
      </c>
      <c r="BJ14" s="22">
        <f t="shared" si="1"/>
        <v>0.006786332327</v>
      </c>
      <c r="BK14" s="38">
        <f t="shared" si="1"/>
        <v>0.3182430689</v>
      </c>
      <c r="BL14" s="38">
        <f t="shared" si="1"/>
        <v>0</v>
      </c>
      <c r="BM14" s="22" t="str">
        <f t="shared" si="1"/>
        <v>#DIV/0!</v>
      </c>
      <c r="BN14" s="24" t="str">
        <f t="shared" si="1"/>
        <v>#DIV/0!</v>
      </c>
      <c r="BO14" s="24">
        <f t="shared" si="1"/>
        <v>0.1428571429</v>
      </c>
      <c r="BP14" s="24">
        <f t="shared" si="1"/>
        <v>0.3752345216</v>
      </c>
      <c r="BQ14" s="24">
        <f t="shared" si="1"/>
        <v>0.5515719801</v>
      </c>
      <c r="BR14" s="24">
        <f t="shared" si="1"/>
        <v>0.6305832895</v>
      </c>
      <c r="BS14" s="24">
        <f t="shared" si="1"/>
        <v>0.7978723404</v>
      </c>
      <c r="BT14" s="24">
        <f t="shared" si="1"/>
        <v>0.3041054232</v>
      </c>
      <c r="BU14" s="24">
        <f t="shared" si="1"/>
        <v>0.4543389368</v>
      </c>
      <c r="BV14" s="24">
        <f t="shared" si="1"/>
        <v>0.5368472426</v>
      </c>
      <c r="BW14" s="24">
        <f t="shared" si="1"/>
        <v>1.657000829</v>
      </c>
      <c r="BX14" s="24">
        <f t="shared" si="1"/>
        <v>1.816745656</v>
      </c>
      <c r="BY14" s="24">
        <f t="shared" si="1"/>
        <v>0.515995872</v>
      </c>
      <c r="BZ14" s="24">
        <f t="shared" si="1"/>
        <v>5.386250886</v>
      </c>
      <c r="CA14" s="24">
        <f t="shared" si="1"/>
        <v>0.1509433962</v>
      </c>
      <c r="CB14" s="24">
        <f t="shared" si="1"/>
        <v>0.07855459544</v>
      </c>
      <c r="CC14" s="24">
        <f t="shared" si="1"/>
        <v>1.342281879</v>
      </c>
      <c r="CD14" s="24">
        <f t="shared" si="1"/>
        <v>0.3105590062</v>
      </c>
      <c r="CE14" s="24">
        <f t="shared" si="1"/>
        <v>0.1569037657</v>
      </c>
      <c r="CF14" s="24">
        <f t="shared" si="1"/>
        <v>66.68211307</v>
      </c>
      <c r="CG14" s="24">
        <f t="shared" si="1"/>
        <v>0.4761904762</v>
      </c>
      <c r="CH14" s="24">
        <f t="shared" si="1"/>
        <v>0.6506403671</v>
      </c>
      <c r="CI14" s="24">
        <f t="shared" si="1"/>
        <v>0.7427597956</v>
      </c>
      <c r="CJ14" s="24">
        <f t="shared" si="1"/>
        <v>0.5161290323</v>
      </c>
      <c r="CK14" s="24">
        <f t="shared" si="1"/>
        <v>1.225114855</v>
      </c>
      <c r="CL14" s="24">
        <f t="shared" si="1"/>
        <v>0.0718907261</v>
      </c>
      <c r="CM14" s="24">
        <f t="shared" si="1"/>
        <v>0.3022974607</v>
      </c>
      <c r="CN14" s="24">
        <f t="shared" si="1"/>
        <v>11.74521355</v>
      </c>
      <c r="CO14" s="24">
        <f t="shared" si="1"/>
        <v>71.68304668</v>
      </c>
      <c r="CP14" s="24">
        <f t="shared" si="1"/>
        <v>0.4388370817</v>
      </c>
      <c r="CQ14" s="24">
        <f t="shared" si="1"/>
        <v>0.569476082</v>
      </c>
      <c r="CR14" s="24">
        <f t="shared" si="1"/>
        <v>0</v>
      </c>
      <c r="CS14" s="24">
        <f t="shared" si="1"/>
        <v>0</v>
      </c>
      <c r="CT14" s="24">
        <f t="shared" si="1"/>
        <v>0</v>
      </c>
      <c r="CU14" s="24">
        <f t="shared" si="1"/>
        <v>0.1408450704</v>
      </c>
      <c r="CV14" s="24">
        <f t="shared" si="1"/>
        <v>0.1264222503</v>
      </c>
      <c r="CW14" s="24">
        <f t="shared" si="1"/>
        <v>0</v>
      </c>
      <c r="CX14" s="24">
        <f t="shared" si="1"/>
        <v>0</v>
      </c>
      <c r="CY14" s="24">
        <f t="shared" si="1"/>
        <v>0.1663893511</v>
      </c>
      <c r="CZ14" s="24">
        <f t="shared" si="1"/>
        <v>0</v>
      </c>
      <c r="DA14" s="24">
        <f t="shared" si="1"/>
        <v>0.2543450615</v>
      </c>
      <c r="DB14" s="24">
        <f t="shared" si="1"/>
        <v>0</v>
      </c>
      <c r="DC14" s="24">
        <f t="shared" si="1"/>
        <v>0.8160237389</v>
      </c>
      <c r="DD14" s="24">
        <f t="shared" si="1"/>
        <v>1.031687546</v>
      </c>
      <c r="DE14" s="24">
        <f t="shared" si="1"/>
        <v>0.1165501166</v>
      </c>
      <c r="DF14" s="24">
        <f t="shared" si="1"/>
        <v>0.1201923077</v>
      </c>
      <c r="DG14" s="24">
        <f t="shared" si="1"/>
        <v>6.155632985</v>
      </c>
      <c r="DH14" s="24">
        <f t="shared" si="1"/>
        <v>0</v>
      </c>
      <c r="DI14" s="24">
        <f t="shared" si="1"/>
        <v>0</v>
      </c>
      <c r="DJ14" s="24">
        <f t="shared" si="1"/>
        <v>0</v>
      </c>
      <c r="DK14" s="24"/>
    </row>
    <row r="15">
      <c r="A15" s="25"/>
      <c r="B15" s="22" t="str">
        <f t="shared" ref="B15:DJ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>
        <f t="shared" si="2"/>
        <v>0.1665741255</v>
      </c>
      <c r="W15" s="22" t="str">
        <f t="shared" si="2"/>
        <v>#DIV/0!</v>
      </c>
      <c r="X15" s="22">
        <f t="shared" si="2"/>
        <v>0.4538577912</v>
      </c>
      <c r="Y15" s="22" t="str">
        <f t="shared" si="2"/>
        <v>#DIV/0!</v>
      </c>
      <c r="Z15" s="22">
        <f t="shared" si="2"/>
        <v>0</v>
      </c>
      <c r="AA15" s="22">
        <f t="shared" si="2"/>
        <v>0</v>
      </c>
      <c r="AB15" s="22" t="str">
        <f t="shared" si="2"/>
        <v>#DIV/0!</v>
      </c>
      <c r="AC15" s="22" t="str">
        <f t="shared" si="2"/>
        <v>#DIV/0!</v>
      </c>
      <c r="AD15" s="22">
        <f t="shared" si="2"/>
        <v>0.4807692308</v>
      </c>
      <c r="AE15" s="22">
        <f t="shared" si="2"/>
        <v>0</v>
      </c>
      <c r="AF15" s="22">
        <f t="shared" si="2"/>
        <v>1.390374332</v>
      </c>
      <c r="AG15" s="22">
        <f t="shared" si="2"/>
        <v>0.1526717557</v>
      </c>
      <c r="AH15" s="22">
        <f t="shared" si="2"/>
        <v>1.119810634</v>
      </c>
      <c r="AI15" s="22">
        <f t="shared" si="2"/>
        <v>0.1469507715</v>
      </c>
      <c r="AJ15" s="22">
        <f t="shared" si="2"/>
        <v>0</v>
      </c>
      <c r="AK15" s="22">
        <f t="shared" si="2"/>
        <v>0</v>
      </c>
      <c r="AL15" s="22">
        <f t="shared" si="2"/>
        <v>0.1100652801</v>
      </c>
      <c r="AM15" s="22">
        <f t="shared" si="2"/>
        <v>0</v>
      </c>
      <c r="AN15" s="22">
        <f t="shared" si="2"/>
        <v>0</v>
      </c>
      <c r="AO15" s="22">
        <f t="shared" si="2"/>
        <v>0</v>
      </c>
      <c r="AP15" s="22">
        <f t="shared" si="2"/>
        <v>0</v>
      </c>
      <c r="AQ15" s="37">
        <f t="shared" si="2"/>
        <v>0</v>
      </c>
      <c r="AR15" s="22" t="str">
        <f t="shared" si="2"/>
        <v>#DIV/0!</v>
      </c>
      <c r="AS15" s="22">
        <f t="shared" si="2"/>
        <v>0.03940110323</v>
      </c>
      <c r="AT15" s="22">
        <f t="shared" si="2"/>
        <v>0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>
        <f t="shared" si="2"/>
        <v>0.1673424728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>
        <f t="shared" si="2"/>
        <v>0</v>
      </c>
      <c r="BD15" s="22" t="str">
        <f t="shared" si="2"/>
        <v>#DIV/0!</v>
      </c>
      <c r="BE15" s="22">
        <f t="shared" si="2"/>
        <v>0.01547508511</v>
      </c>
      <c r="BF15" s="22">
        <f t="shared" si="2"/>
        <v>0.002636783125</v>
      </c>
      <c r="BG15" s="22" t="str">
        <f t="shared" si="2"/>
        <v>#DIV/0!</v>
      </c>
      <c r="BH15" s="22" t="str">
        <f t="shared" si="2"/>
        <v>#DIV/0!</v>
      </c>
      <c r="BI15" s="22">
        <f t="shared" si="2"/>
        <v>0.7554748016</v>
      </c>
      <c r="BJ15" s="22">
        <f t="shared" si="2"/>
        <v>0.003393166163</v>
      </c>
      <c r="BK15" s="38">
        <f t="shared" si="2"/>
        <v>0.3411795063</v>
      </c>
      <c r="BL15" s="38">
        <f t="shared" si="2"/>
        <v>0</v>
      </c>
      <c r="BM15" s="22" t="str">
        <f t="shared" si="2"/>
        <v>#DIV/0!</v>
      </c>
      <c r="BN15" s="24" t="str">
        <f t="shared" si="2"/>
        <v>#DIV/0!</v>
      </c>
      <c r="BO15" s="24">
        <f t="shared" si="2"/>
        <v>1.071428571</v>
      </c>
      <c r="BP15" s="24">
        <f t="shared" si="2"/>
        <v>1.188242652</v>
      </c>
      <c r="BQ15" s="24">
        <f t="shared" si="2"/>
        <v>2.040816327</v>
      </c>
      <c r="BR15" s="24">
        <f t="shared" si="2"/>
        <v>0.7356805045</v>
      </c>
      <c r="BS15" s="24">
        <f t="shared" si="2"/>
        <v>0.2659574468</v>
      </c>
      <c r="BT15" s="24">
        <f t="shared" si="2"/>
        <v>0.6082108464</v>
      </c>
      <c r="BU15" s="24">
        <f t="shared" si="2"/>
        <v>0.5452067242</v>
      </c>
      <c r="BV15" s="24">
        <f t="shared" si="2"/>
        <v>0.6832601269</v>
      </c>
      <c r="BW15" s="24">
        <f t="shared" si="2"/>
        <v>0.057995029</v>
      </c>
      <c r="BX15" s="24">
        <f t="shared" si="2"/>
        <v>1.500789889</v>
      </c>
      <c r="BY15" s="24">
        <f t="shared" si="2"/>
        <v>0.2063983488</v>
      </c>
      <c r="BZ15" s="24">
        <f t="shared" si="2"/>
        <v>8.055752421</v>
      </c>
      <c r="CA15" s="24">
        <f t="shared" si="2"/>
        <v>0.1509433962</v>
      </c>
      <c r="CB15" s="24">
        <f t="shared" si="2"/>
        <v>0.706991359</v>
      </c>
      <c r="CC15" s="24">
        <f t="shared" si="2"/>
        <v>0.4474272931</v>
      </c>
      <c r="CD15" s="24">
        <f t="shared" si="2"/>
        <v>0.2823263693</v>
      </c>
      <c r="CE15" s="24">
        <f t="shared" si="2"/>
        <v>0.3661087866</v>
      </c>
      <c r="CF15" s="24">
        <f t="shared" si="2"/>
        <v>2.594995366</v>
      </c>
      <c r="CG15" s="24">
        <f t="shared" si="2"/>
        <v>0.4761904762</v>
      </c>
      <c r="CH15" s="24">
        <f t="shared" si="2"/>
        <v>1.73275803</v>
      </c>
      <c r="CI15" s="24">
        <f t="shared" si="2"/>
        <v>1.758091993</v>
      </c>
      <c r="CJ15" s="24">
        <f t="shared" si="2"/>
        <v>1.612903226</v>
      </c>
      <c r="CK15" s="24">
        <f t="shared" si="2"/>
        <v>1.148545176</v>
      </c>
      <c r="CL15" s="24">
        <f t="shared" si="2"/>
        <v>0.718907261</v>
      </c>
      <c r="CM15" s="24">
        <f t="shared" si="2"/>
        <v>0.7859733978</v>
      </c>
      <c r="CN15" s="24">
        <f t="shared" si="2"/>
        <v>16.12665685</v>
      </c>
      <c r="CO15" s="24">
        <f t="shared" si="2"/>
        <v>14.98771499</v>
      </c>
      <c r="CP15" s="24">
        <f t="shared" si="2"/>
        <v>0.3839824465</v>
      </c>
      <c r="CQ15" s="24">
        <f t="shared" si="2"/>
        <v>0.569476082</v>
      </c>
      <c r="CR15" s="24">
        <f t="shared" si="2"/>
        <v>0.1689189189</v>
      </c>
      <c r="CS15" s="24">
        <f t="shared" si="2"/>
        <v>0</v>
      </c>
      <c r="CT15" s="24">
        <f t="shared" si="2"/>
        <v>0</v>
      </c>
      <c r="CU15" s="24">
        <f t="shared" si="2"/>
        <v>0.1408450704</v>
      </c>
      <c r="CV15" s="24">
        <f t="shared" si="2"/>
        <v>0.1264222503</v>
      </c>
      <c r="CW15" s="24">
        <f t="shared" si="2"/>
        <v>0.09861932939</v>
      </c>
      <c r="CX15" s="24">
        <f t="shared" si="2"/>
        <v>0.09842519685</v>
      </c>
      <c r="CY15" s="24">
        <f t="shared" si="2"/>
        <v>0</v>
      </c>
      <c r="CZ15" s="24">
        <f t="shared" si="2"/>
        <v>0</v>
      </c>
      <c r="DA15" s="24">
        <f t="shared" si="2"/>
        <v>0</v>
      </c>
      <c r="DB15" s="24">
        <f t="shared" si="2"/>
        <v>2.242846094</v>
      </c>
      <c r="DC15" s="24">
        <f t="shared" si="2"/>
        <v>16.32047478</v>
      </c>
      <c r="DD15" s="24">
        <f t="shared" si="2"/>
        <v>15.18054532</v>
      </c>
      <c r="DE15" s="24">
        <f t="shared" si="2"/>
        <v>8.741258741</v>
      </c>
      <c r="DF15" s="24">
        <f t="shared" si="2"/>
        <v>7.451923077</v>
      </c>
      <c r="DG15" s="24">
        <f t="shared" si="2"/>
        <v>39.48896632</v>
      </c>
      <c r="DH15" s="24">
        <f t="shared" si="2"/>
        <v>0.0415282392</v>
      </c>
      <c r="DI15" s="24">
        <f t="shared" si="2"/>
        <v>0.1577038322</v>
      </c>
      <c r="DJ15" s="24">
        <f t="shared" si="2"/>
        <v>0</v>
      </c>
      <c r="DK15" s="24"/>
    </row>
    <row r="16">
      <c r="A16" s="25"/>
      <c r="B16" s="22" t="str">
        <f t="shared" ref="B16:DJ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>
        <f t="shared" si="3"/>
        <v>3.498056635</v>
      </c>
      <c r="W16" s="22" t="str">
        <f t="shared" si="3"/>
        <v>#DIV/0!</v>
      </c>
      <c r="X16" s="22">
        <f t="shared" si="3"/>
        <v>3.706505295</v>
      </c>
      <c r="Y16" s="22" t="str">
        <f t="shared" si="3"/>
        <v>#DIV/0!</v>
      </c>
      <c r="Z16" s="22">
        <f t="shared" si="3"/>
        <v>0.6293706294</v>
      </c>
      <c r="AA16" s="22">
        <f t="shared" si="3"/>
        <v>0.3155996393</v>
      </c>
      <c r="AB16" s="22" t="str">
        <f t="shared" si="3"/>
        <v>#DIV/0!</v>
      </c>
      <c r="AC16" s="22" t="str">
        <f t="shared" si="3"/>
        <v>#DIV/0!</v>
      </c>
      <c r="AD16" s="22">
        <f t="shared" si="3"/>
        <v>3.685897436</v>
      </c>
      <c r="AE16" s="22">
        <f t="shared" si="3"/>
        <v>0.09715025907</v>
      </c>
      <c r="AF16" s="22">
        <f t="shared" si="3"/>
        <v>4.49197861</v>
      </c>
      <c r="AG16" s="22">
        <f t="shared" si="3"/>
        <v>14.58015267</v>
      </c>
      <c r="AH16" s="22">
        <f t="shared" si="3"/>
        <v>2.676620539</v>
      </c>
      <c r="AI16" s="22">
        <f t="shared" si="3"/>
        <v>8.890521675</v>
      </c>
      <c r="AJ16" s="22">
        <f t="shared" si="3"/>
        <v>0.05607267018</v>
      </c>
      <c r="AK16" s="22">
        <f t="shared" si="3"/>
        <v>0.1413094677</v>
      </c>
      <c r="AL16" s="22">
        <f t="shared" si="3"/>
        <v>0.4402611204</v>
      </c>
      <c r="AM16" s="22">
        <f t="shared" si="3"/>
        <v>0.03826530612</v>
      </c>
      <c r="AN16" s="22">
        <f t="shared" si="3"/>
        <v>0</v>
      </c>
      <c r="AO16" s="22">
        <f t="shared" si="3"/>
        <v>0</v>
      </c>
      <c r="AP16" s="22">
        <f t="shared" si="3"/>
        <v>0.03097093894</v>
      </c>
      <c r="AQ16" s="37">
        <f t="shared" si="3"/>
        <v>0</v>
      </c>
      <c r="AR16" s="22" t="str">
        <f t="shared" si="3"/>
        <v>#DIV/0!</v>
      </c>
      <c r="AS16" s="22">
        <f t="shared" si="3"/>
        <v>0.07880220646</v>
      </c>
      <c r="AT16" s="22">
        <f t="shared" si="3"/>
        <v>0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>
        <f t="shared" si="3"/>
        <v>0.9654373431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>
        <f t="shared" si="3"/>
        <v>0.05588777734</v>
      </c>
      <c r="BD16" s="22" t="str">
        <f t="shared" si="3"/>
        <v>#DIV/0!</v>
      </c>
      <c r="BE16" s="22">
        <f t="shared" si="3"/>
        <v>1.774476426</v>
      </c>
      <c r="BF16" s="22">
        <f t="shared" si="3"/>
        <v>0.01845748187</v>
      </c>
      <c r="BG16" s="22" t="str">
        <f t="shared" si="3"/>
        <v>#DIV/0!</v>
      </c>
      <c r="BH16" s="22" t="str">
        <f t="shared" si="3"/>
        <v>#DIV/0!</v>
      </c>
      <c r="BI16" s="22">
        <f t="shared" si="3"/>
        <v>1.676707787</v>
      </c>
      <c r="BJ16" s="22">
        <f t="shared" si="3"/>
        <v>0.07464965559</v>
      </c>
      <c r="BK16" s="38">
        <f t="shared" si="3"/>
        <v>2.523008114</v>
      </c>
      <c r="BL16" s="38">
        <f t="shared" si="3"/>
        <v>0</v>
      </c>
      <c r="BM16" s="22" t="str">
        <f t="shared" si="3"/>
        <v>#DIV/0!</v>
      </c>
      <c r="BN16" s="24" t="str">
        <f t="shared" si="3"/>
        <v>#DIV/0!</v>
      </c>
      <c r="BO16" s="24">
        <f t="shared" si="3"/>
        <v>25.64285714</v>
      </c>
      <c r="BP16" s="24">
        <f t="shared" si="3"/>
        <v>27.45465916</v>
      </c>
      <c r="BQ16" s="24">
        <f t="shared" si="3"/>
        <v>54.21952565</v>
      </c>
      <c r="BR16" s="24">
        <f t="shared" si="3"/>
        <v>60.5359958</v>
      </c>
      <c r="BS16" s="24">
        <f t="shared" si="3"/>
        <v>0.1329787234</v>
      </c>
      <c r="BT16" s="24">
        <f t="shared" si="3"/>
        <v>17.73948302</v>
      </c>
      <c r="BU16" s="24">
        <f t="shared" si="3"/>
        <v>16.17446615</v>
      </c>
      <c r="BV16" s="24">
        <f t="shared" si="3"/>
        <v>23.47486579</v>
      </c>
      <c r="BW16" s="24">
        <f t="shared" si="3"/>
        <v>5.21955261</v>
      </c>
      <c r="BX16" s="24">
        <f t="shared" si="3"/>
        <v>4.028436019</v>
      </c>
      <c r="BY16" s="24">
        <f t="shared" si="3"/>
        <v>0.257997936</v>
      </c>
      <c r="BZ16" s="24">
        <f t="shared" si="3"/>
        <v>36.64068037</v>
      </c>
      <c r="CA16" s="24">
        <f t="shared" si="3"/>
        <v>0.3773584906</v>
      </c>
      <c r="CB16" s="24">
        <f t="shared" si="3"/>
        <v>1.963864886</v>
      </c>
      <c r="CC16" s="24">
        <f t="shared" si="3"/>
        <v>0.4474272931</v>
      </c>
      <c r="CD16" s="24">
        <f t="shared" si="3"/>
        <v>7.735742518</v>
      </c>
      <c r="CE16" s="24">
        <f t="shared" si="3"/>
        <v>3.138075314</v>
      </c>
      <c r="CF16" s="24">
        <f t="shared" si="3"/>
        <v>5.514365153</v>
      </c>
      <c r="CG16" s="24">
        <f t="shared" si="3"/>
        <v>0.4761904762</v>
      </c>
      <c r="CH16" s="24">
        <f t="shared" si="3"/>
        <v>8.893226491</v>
      </c>
      <c r="CI16" s="24">
        <f t="shared" si="3"/>
        <v>8.586030664</v>
      </c>
      <c r="CJ16" s="24">
        <f t="shared" si="3"/>
        <v>25.5483871</v>
      </c>
      <c r="CK16" s="24">
        <f t="shared" si="3"/>
        <v>39.12710567</v>
      </c>
      <c r="CL16" s="24">
        <f t="shared" si="3"/>
        <v>19.48238677</v>
      </c>
      <c r="CM16" s="24">
        <f t="shared" si="3"/>
        <v>18.37968561</v>
      </c>
      <c r="CN16" s="24">
        <f t="shared" si="3"/>
        <v>18.96170839</v>
      </c>
      <c r="CO16" s="24">
        <f t="shared" si="3"/>
        <v>6.695331695</v>
      </c>
      <c r="CP16" s="24">
        <f t="shared" si="3"/>
        <v>2.742731761</v>
      </c>
      <c r="CQ16" s="24">
        <f t="shared" si="3"/>
        <v>2.448747153</v>
      </c>
      <c r="CR16" s="24">
        <f t="shared" si="3"/>
        <v>0.5067567568</v>
      </c>
      <c r="CS16" s="24">
        <f t="shared" si="3"/>
        <v>6.423611111</v>
      </c>
      <c r="CT16" s="24">
        <f t="shared" si="3"/>
        <v>0.5952380952</v>
      </c>
      <c r="CU16" s="24">
        <f t="shared" si="3"/>
        <v>0.7042253521</v>
      </c>
      <c r="CV16" s="24">
        <f t="shared" si="3"/>
        <v>0.3792667509</v>
      </c>
      <c r="CW16" s="24">
        <f t="shared" si="3"/>
        <v>0.4930966469</v>
      </c>
      <c r="CX16" s="24">
        <f t="shared" si="3"/>
        <v>2.657480315</v>
      </c>
      <c r="CY16" s="24">
        <f t="shared" si="3"/>
        <v>0</v>
      </c>
      <c r="CZ16" s="24">
        <f t="shared" si="3"/>
        <v>0</v>
      </c>
      <c r="DA16" s="24">
        <f t="shared" si="3"/>
        <v>0.04239084358</v>
      </c>
      <c r="DB16" s="24">
        <f t="shared" si="3"/>
        <v>42.30471771</v>
      </c>
      <c r="DC16" s="24">
        <f t="shared" si="3"/>
        <v>70.10385757</v>
      </c>
      <c r="DD16" s="24">
        <f t="shared" si="3"/>
        <v>71.77597642</v>
      </c>
      <c r="DE16" s="24">
        <f t="shared" si="3"/>
        <v>54.42890443</v>
      </c>
      <c r="DF16" s="24">
        <f t="shared" si="3"/>
        <v>47.59615385</v>
      </c>
      <c r="DG16" s="24">
        <f t="shared" si="3"/>
        <v>44.77351916</v>
      </c>
      <c r="DH16" s="24">
        <f t="shared" si="3"/>
        <v>64.45182724</v>
      </c>
      <c r="DI16" s="24">
        <f t="shared" si="3"/>
        <v>4.100299637</v>
      </c>
      <c r="DJ16" s="24">
        <f t="shared" si="3"/>
        <v>0.6289308176</v>
      </c>
      <c r="DK16" s="24"/>
    </row>
    <row r="17">
      <c r="A17" s="25"/>
      <c r="B17" s="22" t="str">
        <f t="shared" ref="B17:DJ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>
        <f t="shared" si="4"/>
        <v>72.01554692</v>
      </c>
      <c r="W17" s="22" t="str">
        <f t="shared" si="4"/>
        <v>#DIV/0!</v>
      </c>
      <c r="X17" s="22">
        <f t="shared" si="4"/>
        <v>19.06202723</v>
      </c>
      <c r="Y17" s="22" t="str">
        <f t="shared" si="4"/>
        <v>#DIV/0!</v>
      </c>
      <c r="Z17" s="22">
        <f t="shared" si="4"/>
        <v>17.27272727</v>
      </c>
      <c r="AA17" s="22">
        <f t="shared" si="4"/>
        <v>16.9522092</v>
      </c>
      <c r="AB17" s="22" t="str">
        <f t="shared" si="4"/>
        <v>#DIV/0!</v>
      </c>
      <c r="AC17" s="22" t="str">
        <f t="shared" si="4"/>
        <v>#DIV/0!</v>
      </c>
      <c r="AD17" s="22">
        <f t="shared" si="4"/>
        <v>42.94871795</v>
      </c>
      <c r="AE17" s="22">
        <f t="shared" si="4"/>
        <v>4.222797927</v>
      </c>
      <c r="AF17" s="22">
        <f t="shared" si="4"/>
        <v>61.4973262</v>
      </c>
      <c r="AG17" s="22">
        <f t="shared" si="4"/>
        <v>29.92366412</v>
      </c>
      <c r="AH17" s="22">
        <f t="shared" si="4"/>
        <v>26.35651857</v>
      </c>
      <c r="AI17" s="22">
        <f t="shared" si="4"/>
        <v>37.17854519</v>
      </c>
      <c r="AJ17" s="22">
        <f t="shared" si="4"/>
        <v>2.781204441</v>
      </c>
      <c r="AK17" s="22">
        <f t="shared" si="4"/>
        <v>3.513895431</v>
      </c>
      <c r="AL17" s="22">
        <f t="shared" si="4"/>
        <v>3.176711705</v>
      </c>
      <c r="AM17" s="22">
        <f t="shared" si="4"/>
        <v>10.25510204</v>
      </c>
      <c r="AN17" s="22">
        <f t="shared" si="4"/>
        <v>1.106050748</v>
      </c>
      <c r="AO17" s="22">
        <f t="shared" si="4"/>
        <v>5.009107468</v>
      </c>
      <c r="AP17" s="22">
        <f t="shared" si="4"/>
        <v>4.036545708</v>
      </c>
      <c r="AQ17" s="37">
        <f t="shared" si="4"/>
        <v>7.387187168</v>
      </c>
      <c r="AR17" s="22" t="str">
        <f t="shared" si="4"/>
        <v>#DIV/0!</v>
      </c>
      <c r="AS17" s="22">
        <f t="shared" si="4"/>
        <v>0.8274231678</v>
      </c>
      <c r="AT17" s="22">
        <f t="shared" si="4"/>
        <v>18.8601946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>
        <f t="shared" si="4"/>
        <v>18.20171204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>
        <f t="shared" si="4"/>
        <v>6.09176773</v>
      </c>
      <c r="BD17" s="22" t="str">
        <f t="shared" si="4"/>
        <v>#DIV/0!</v>
      </c>
      <c r="BE17" s="22">
        <f t="shared" si="4"/>
        <v>20.72629733</v>
      </c>
      <c r="BF17" s="22">
        <f t="shared" si="4"/>
        <v>5.466051417</v>
      </c>
      <c r="BG17" s="22" t="str">
        <f t="shared" si="4"/>
        <v>#DIV/0!</v>
      </c>
      <c r="BH17" s="22" t="str">
        <f t="shared" si="4"/>
        <v>#DIV/0!</v>
      </c>
      <c r="BI17" s="22">
        <f t="shared" si="4"/>
        <v>17.25478946</v>
      </c>
      <c r="BJ17" s="22">
        <f t="shared" si="4"/>
        <v>16.15825727</v>
      </c>
      <c r="BK17" s="38">
        <f t="shared" si="4"/>
        <v>24.62799966</v>
      </c>
      <c r="BL17" s="38">
        <f t="shared" si="4"/>
        <v>4.945256082</v>
      </c>
      <c r="BM17" s="22" t="str">
        <f t="shared" si="4"/>
        <v>#DIV/0!</v>
      </c>
      <c r="BN17" s="24" t="str">
        <f t="shared" si="4"/>
        <v>#DIV/0!</v>
      </c>
      <c r="BO17" s="24">
        <f t="shared" si="4"/>
        <v>70.42857143</v>
      </c>
      <c r="BP17" s="24">
        <f t="shared" si="4"/>
        <v>68.35522201</v>
      </c>
      <c r="BQ17" s="24">
        <f t="shared" si="4"/>
        <v>40.43022614</v>
      </c>
      <c r="BR17" s="24">
        <f t="shared" si="4"/>
        <v>34.36678928</v>
      </c>
      <c r="BS17" s="24">
        <f t="shared" si="4"/>
        <v>36.17021277</v>
      </c>
      <c r="BT17" s="24">
        <f t="shared" si="4"/>
        <v>73.08667005</v>
      </c>
      <c r="BU17" s="24">
        <f t="shared" si="4"/>
        <v>73.33030441</v>
      </c>
      <c r="BV17" s="24">
        <f t="shared" si="4"/>
        <v>64.61688629</v>
      </c>
      <c r="BW17" s="24">
        <f t="shared" si="4"/>
        <v>26.51201326</v>
      </c>
      <c r="BX17" s="24">
        <f t="shared" si="4"/>
        <v>48.57819905</v>
      </c>
      <c r="BY17" s="24">
        <f t="shared" si="4"/>
        <v>55.72755418</v>
      </c>
      <c r="BZ17" s="24">
        <f t="shared" si="4"/>
        <v>40.72761635</v>
      </c>
      <c r="CA17" s="24">
        <f t="shared" si="4"/>
        <v>2.79245283</v>
      </c>
      <c r="CB17" s="24">
        <f t="shared" si="4"/>
        <v>3.142183818</v>
      </c>
      <c r="CC17" s="24">
        <f t="shared" si="4"/>
        <v>25.72706935</v>
      </c>
      <c r="CD17" s="24">
        <f t="shared" si="4"/>
        <v>79.0513834</v>
      </c>
      <c r="CE17" s="24">
        <f t="shared" si="4"/>
        <v>79.07949791</v>
      </c>
      <c r="CF17" s="24">
        <f t="shared" si="4"/>
        <v>5.977757183</v>
      </c>
      <c r="CG17" s="24">
        <f t="shared" si="4"/>
        <v>25.71428571</v>
      </c>
      <c r="CH17" s="24">
        <f t="shared" si="4"/>
        <v>80.51160879</v>
      </c>
      <c r="CI17" s="24">
        <f t="shared" si="4"/>
        <v>80</v>
      </c>
      <c r="CJ17" s="24">
        <f t="shared" si="4"/>
        <v>68.25806452</v>
      </c>
      <c r="CK17" s="24">
        <f t="shared" si="4"/>
        <v>55.89586524</v>
      </c>
      <c r="CL17" s="24">
        <f t="shared" si="4"/>
        <v>74.55068296</v>
      </c>
      <c r="CM17" s="24">
        <f t="shared" si="4"/>
        <v>77.44860943</v>
      </c>
      <c r="CN17" s="24">
        <f t="shared" si="4"/>
        <v>0</v>
      </c>
      <c r="CO17" s="24">
        <f t="shared" si="4"/>
        <v>1.412776413</v>
      </c>
      <c r="CP17" s="24">
        <f t="shared" si="4"/>
        <v>41.96379594</v>
      </c>
      <c r="CQ17" s="24">
        <f t="shared" si="4"/>
        <v>8.769931663</v>
      </c>
      <c r="CR17" s="24">
        <f t="shared" si="4"/>
        <v>0.8445945946</v>
      </c>
      <c r="CS17" s="24">
        <f t="shared" si="4"/>
        <v>20.83333333</v>
      </c>
      <c r="CT17" s="24">
        <f t="shared" si="4"/>
        <v>11.50793651</v>
      </c>
      <c r="CU17" s="24">
        <f t="shared" si="4"/>
        <v>4.929577465</v>
      </c>
      <c r="CV17" s="24">
        <f t="shared" si="4"/>
        <v>4.04551201</v>
      </c>
      <c r="CW17" s="24">
        <f t="shared" si="4"/>
        <v>18.54043393</v>
      </c>
      <c r="CX17" s="24">
        <f t="shared" si="4"/>
        <v>18.30708661</v>
      </c>
      <c r="CY17" s="24">
        <f t="shared" si="4"/>
        <v>3.660565724</v>
      </c>
      <c r="CZ17" s="24">
        <f t="shared" si="4"/>
        <v>4.863727982</v>
      </c>
      <c r="DA17" s="24">
        <f t="shared" si="4"/>
        <v>20.98346757</v>
      </c>
      <c r="DB17" s="24">
        <f t="shared" si="4"/>
        <v>35.26682135</v>
      </c>
      <c r="DC17" s="24">
        <f t="shared" si="4"/>
        <v>7.34421365</v>
      </c>
      <c r="DD17" s="24">
        <f t="shared" si="4"/>
        <v>7.148120855</v>
      </c>
      <c r="DE17" s="24">
        <f t="shared" si="4"/>
        <v>32.63403263</v>
      </c>
      <c r="DF17" s="24">
        <f t="shared" si="4"/>
        <v>33.05288462</v>
      </c>
      <c r="DG17" s="24">
        <f t="shared" si="4"/>
        <v>4.87804878</v>
      </c>
      <c r="DH17" s="24">
        <f t="shared" si="4"/>
        <v>29.2358804</v>
      </c>
      <c r="DI17" s="24">
        <f t="shared" si="4"/>
        <v>57.95615833</v>
      </c>
      <c r="DJ17" s="24">
        <f t="shared" si="4"/>
        <v>53.94828791</v>
      </c>
      <c r="DK17" s="24"/>
    </row>
    <row r="18">
      <c r="A18" s="25"/>
      <c r="B18" s="22" t="str">
        <f t="shared" ref="B18:DJ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>
        <f t="shared" si="5"/>
        <v>23.5424764</v>
      </c>
      <c r="W18" s="22" t="str">
        <f t="shared" si="5"/>
        <v>#DIV/0!</v>
      </c>
      <c r="X18" s="22">
        <f t="shared" si="5"/>
        <v>66.56580938</v>
      </c>
      <c r="Y18" s="22" t="str">
        <f t="shared" si="5"/>
        <v>#DIV/0!</v>
      </c>
      <c r="Z18" s="22">
        <f t="shared" si="5"/>
        <v>59.58041958</v>
      </c>
      <c r="AA18" s="22">
        <f t="shared" si="5"/>
        <v>59.60324617</v>
      </c>
      <c r="AB18" s="22" t="str">
        <f t="shared" si="5"/>
        <v>#DIV/0!</v>
      </c>
      <c r="AC18" s="22" t="str">
        <f t="shared" si="5"/>
        <v>#DIV/0!</v>
      </c>
      <c r="AD18" s="22">
        <f t="shared" si="5"/>
        <v>50.64102564</v>
      </c>
      <c r="AE18" s="22">
        <f t="shared" si="5"/>
        <v>80.71891192</v>
      </c>
      <c r="AF18" s="22">
        <f t="shared" si="5"/>
        <v>29.94652406</v>
      </c>
      <c r="AG18" s="22">
        <f t="shared" si="5"/>
        <v>53.66412214</v>
      </c>
      <c r="AH18" s="22">
        <f t="shared" si="5"/>
        <v>54.12418063</v>
      </c>
      <c r="AI18" s="22">
        <f t="shared" si="5"/>
        <v>51.80014695</v>
      </c>
      <c r="AJ18" s="22">
        <f t="shared" si="5"/>
        <v>43.57967926</v>
      </c>
      <c r="AK18" s="22">
        <f t="shared" si="5"/>
        <v>61.0268488</v>
      </c>
      <c r="AL18" s="22">
        <f t="shared" si="5"/>
        <v>74.8747533</v>
      </c>
      <c r="AM18" s="22">
        <f t="shared" si="5"/>
        <v>83.22278912</v>
      </c>
      <c r="AN18" s="22">
        <f t="shared" si="5"/>
        <v>86.27195836</v>
      </c>
      <c r="AO18" s="22">
        <f t="shared" si="5"/>
        <v>87.97814208</v>
      </c>
      <c r="AP18" s="22">
        <f t="shared" si="5"/>
        <v>87.76647912</v>
      </c>
      <c r="AQ18" s="37">
        <f t="shared" si="5"/>
        <v>86.78133153</v>
      </c>
      <c r="AR18" s="22" t="str">
        <f t="shared" si="5"/>
        <v>#DIV/0!</v>
      </c>
      <c r="AS18" s="22">
        <f t="shared" si="5"/>
        <v>57.80535855</v>
      </c>
      <c r="AT18" s="22">
        <f t="shared" si="5"/>
        <v>78.8975053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>
        <f t="shared" si="5"/>
        <v>43.83085538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>
        <f t="shared" si="5"/>
        <v>59.10132454</v>
      </c>
      <c r="BD18" s="22" t="str">
        <f t="shared" si="5"/>
        <v>#DIV/0!</v>
      </c>
      <c r="BE18" s="22">
        <f t="shared" si="5"/>
        <v>75.78665016</v>
      </c>
      <c r="BF18" s="22">
        <f t="shared" si="5"/>
        <v>90.41265656</v>
      </c>
      <c r="BG18" s="22" t="str">
        <f t="shared" si="5"/>
        <v>#DIV/0!</v>
      </c>
      <c r="BH18" s="22" t="str">
        <f t="shared" si="5"/>
        <v>#DIV/0!</v>
      </c>
      <c r="BI18" s="22">
        <f t="shared" si="5"/>
        <v>36.26597813</v>
      </c>
      <c r="BJ18" s="22">
        <f t="shared" si="5"/>
        <v>80.31284992</v>
      </c>
      <c r="BK18" s="38">
        <f t="shared" si="5"/>
        <v>67.38151897</v>
      </c>
      <c r="BL18" s="38">
        <f t="shared" si="5"/>
        <v>87.76664781</v>
      </c>
      <c r="BM18" s="22" t="str">
        <f t="shared" si="5"/>
        <v>#DIV/0!</v>
      </c>
      <c r="BN18" s="24" t="str">
        <f t="shared" si="5"/>
        <v>#DIV/0!</v>
      </c>
      <c r="BO18" s="24">
        <f t="shared" si="5"/>
        <v>2.428571429</v>
      </c>
      <c r="BP18" s="24">
        <f t="shared" si="5"/>
        <v>2.43902439</v>
      </c>
      <c r="BQ18" s="24">
        <f t="shared" si="5"/>
        <v>0.9652509653</v>
      </c>
      <c r="BR18" s="24">
        <f t="shared" si="5"/>
        <v>3.468208092</v>
      </c>
      <c r="BS18" s="24">
        <f t="shared" si="5"/>
        <v>45.87765957</v>
      </c>
      <c r="BT18" s="24">
        <f t="shared" si="5"/>
        <v>8.51495185</v>
      </c>
      <c r="BU18" s="24">
        <f t="shared" si="5"/>
        <v>9.132212631</v>
      </c>
      <c r="BV18" s="24">
        <f t="shared" si="5"/>
        <v>10.54172767</v>
      </c>
      <c r="BW18" s="24">
        <f t="shared" si="5"/>
        <v>64.37448219</v>
      </c>
      <c r="BX18" s="24">
        <f t="shared" si="5"/>
        <v>42.9699842</v>
      </c>
      <c r="BY18" s="24">
        <f t="shared" si="5"/>
        <v>35.39731682</v>
      </c>
      <c r="BZ18" s="24">
        <f t="shared" si="5"/>
        <v>4.394046775</v>
      </c>
      <c r="CA18" s="24">
        <f t="shared" si="5"/>
        <v>88.52830189</v>
      </c>
      <c r="CB18" s="24">
        <f t="shared" si="5"/>
        <v>87.50981932</v>
      </c>
      <c r="CC18" s="24">
        <f t="shared" si="5"/>
        <v>48.99328859</v>
      </c>
      <c r="CD18" s="24">
        <f t="shared" si="5"/>
        <v>11.91417278</v>
      </c>
      <c r="CE18" s="24">
        <f t="shared" si="5"/>
        <v>12.34309623</v>
      </c>
      <c r="CF18" s="24">
        <f t="shared" si="5"/>
        <v>10.33364226</v>
      </c>
      <c r="CG18" s="24">
        <f t="shared" si="5"/>
        <v>42.85714286</v>
      </c>
      <c r="CH18" s="24">
        <f t="shared" si="5"/>
        <v>8.026847476</v>
      </c>
      <c r="CI18" s="24">
        <f t="shared" si="5"/>
        <v>8.688245315</v>
      </c>
      <c r="CJ18" s="24">
        <f t="shared" si="5"/>
        <v>4.193548387</v>
      </c>
      <c r="CK18" s="24">
        <f t="shared" si="5"/>
        <v>2.143950995</v>
      </c>
      <c r="CL18" s="24">
        <f t="shared" si="5"/>
        <v>3.738317757</v>
      </c>
      <c r="CM18" s="24">
        <f t="shared" si="5"/>
        <v>2.237001209</v>
      </c>
      <c r="CN18" s="24">
        <f t="shared" si="5"/>
        <v>44.84536082</v>
      </c>
      <c r="CO18" s="24">
        <f t="shared" si="5"/>
        <v>2.395577396</v>
      </c>
      <c r="CP18" s="24">
        <f t="shared" si="5"/>
        <v>36.31376851</v>
      </c>
      <c r="CQ18" s="24">
        <f t="shared" si="5"/>
        <v>80.523918</v>
      </c>
      <c r="CR18" s="24">
        <f t="shared" si="5"/>
        <v>34.7972973</v>
      </c>
      <c r="CS18" s="24">
        <f t="shared" si="5"/>
        <v>72.56944444</v>
      </c>
      <c r="CT18" s="24">
        <f t="shared" si="5"/>
        <v>67.46031746</v>
      </c>
      <c r="CU18" s="24">
        <f t="shared" si="5"/>
        <v>71.4084507</v>
      </c>
      <c r="CV18" s="24">
        <f t="shared" si="5"/>
        <v>81.28950695</v>
      </c>
      <c r="CW18" s="24">
        <f t="shared" si="5"/>
        <v>78.69822485</v>
      </c>
      <c r="CX18" s="24">
        <f t="shared" si="5"/>
        <v>76.47637795</v>
      </c>
      <c r="CY18" s="24">
        <f t="shared" si="5"/>
        <v>90.93178037</v>
      </c>
      <c r="CZ18" s="24">
        <f t="shared" si="5"/>
        <v>90.61431952</v>
      </c>
      <c r="DA18" s="24">
        <f t="shared" si="5"/>
        <v>62.69605765</v>
      </c>
      <c r="DB18" s="24">
        <f t="shared" si="5"/>
        <v>19.72157773</v>
      </c>
      <c r="DC18" s="24">
        <f t="shared" si="5"/>
        <v>4.747774481</v>
      </c>
      <c r="DD18" s="24">
        <f t="shared" si="5"/>
        <v>4.789977892</v>
      </c>
      <c r="DE18" s="24">
        <f t="shared" si="5"/>
        <v>3.263403263</v>
      </c>
      <c r="DF18" s="24">
        <f t="shared" si="5"/>
        <v>11.29807692</v>
      </c>
      <c r="DG18" s="24">
        <f t="shared" si="5"/>
        <v>4.413472706</v>
      </c>
      <c r="DH18" s="24">
        <f t="shared" si="5"/>
        <v>6.063122924</v>
      </c>
      <c r="DI18" s="24">
        <f t="shared" si="5"/>
        <v>32.56584135</v>
      </c>
      <c r="DJ18" s="24">
        <f t="shared" si="5"/>
        <v>38.50454228</v>
      </c>
      <c r="DK18" s="24"/>
    </row>
    <row r="19">
      <c r="A19" s="25"/>
      <c r="B19" s="22" t="str">
        <f t="shared" ref="B19:DJ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>
        <f t="shared" si="6"/>
        <v>1.443642421</v>
      </c>
      <c r="W19" s="22" t="str">
        <f t="shared" si="6"/>
        <v>#DIV/0!</v>
      </c>
      <c r="X19" s="22">
        <f t="shared" si="6"/>
        <v>7.488653555</v>
      </c>
      <c r="Y19" s="22" t="str">
        <f t="shared" si="6"/>
        <v>#DIV/0!</v>
      </c>
      <c r="Z19" s="22">
        <f t="shared" si="6"/>
        <v>21.67832168</v>
      </c>
      <c r="AA19" s="22">
        <f t="shared" si="6"/>
        <v>21.86654644</v>
      </c>
      <c r="AB19" s="22" t="str">
        <f t="shared" si="6"/>
        <v>#DIV/0!</v>
      </c>
      <c r="AC19" s="22" t="str">
        <f t="shared" si="6"/>
        <v>#DIV/0!</v>
      </c>
      <c r="AD19" s="22">
        <f t="shared" si="6"/>
        <v>2.083333333</v>
      </c>
      <c r="AE19" s="22">
        <f t="shared" si="6"/>
        <v>14.89637306</v>
      </c>
      <c r="AF19" s="22">
        <f t="shared" si="6"/>
        <v>3.315508021</v>
      </c>
      <c r="AG19" s="22">
        <f t="shared" si="6"/>
        <v>1.526717557</v>
      </c>
      <c r="AH19" s="22">
        <f t="shared" si="6"/>
        <v>14.77603787</v>
      </c>
      <c r="AI19" s="22">
        <f t="shared" si="6"/>
        <v>1.689933872</v>
      </c>
      <c r="AJ19" s="22">
        <f t="shared" si="6"/>
        <v>53.52697095</v>
      </c>
      <c r="AK19" s="22">
        <f t="shared" si="6"/>
        <v>35.25200188</v>
      </c>
      <c r="AL19" s="22">
        <f t="shared" si="6"/>
        <v>21.33368757</v>
      </c>
      <c r="AM19" s="22">
        <f t="shared" si="6"/>
        <v>6.445578231</v>
      </c>
      <c r="AN19" s="22">
        <f t="shared" si="6"/>
        <v>12.36174366</v>
      </c>
      <c r="AO19" s="22">
        <f t="shared" si="6"/>
        <v>6.921675774</v>
      </c>
      <c r="AP19" s="22">
        <f t="shared" si="6"/>
        <v>8.135033294</v>
      </c>
      <c r="AQ19" s="37">
        <f t="shared" si="6"/>
        <v>5.778336071</v>
      </c>
      <c r="AR19" s="22" t="str">
        <f t="shared" si="6"/>
        <v>#DIV/0!</v>
      </c>
      <c r="AS19" s="22">
        <f t="shared" si="6"/>
        <v>41.21355398</v>
      </c>
      <c r="AT19" s="22">
        <f t="shared" si="6"/>
        <v>2.154510206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>
        <f t="shared" si="6"/>
        <v>36.68661904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>
        <f t="shared" si="6"/>
        <v>34.56659029</v>
      </c>
      <c r="BD19" s="22" t="str">
        <f t="shared" si="6"/>
        <v>#DIV/0!</v>
      </c>
      <c r="BE19" s="22">
        <f t="shared" si="6"/>
        <v>1.495924894</v>
      </c>
      <c r="BF19" s="22">
        <f t="shared" si="6"/>
        <v>4.079103494</v>
      </c>
      <c r="BG19" s="22" t="str">
        <f t="shared" si="6"/>
        <v>#DIV/0!</v>
      </c>
      <c r="BH19" s="22" t="str">
        <f t="shared" si="6"/>
        <v>#DIV/0!</v>
      </c>
      <c r="BI19" s="22">
        <f t="shared" si="6"/>
        <v>43.18956999</v>
      </c>
      <c r="BJ19" s="22">
        <f t="shared" si="6"/>
        <v>3.366020834</v>
      </c>
      <c r="BK19" s="38">
        <f t="shared" si="6"/>
        <v>4.810917744</v>
      </c>
      <c r="BL19" s="38">
        <f t="shared" si="6"/>
        <v>7.241505541</v>
      </c>
      <c r="BM19" s="22" t="str">
        <f t="shared" si="6"/>
        <v>#DIV/0!</v>
      </c>
      <c r="BN19" s="24" t="str">
        <f t="shared" si="6"/>
        <v>#DIV/0!</v>
      </c>
      <c r="BO19" s="24">
        <f t="shared" si="6"/>
        <v>0</v>
      </c>
      <c r="BP19" s="24">
        <f t="shared" si="6"/>
        <v>0</v>
      </c>
      <c r="BQ19" s="24">
        <f t="shared" si="6"/>
        <v>0</v>
      </c>
      <c r="BR19" s="24">
        <f t="shared" si="6"/>
        <v>0</v>
      </c>
      <c r="BS19" s="24">
        <f t="shared" si="6"/>
        <v>13.69680851</v>
      </c>
      <c r="BT19" s="24">
        <f t="shared" si="6"/>
        <v>0.253421186</v>
      </c>
      <c r="BU19" s="24">
        <f t="shared" si="6"/>
        <v>0.04543389368</v>
      </c>
      <c r="BV19" s="24">
        <f t="shared" si="6"/>
        <v>0.2928257687</v>
      </c>
      <c r="BW19" s="24">
        <f t="shared" si="6"/>
        <v>0.3314001657</v>
      </c>
      <c r="BX19" s="24">
        <f t="shared" si="6"/>
        <v>0.4739336493</v>
      </c>
      <c r="BY19" s="24">
        <f t="shared" si="6"/>
        <v>5.366357069</v>
      </c>
      <c r="BZ19" s="24">
        <f t="shared" si="6"/>
        <v>2.456886369</v>
      </c>
      <c r="CA19" s="24">
        <f t="shared" si="6"/>
        <v>7.396226415</v>
      </c>
      <c r="CB19" s="24">
        <f t="shared" si="6"/>
        <v>5.891594658</v>
      </c>
      <c r="CC19" s="24">
        <f t="shared" si="6"/>
        <v>17.44966443</v>
      </c>
      <c r="CD19" s="24">
        <f t="shared" si="6"/>
        <v>0.1693958216</v>
      </c>
      <c r="CE19" s="24">
        <f t="shared" si="6"/>
        <v>0.1569037657</v>
      </c>
      <c r="CF19" s="24">
        <f t="shared" si="6"/>
        <v>3.938832252</v>
      </c>
      <c r="CG19" s="24">
        <f t="shared" si="6"/>
        <v>13.33333333</v>
      </c>
      <c r="CH19" s="24">
        <f t="shared" si="6"/>
        <v>0.1746455722</v>
      </c>
      <c r="CI19" s="24">
        <f t="shared" si="6"/>
        <v>0.03407155026</v>
      </c>
      <c r="CJ19" s="24">
        <f t="shared" si="6"/>
        <v>0</v>
      </c>
      <c r="CK19" s="24">
        <f t="shared" si="6"/>
        <v>0.07656967841</v>
      </c>
      <c r="CL19" s="24">
        <f t="shared" si="6"/>
        <v>0</v>
      </c>
      <c r="CM19" s="24">
        <f t="shared" si="6"/>
        <v>0</v>
      </c>
      <c r="CN19" s="24">
        <f t="shared" si="6"/>
        <v>4.197349043</v>
      </c>
      <c r="CO19" s="24">
        <f t="shared" si="6"/>
        <v>1.535626536</v>
      </c>
      <c r="CP19" s="24">
        <f t="shared" si="6"/>
        <v>16.01755348</v>
      </c>
      <c r="CQ19" s="24">
        <f t="shared" si="6"/>
        <v>6.093394077</v>
      </c>
      <c r="CR19" s="24">
        <f t="shared" si="6"/>
        <v>14.69594595</v>
      </c>
      <c r="CS19" s="24">
        <f t="shared" si="6"/>
        <v>6.770833333</v>
      </c>
      <c r="CT19" s="24">
        <f t="shared" si="6"/>
        <v>15.27777778</v>
      </c>
      <c r="CU19" s="24">
        <f t="shared" si="6"/>
        <v>18.5915493</v>
      </c>
      <c r="CV19" s="24">
        <f t="shared" si="6"/>
        <v>10.11378003</v>
      </c>
      <c r="CW19" s="24">
        <f t="shared" si="6"/>
        <v>2.958579882</v>
      </c>
      <c r="CX19" s="24">
        <f t="shared" si="6"/>
        <v>2.362204724</v>
      </c>
      <c r="CY19" s="24">
        <f t="shared" si="6"/>
        <v>4.409317804</v>
      </c>
      <c r="CZ19" s="24">
        <f t="shared" si="6"/>
        <v>4.381736921</v>
      </c>
      <c r="DA19" s="24">
        <f t="shared" si="6"/>
        <v>15.76939381</v>
      </c>
      <c r="DB19" s="24">
        <f t="shared" si="6"/>
        <v>0.309358082</v>
      </c>
      <c r="DC19" s="24">
        <f t="shared" si="6"/>
        <v>0.07418397626</v>
      </c>
      <c r="DD19" s="24">
        <f t="shared" si="6"/>
        <v>0.07369196758</v>
      </c>
      <c r="DE19" s="24">
        <f t="shared" si="6"/>
        <v>0</v>
      </c>
      <c r="DF19" s="24">
        <f t="shared" si="6"/>
        <v>0.2403846154</v>
      </c>
      <c r="DG19" s="24">
        <f t="shared" si="6"/>
        <v>0.1742160279</v>
      </c>
      <c r="DH19" s="24">
        <f t="shared" si="6"/>
        <v>0.1245847176</v>
      </c>
      <c r="DI19" s="24">
        <f t="shared" si="6"/>
        <v>5.04652263</v>
      </c>
      <c r="DJ19" s="24">
        <f t="shared" si="6"/>
        <v>2.935010482</v>
      </c>
      <c r="DK19" s="24"/>
    </row>
    <row r="20">
      <c r="A20" s="26"/>
      <c r="B20" s="22" t="str">
        <f t="shared" ref="B20:DJ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>
        <f t="shared" si="7"/>
        <v>0</v>
      </c>
      <c r="W20" s="22" t="str">
        <f t="shared" si="7"/>
        <v>#DIV/0!</v>
      </c>
      <c r="X20" s="22">
        <f t="shared" si="7"/>
        <v>0</v>
      </c>
      <c r="Y20" s="22" t="str">
        <f t="shared" si="7"/>
        <v>#DIV/0!</v>
      </c>
      <c r="Z20" s="22">
        <f t="shared" si="7"/>
        <v>0.2797202797</v>
      </c>
      <c r="AA20" s="22">
        <f t="shared" si="7"/>
        <v>0.09017132552</v>
      </c>
      <c r="AB20" s="22" t="str">
        <f t="shared" si="7"/>
        <v>#DIV/0!</v>
      </c>
      <c r="AC20" s="22" t="str">
        <f t="shared" si="7"/>
        <v>#DIV/0!</v>
      </c>
      <c r="AD20" s="22">
        <f t="shared" si="7"/>
        <v>0</v>
      </c>
      <c r="AE20" s="22">
        <f t="shared" si="7"/>
        <v>0.03886010363</v>
      </c>
      <c r="AF20" s="22">
        <f t="shared" si="7"/>
        <v>0.1069518717</v>
      </c>
      <c r="AG20" s="22">
        <f t="shared" si="7"/>
        <v>0.1526717557</v>
      </c>
      <c r="AH20" s="22">
        <f t="shared" si="7"/>
        <v>0</v>
      </c>
      <c r="AI20" s="22">
        <f t="shared" si="7"/>
        <v>0.07347538575</v>
      </c>
      <c r="AJ20" s="22">
        <f t="shared" si="7"/>
        <v>0.03364360211</v>
      </c>
      <c r="AK20" s="22">
        <f t="shared" si="7"/>
        <v>0.03768252473</v>
      </c>
      <c r="AL20" s="22">
        <f t="shared" si="7"/>
        <v>0.02277212692</v>
      </c>
      <c r="AM20" s="22">
        <f t="shared" si="7"/>
        <v>0.01700680272</v>
      </c>
      <c r="AN20" s="22">
        <f t="shared" si="7"/>
        <v>0.1301236174</v>
      </c>
      <c r="AO20" s="22">
        <f t="shared" si="7"/>
        <v>0.09107468124</v>
      </c>
      <c r="AP20" s="22">
        <f t="shared" si="7"/>
        <v>0.02580911578</v>
      </c>
      <c r="AQ20" s="37">
        <f t="shared" si="7"/>
        <v>0</v>
      </c>
      <c r="AR20" s="22" t="str">
        <f t="shared" si="7"/>
        <v>#DIV/0!</v>
      </c>
      <c r="AS20" s="22">
        <f t="shared" si="7"/>
        <v>0.03940110323</v>
      </c>
      <c r="AT20" s="22">
        <f t="shared" si="7"/>
        <v>0.01097373619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>
        <f t="shared" si="7"/>
        <v>0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>
        <f t="shared" si="7"/>
        <v>0.02794388867</v>
      </c>
      <c r="BD20" s="22" t="str">
        <f t="shared" si="7"/>
        <v>#DIV/0!</v>
      </c>
      <c r="BE20" s="22">
        <f t="shared" si="7"/>
        <v>0.03610853193</v>
      </c>
      <c r="BF20" s="22">
        <f t="shared" si="7"/>
        <v>0.0105471325</v>
      </c>
      <c r="BG20" s="22" t="str">
        <f t="shared" si="7"/>
        <v>#DIV/0!</v>
      </c>
      <c r="BH20" s="22" t="str">
        <f t="shared" si="7"/>
        <v>#DIV/0!</v>
      </c>
      <c r="BI20" s="22">
        <f t="shared" si="7"/>
        <v>0.04143954608</v>
      </c>
      <c r="BJ20" s="22">
        <f t="shared" si="7"/>
        <v>0.04411116012</v>
      </c>
      <c r="BK20" s="38">
        <f t="shared" si="7"/>
        <v>0.005734109349</v>
      </c>
      <c r="BL20" s="38">
        <f t="shared" si="7"/>
        <v>0.0299510799</v>
      </c>
      <c r="BM20" s="22" t="str">
        <f t="shared" si="7"/>
        <v>#DIV/0!</v>
      </c>
      <c r="BN20" s="24" t="str">
        <f t="shared" si="7"/>
        <v>#DIV/0!</v>
      </c>
      <c r="BO20" s="24">
        <f t="shared" si="7"/>
        <v>0</v>
      </c>
      <c r="BP20" s="24">
        <f t="shared" si="7"/>
        <v>0</v>
      </c>
      <c r="BQ20" s="24">
        <f t="shared" si="7"/>
        <v>0</v>
      </c>
      <c r="BR20" s="24">
        <f t="shared" si="7"/>
        <v>0</v>
      </c>
      <c r="BS20" s="24">
        <f t="shared" si="7"/>
        <v>3.457446809</v>
      </c>
      <c r="BT20" s="24">
        <f t="shared" si="7"/>
        <v>0.1520527116</v>
      </c>
      <c r="BU20" s="24">
        <f t="shared" si="7"/>
        <v>0</v>
      </c>
      <c r="BV20" s="24">
        <f t="shared" si="7"/>
        <v>0.1464128843</v>
      </c>
      <c r="BW20" s="24">
        <f t="shared" si="7"/>
        <v>0</v>
      </c>
      <c r="BX20" s="24">
        <f t="shared" si="7"/>
        <v>0</v>
      </c>
      <c r="BY20" s="24">
        <f t="shared" si="7"/>
        <v>1.805985552</v>
      </c>
      <c r="BZ20" s="24">
        <f t="shared" si="7"/>
        <v>2.291519017</v>
      </c>
      <c r="CA20" s="24">
        <f t="shared" si="7"/>
        <v>1.283018868</v>
      </c>
      <c r="CB20" s="24">
        <f t="shared" si="7"/>
        <v>1.256873527</v>
      </c>
      <c r="CC20" s="24">
        <f t="shared" si="7"/>
        <v>5.369127517</v>
      </c>
      <c r="CD20" s="24">
        <f t="shared" si="7"/>
        <v>0</v>
      </c>
      <c r="CE20" s="24">
        <f t="shared" si="7"/>
        <v>0</v>
      </c>
      <c r="CF20" s="24">
        <f t="shared" si="7"/>
        <v>4.819277108</v>
      </c>
      <c r="CG20" s="24">
        <f t="shared" si="7"/>
        <v>15.23809524</v>
      </c>
      <c r="CH20" s="24">
        <f t="shared" si="7"/>
        <v>0</v>
      </c>
      <c r="CI20" s="24">
        <f t="shared" si="7"/>
        <v>0</v>
      </c>
      <c r="CJ20" s="24">
        <f t="shared" si="7"/>
        <v>0</v>
      </c>
      <c r="CK20" s="24">
        <f t="shared" si="7"/>
        <v>0.07656967841</v>
      </c>
      <c r="CL20" s="24">
        <f t="shared" si="7"/>
        <v>0</v>
      </c>
      <c r="CM20" s="24">
        <f t="shared" si="7"/>
        <v>0</v>
      </c>
      <c r="CN20" s="24">
        <f t="shared" si="7"/>
        <v>4.050073638</v>
      </c>
      <c r="CO20" s="24">
        <f t="shared" si="7"/>
        <v>1.105651106</v>
      </c>
      <c r="CP20" s="24">
        <f t="shared" si="7"/>
        <v>1.700493692</v>
      </c>
      <c r="CQ20" s="24">
        <f t="shared" si="7"/>
        <v>0.854214123</v>
      </c>
      <c r="CR20" s="24">
        <f t="shared" si="7"/>
        <v>46.28378378</v>
      </c>
      <c r="CS20" s="24">
        <f t="shared" si="7"/>
        <v>4.6875</v>
      </c>
      <c r="CT20" s="24">
        <f t="shared" si="7"/>
        <v>5.158730159</v>
      </c>
      <c r="CU20" s="24">
        <f t="shared" si="7"/>
        <v>4.647887324</v>
      </c>
      <c r="CV20" s="24">
        <f t="shared" si="7"/>
        <v>3.91908976</v>
      </c>
      <c r="CW20" s="24">
        <f t="shared" si="7"/>
        <v>0.09861932939</v>
      </c>
      <c r="CX20" s="24">
        <f t="shared" si="7"/>
        <v>0</v>
      </c>
      <c r="CY20" s="24">
        <f t="shared" si="7"/>
        <v>0.08319467554</v>
      </c>
      <c r="CZ20" s="24">
        <f t="shared" si="7"/>
        <v>0.08763473841</v>
      </c>
      <c r="DA20" s="24">
        <f t="shared" si="7"/>
        <v>0.1271725307</v>
      </c>
      <c r="DB20" s="24">
        <f t="shared" si="7"/>
        <v>0</v>
      </c>
      <c r="DC20" s="24">
        <f t="shared" si="7"/>
        <v>0</v>
      </c>
      <c r="DD20" s="24">
        <f t="shared" si="7"/>
        <v>0</v>
      </c>
      <c r="DE20" s="24">
        <f t="shared" si="7"/>
        <v>0</v>
      </c>
      <c r="DF20" s="24">
        <f t="shared" si="7"/>
        <v>0.1201923077</v>
      </c>
      <c r="DG20" s="24">
        <f t="shared" si="7"/>
        <v>0.05807200929</v>
      </c>
      <c r="DH20" s="24">
        <f t="shared" si="7"/>
        <v>0</v>
      </c>
      <c r="DI20" s="24">
        <f t="shared" si="7"/>
        <v>0.2365557483</v>
      </c>
      <c r="DJ20" s="24">
        <f t="shared" si="7"/>
        <v>0</v>
      </c>
      <c r="DK20" s="24"/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35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</row>
    <row r="22">
      <c r="A22" s="21" t="s">
        <v>44</v>
      </c>
      <c r="B22" s="22" t="str">
        <f t="shared" ref="B22:DJ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>
        <f t="shared" si="8"/>
        <v>0.0555247085</v>
      </c>
      <c r="W22" s="22" t="str">
        <f t="shared" si="8"/>
        <v>#DIV/0!</v>
      </c>
      <c r="X22" s="22">
        <f t="shared" si="8"/>
        <v>0.6051437216</v>
      </c>
      <c r="Y22" s="22" t="str">
        <f t="shared" si="8"/>
        <v>#DIV/0!</v>
      </c>
      <c r="Z22" s="22">
        <f t="shared" si="8"/>
        <v>0</v>
      </c>
      <c r="AA22" s="22">
        <f t="shared" si="8"/>
        <v>0.09017132552</v>
      </c>
      <c r="AB22" s="22" t="str">
        <f t="shared" si="8"/>
        <v>#DIV/0!</v>
      </c>
      <c r="AC22" s="22" t="str">
        <f t="shared" si="8"/>
        <v>#DIV/0!</v>
      </c>
      <c r="AD22" s="22">
        <f t="shared" si="8"/>
        <v>0.1602564103</v>
      </c>
      <c r="AE22" s="22">
        <f t="shared" si="8"/>
        <v>0</v>
      </c>
      <c r="AF22" s="22">
        <f t="shared" si="8"/>
        <v>0.5347593583</v>
      </c>
      <c r="AG22" s="22">
        <f t="shared" si="8"/>
        <v>0</v>
      </c>
      <c r="AH22" s="22">
        <f t="shared" si="8"/>
        <v>0.4187909687</v>
      </c>
      <c r="AI22" s="22">
        <f t="shared" si="8"/>
        <v>0</v>
      </c>
      <c r="AJ22" s="22">
        <f t="shared" si="8"/>
        <v>0</v>
      </c>
      <c r="AK22" s="22">
        <f t="shared" si="8"/>
        <v>0</v>
      </c>
      <c r="AL22" s="22">
        <f t="shared" si="8"/>
        <v>0</v>
      </c>
      <c r="AM22" s="22">
        <f t="shared" si="8"/>
        <v>0</v>
      </c>
      <c r="AN22" s="22">
        <f t="shared" si="8"/>
        <v>0</v>
      </c>
      <c r="AO22" s="22">
        <f t="shared" si="8"/>
        <v>0</v>
      </c>
      <c r="AP22" s="22">
        <f t="shared" si="8"/>
        <v>0</v>
      </c>
      <c r="AQ22" s="37">
        <f t="shared" si="8"/>
        <v>0</v>
      </c>
      <c r="AR22" s="22" t="str">
        <f t="shared" si="8"/>
        <v>#DIV/0!</v>
      </c>
      <c r="AS22" s="22">
        <f t="shared" si="8"/>
        <v>0</v>
      </c>
      <c r="AT22" s="22">
        <f t="shared" si="8"/>
        <v>0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>
        <f t="shared" si="8"/>
        <v>0.09654373431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>
        <f t="shared" si="8"/>
        <v>0</v>
      </c>
      <c r="BD22" s="22" t="str">
        <f t="shared" si="8"/>
        <v>#DIV/0!</v>
      </c>
      <c r="BE22" s="22">
        <f t="shared" si="8"/>
        <v>0.01547508511</v>
      </c>
      <c r="BF22" s="22">
        <f t="shared" si="8"/>
        <v>0</v>
      </c>
      <c r="BG22" s="22" t="str">
        <f t="shared" si="8"/>
        <v>#DIV/0!</v>
      </c>
      <c r="BH22" s="22" t="str">
        <f t="shared" si="8"/>
        <v>#DIV/0!</v>
      </c>
      <c r="BI22" s="22">
        <f t="shared" si="8"/>
        <v>0.7618501163</v>
      </c>
      <c r="BJ22" s="22">
        <f t="shared" si="8"/>
        <v>0.006786332327</v>
      </c>
      <c r="BK22" s="38">
        <f t="shared" si="8"/>
        <v>0.3182430689</v>
      </c>
      <c r="BL22" s="38">
        <f t="shared" si="8"/>
        <v>0</v>
      </c>
      <c r="BM22" s="22" t="str">
        <f t="shared" si="8"/>
        <v>#DIV/0!</v>
      </c>
      <c r="BN22" s="24" t="str">
        <f t="shared" si="8"/>
        <v>#DIV/0!</v>
      </c>
      <c r="BO22" s="24">
        <f t="shared" si="8"/>
        <v>0.1428571429</v>
      </c>
      <c r="BP22" s="24">
        <f t="shared" si="8"/>
        <v>0.3752345216</v>
      </c>
      <c r="BQ22" s="24">
        <f t="shared" si="8"/>
        <v>0.5515719801</v>
      </c>
      <c r="BR22" s="24">
        <f t="shared" si="8"/>
        <v>0.6305832895</v>
      </c>
      <c r="BS22" s="24">
        <f t="shared" si="8"/>
        <v>0.7978723404</v>
      </c>
      <c r="BT22" s="24">
        <f t="shared" si="8"/>
        <v>0.3041054232</v>
      </c>
      <c r="BU22" s="24">
        <f t="shared" si="8"/>
        <v>0.4543389368</v>
      </c>
      <c r="BV22" s="24">
        <f t="shared" si="8"/>
        <v>0.5368472426</v>
      </c>
      <c r="BW22" s="24">
        <f t="shared" si="8"/>
        <v>1.657000829</v>
      </c>
      <c r="BX22" s="24">
        <f t="shared" si="8"/>
        <v>1.816745656</v>
      </c>
      <c r="BY22" s="24">
        <f t="shared" si="8"/>
        <v>0.515995872</v>
      </c>
      <c r="BZ22" s="24">
        <f t="shared" si="8"/>
        <v>5.386250886</v>
      </c>
      <c r="CA22" s="24">
        <f t="shared" si="8"/>
        <v>0.1509433962</v>
      </c>
      <c r="CB22" s="24">
        <f t="shared" si="8"/>
        <v>0.07855459544</v>
      </c>
      <c r="CC22" s="24">
        <f t="shared" si="8"/>
        <v>1.342281879</v>
      </c>
      <c r="CD22" s="24">
        <f t="shared" si="8"/>
        <v>0.3105590062</v>
      </c>
      <c r="CE22" s="24">
        <f t="shared" si="8"/>
        <v>0.1569037657</v>
      </c>
      <c r="CF22" s="24">
        <f t="shared" si="8"/>
        <v>66.68211307</v>
      </c>
      <c r="CG22" s="24">
        <f t="shared" si="8"/>
        <v>0.4761904762</v>
      </c>
      <c r="CH22" s="24">
        <f t="shared" si="8"/>
        <v>0.6506403671</v>
      </c>
      <c r="CI22" s="24">
        <f t="shared" si="8"/>
        <v>0.7427597956</v>
      </c>
      <c r="CJ22" s="24">
        <f t="shared" si="8"/>
        <v>0.5161290323</v>
      </c>
      <c r="CK22" s="24">
        <f t="shared" si="8"/>
        <v>1.225114855</v>
      </c>
      <c r="CL22" s="24">
        <f t="shared" si="8"/>
        <v>0.0718907261</v>
      </c>
      <c r="CM22" s="24">
        <f t="shared" si="8"/>
        <v>0.3022974607</v>
      </c>
      <c r="CN22" s="24">
        <f t="shared" si="8"/>
        <v>11.74521355</v>
      </c>
      <c r="CO22" s="24">
        <f t="shared" si="8"/>
        <v>71.68304668</v>
      </c>
      <c r="CP22" s="24">
        <f t="shared" si="8"/>
        <v>0.4388370817</v>
      </c>
      <c r="CQ22" s="24">
        <f t="shared" si="8"/>
        <v>0.569476082</v>
      </c>
      <c r="CR22" s="24">
        <f t="shared" si="8"/>
        <v>0</v>
      </c>
      <c r="CS22" s="24">
        <f t="shared" si="8"/>
        <v>0</v>
      </c>
      <c r="CT22" s="24">
        <f t="shared" si="8"/>
        <v>0</v>
      </c>
      <c r="CU22" s="24">
        <f t="shared" si="8"/>
        <v>0.1408450704</v>
      </c>
      <c r="CV22" s="24">
        <f t="shared" si="8"/>
        <v>0.1264222503</v>
      </c>
      <c r="CW22" s="24">
        <f t="shared" si="8"/>
        <v>0</v>
      </c>
      <c r="CX22" s="24">
        <f t="shared" si="8"/>
        <v>0</v>
      </c>
      <c r="CY22" s="24">
        <f t="shared" si="8"/>
        <v>0.1663893511</v>
      </c>
      <c r="CZ22" s="24">
        <f t="shared" si="8"/>
        <v>0</v>
      </c>
      <c r="DA22" s="24">
        <f t="shared" si="8"/>
        <v>0.2543450615</v>
      </c>
      <c r="DB22" s="24">
        <f t="shared" si="8"/>
        <v>0</v>
      </c>
      <c r="DC22" s="24">
        <f t="shared" si="8"/>
        <v>0.8160237389</v>
      </c>
      <c r="DD22" s="24">
        <f t="shared" si="8"/>
        <v>1.031687546</v>
      </c>
      <c r="DE22" s="24">
        <f t="shared" si="8"/>
        <v>0.1165501166</v>
      </c>
      <c r="DF22" s="24">
        <f t="shared" si="8"/>
        <v>0.1201923077</v>
      </c>
      <c r="DG22" s="24">
        <f t="shared" si="8"/>
        <v>6.155632985</v>
      </c>
      <c r="DH22" s="24">
        <f t="shared" si="8"/>
        <v>0</v>
      </c>
      <c r="DI22" s="24">
        <f t="shared" si="8"/>
        <v>0</v>
      </c>
      <c r="DJ22" s="24">
        <f t="shared" si="8"/>
        <v>0</v>
      </c>
      <c r="DK22" s="24"/>
    </row>
    <row r="23">
      <c r="A23" s="25"/>
      <c r="B23" s="22" t="str">
        <f t="shared" ref="B23:DJ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>
        <f t="shared" si="9"/>
        <v>0.222098834</v>
      </c>
      <c r="W23" s="22" t="str">
        <f t="shared" si="9"/>
        <v>#DIV/0!</v>
      </c>
      <c r="X23" s="22">
        <f t="shared" si="9"/>
        <v>1.059001513</v>
      </c>
      <c r="Y23" s="22" t="str">
        <f t="shared" si="9"/>
        <v>#DIV/0!</v>
      </c>
      <c r="Z23" s="22">
        <f t="shared" si="9"/>
        <v>0</v>
      </c>
      <c r="AA23" s="22">
        <f t="shared" si="9"/>
        <v>0.09017132552</v>
      </c>
      <c r="AB23" s="22" t="str">
        <f t="shared" si="9"/>
        <v>#DIV/0!</v>
      </c>
      <c r="AC23" s="22" t="str">
        <f t="shared" si="9"/>
        <v>#DIV/0!</v>
      </c>
      <c r="AD23" s="22">
        <f t="shared" si="9"/>
        <v>0.641025641</v>
      </c>
      <c r="AE23" s="22">
        <f t="shared" si="9"/>
        <v>0</v>
      </c>
      <c r="AF23" s="22">
        <f t="shared" si="9"/>
        <v>1.92513369</v>
      </c>
      <c r="AG23" s="22">
        <f t="shared" si="9"/>
        <v>0.1526717557</v>
      </c>
      <c r="AH23" s="22">
        <f t="shared" si="9"/>
        <v>1.538601602</v>
      </c>
      <c r="AI23" s="22">
        <f t="shared" si="9"/>
        <v>0.1469507715</v>
      </c>
      <c r="AJ23" s="22">
        <f t="shared" si="9"/>
        <v>0</v>
      </c>
      <c r="AK23" s="22">
        <f t="shared" si="9"/>
        <v>0</v>
      </c>
      <c r="AL23" s="22">
        <f t="shared" si="9"/>
        <v>0.1100652801</v>
      </c>
      <c r="AM23" s="22">
        <f t="shared" si="9"/>
        <v>0</v>
      </c>
      <c r="AN23" s="22">
        <f t="shared" si="9"/>
        <v>0</v>
      </c>
      <c r="AO23" s="22">
        <f t="shared" si="9"/>
        <v>0</v>
      </c>
      <c r="AP23" s="22">
        <f t="shared" si="9"/>
        <v>0</v>
      </c>
      <c r="AQ23" s="37">
        <f t="shared" si="9"/>
        <v>0</v>
      </c>
      <c r="AR23" s="22" t="str">
        <f t="shared" si="9"/>
        <v>#DIV/0!</v>
      </c>
      <c r="AS23" s="22">
        <f t="shared" si="9"/>
        <v>0.03940110323</v>
      </c>
      <c r="AT23" s="22">
        <f t="shared" si="9"/>
        <v>0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>
        <f t="shared" si="9"/>
        <v>0.2638862071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>
        <f t="shared" si="9"/>
        <v>0</v>
      </c>
      <c r="BD23" s="22" t="str">
        <f t="shared" si="9"/>
        <v>#DIV/0!</v>
      </c>
      <c r="BE23" s="22">
        <f t="shared" si="9"/>
        <v>0.03095017023</v>
      </c>
      <c r="BF23" s="22">
        <f t="shared" si="9"/>
        <v>0.002636783125</v>
      </c>
      <c r="BG23" s="22" t="str">
        <f t="shared" si="9"/>
        <v>#DIV/0!</v>
      </c>
      <c r="BH23" s="22" t="str">
        <f t="shared" si="9"/>
        <v>#DIV/0!</v>
      </c>
      <c r="BI23" s="22">
        <f t="shared" si="9"/>
        <v>1.517324918</v>
      </c>
      <c r="BJ23" s="22">
        <f t="shared" si="9"/>
        <v>0.01017949849</v>
      </c>
      <c r="BK23" s="38">
        <f t="shared" si="9"/>
        <v>0.6594225752</v>
      </c>
      <c r="BL23" s="38">
        <f t="shared" si="9"/>
        <v>0</v>
      </c>
      <c r="BM23" s="22" t="str">
        <f t="shared" si="9"/>
        <v>#DIV/0!</v>
      </c>
      <c r="BN23" s="24" t="str">
        <f t="shared" si="9"/>
        <v>#DIV/0!</v>
      </c>
      <c r="BO23" s="24">
        <f t="shared" si="9"/>
        <v>1.214285714</v>
      </c>
      <c r="BP23" s="24">
        <f t="shared" si="9"/>
        <v>1.563477173</v>
      </c>
      <c r="BQ23" s="24">
        <f t="shared" si="9"/>
        <v>2.592388307</v>
      </c>
      <c r="BR23" s="24">
        <f t="shared" si="9"/>
        <v>1.366263794</v>
      </c>
      <c r="BS23" s="24">
        <f t="shared" si="9"/>
        <v>1.063829787</v>
      </c>
      <c r="BT23" s="24">
        <f t="shared" si="9"/>
        <v>0.9123162696</v>
      </c>
      <c r="BU23" s="24">
        <f t="shared" si="9"/>
        <v>0.9995456611</v>
      </c>
      <c r="BV23" s="24">
        <f t="shared" si="9"/>
        <v>1.220107369</v>
      </c>
      <c r="BW23" s="24">
        <f t="shared" si="9"/>
        <v>1.714995857</v>
      </c>
      <c r="BX23" s="24">
        <f t="shared" si="9"/>
        <v>3.317535545</v>
      </c>
      <c r="BY23" s="24">
        <f t="shared" si="9"/>
        <v>0.7223942208</v>
      </c>
      <c r="BZ23" s="24">
        <f t="shared" si="9"/>
        <v>13.44200331</v>
      </c>
      <c r="CA23" s="24">
        <f t="shared" si="9"/>
        <v>0.3018867925</v>
      </c>
      <c r="CB23" s="24">
        <f t="shared" si="9"/>
        <v>0.7855459544</v>
      </c>
      <c r="CC23" s="24">
        <f t="shared" si="9"/>
        <v>1.789709172</v>
      </c>
      <c r="CD23" s="24">
        <f t="shared" si="9"/>
        <v>0.5928853755</v>
      </c>
      <c r="CE23" s="24">
        <f t="shared" si="9"/>
        <v>0.5230125523</v>
      </c>
      <c r="CF23" s="24">
        <f t="shared" si="9"/>
        <v>69.27710843</v>
      </c>
      <c r="CG23" s="24">
        <f t="shared" si="9"/>
        <v>0.9523809524</v>
      </c>
      <c r="CH23" s="24">
        <f t="shared" si="9"/>
        <v>2.383398397</v>
      </c>
      <c r="CI23" s="24">
        <f t="shared" si="9"/>
        <v>2.500851789</v>
      </c>
      <c r="CJ23" s="24">
        <f t="shared" si="9"/>
        <v>2.129032258</v>
      </c>
      <c r="CK23" s="24">
        <f t="shared" si="9"/>
        <v>2.373660031</v>
      </c>
      <c r="CL23" s="24">
        <f t="shared" si="9"/>
        <v>0.7907979871</v>
      </c>
      <c r="CM23" s="24">
        <f t="shared" si="9"/>
        <v>1.088270859</v>
      </c>
      <c r="CN23" s="24">
        <f t="shared" si="9"/>
        <v>27.8718704</v>
      </c>
      <c r="CO23" s="24">
        <f t="shared" si="9"/>
        <v>86.67076167</v>
      </c>
      <c r="CP23" s="24">
        <f t="shared" si="9"/>
        <v>0.8228195283</v>
      </c>
      <c r="CQ23" s="24">
        <f t="shared" si="9"/>
        <v>1.138952164</v>
      </c>
      <c r="CR23" s="24">
        <f t="shared" si="9"/>
        <v>0.1689189189</v>
      </c>
      <c r="CS23" s="24">
        <f t="shared" si="9"/>
        <v>0</v>
      </c>
      <c r="CT23" s="24">
        <f t="shared" si="9"/>
        <v>0</v>
      </c>
      <c r="CU23" s="24">
        <f t="shared" si="9"/>
        <v>0.2816901408</v>
      </c>
      <c r="CV23" s="24">
        <f t="shared" si="9"/>
        <v>0.2528445006</v>
      </c>
      <c r="CW23" s="24">
        <f t="shared" si="9"/>
        <v>0.09861932939</v>
      </c>
      <c r="CX23" s="24">
        <f t="shared" si="9"/>
        <v>0.09842519685</v>
      </c>
      <c r="CY23" s="24">
        <f t="shared" si="9"/>
        <v>0.1663893511</v>
      </c>
      <c r="CZ23" s="24">
        <f t="shared" si="9"/>
        <v>0</v>
      </c>
      <c r="DA23" s="24">
        <f t="shared" si="9"/>
        <v>0.2543450615</v>
      </c>
      <c r="DB23" s="24">
        <f t="shared" si="9"/>
        <v>2.242846094</v>
      </c>
      <c r="DC23" s="24">
        <f t="shared" si="9"/>
        <v>17.13649852</v>
      </c>
      <c r="DD23" s="24">
        <f t="shared" si="9"/>
        <v>16.21223287</v>
      </c>
      <c r="DE23" s="24">
        <f t="shared" si="9"/>
        <v>8.857808858</v>
      </c>
      <c r="DF23" s="24">
        <f t="shared" si="9"/>
        <v>7.572115385</v>
      </c>
      <c r="DG23" s="24">
        <f t="shared" si="9"/>
        <v>45.6445993</v>
      </c>
      <c r="DH23" s="24">
        <f t="shared" si="9"/>
        <v>0.0415282392</v>
      </c>
      <c r="DI23" s="24">
        <f t="shared" si="9"/>
        <v>0.1577038322</v>
      </c>
      <c r="DJ23" s="24">
        <f t="shared" si="9"/>
        <v>0</v>
      </c>
      <c r="DK23" s="24"/>
    </row>
    <row r="24">
      <c r="A24" s="25"/>
      <c r="B24" s="22" t="str">
        <f t="shared" ref="B24:DJ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>
        <f t="shared" si="10"/>
        <v>3.720155469</v>
      </c>
      <c r="W24" s="22" t="str">
        <f t="shared" si="10"/>
        <v>#DIV/0!</v>
      </c>
      <c r="X24" s="22">
        <f t="shared" si="10"/>
        <v>4.765506808</v>
      </c>
      <c r="Y24" s="22" t="str">
        <f t="shared" si="10"/>
        <v>#DIV/0!</v>
      </c>
      <c r="Z24" s="22">
        <f t="shared" si="10"/>
        <v>0.6293706294</v>
      </c>
      <c r="AA24" s="22">
        <f t="shared" si="10"/>
        <v>0.4057709648</v>
      </c>
      <c r="AB24" s="22" t="str">
        <f t="shared" si="10"/>
        <v>#DIV/0!</v>
      </c>
      <c r="AC24" s="22" t="str">
        <f t="shared" si="10"/>
        <v>#DIV/0!</v>
      </c>
      <c r="AD24" s="22">
        <f t="shared" si="10"/>
        <v>4.326923077</v>
      </c>
      <c r="AE24" s="22">
        <f t="shared" si="10"/>
        <v>0.09715025907</v>
      </c>
      <c r="AF24" s="22">
        <f t="shared" si="10"/>
        <v>6.417112299</v>
      </c>
      <c r="AG24" s="22">
        <f t="shared" si="10"/>
        <v>14.73282443</v>
      </c>
      <c r="AH24" s="22">
        <f t="shared" si="10"/>
        <v>4.215222141</v>
      </c>
      <c r="AI24" s="22">
        <f t="shared" si="10"/>
        <v>9.037472447</v>
      </c>
      <c r="AJ24" s="22">
        <f t="shared" si="10"/>
        <v>0.05607267018</v>
      </c>
      <c r="AK24" s="22">
        <f t="shared" si="10"/>
        <v>0.1413094677</v>
      </c>
      <c r="AL24" s="22">
        <f t="shared" si="10"/>
        <v>0.5503264005</v>
      </c>
      <c r="AM24" s="22">
        <f t="shared" si="10"/>
        <v>0.03826530612</v>
      </c>
      <c r="AN24" s="22">
        <f t="shared" si="10"/>
        <v>0</v>
      </c>
      <c r="AO24" s="22">
        <f t="shared" si="10"/>
        <v>0</v>
      </c>
      <c r="AP24" s="22">
        <f t="shared" si="10"/>
        <v>0.03097093894</v>
      </c>
      <c r="AQ24" s="37">
        <f t="shared" si="10"/>
        <v>0</v>
      </c>
      <c r="AR24" s="22" t="str">
        <f t="shared" si="10"/>
        <v>#DIV/0!</v>
      </c>
      <c r="AS24" s="22">
        <f t="shared" si="10"/>
        <v>0.1182033097</v>
      </c>
      <c r="AT24" s="22">
        <f t="shared" si="10"/>
        <v>0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>
        <f t="shared" si="10"/>
        <v>1.22932355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>
        <f t="shared" si="10"/>
        <v>0.05588777734</v>
      </c>
      <c r="BD24" s="22" t="str">
        <f t="shared" si="10"/>
        <v>#DIV/0!</v>
      </c>
      <c r="BE24" s="22">
        <f t="shared" si="10"/>
        <v>1.805426597</v>
      </c>
      <c r="BF24" s="22">
        <f t="shared" si="10"/>
        <v>0.021094265</v>
      </c>
      <c r="BG24" s="22" t="str">
        <f t="shared" si="10"/>
        <v>#DIV/0!</v>
      </c>
      <c r="BH24" s="22" t="str">
        <f t="shared" si="10"/>
        <v>#DIV/0!</v>
      </c>
      <c r="BI24" s="22">
        <f t="shared" si="10"/>
        <v>3.194032705</v>
      </c>
      <c r="BJ24" s="22">
        <f t="shared" si="10"/>
        <v>0.08482915408</v>
      </c>
      <c r="BK24" s="38">
        <f t="shared" si="10"/>
        <v>3.182430689</v>
      </c>
      <c r="BL24" s="38">
        <f t="shared" si="10"/>
        <v>0</v>
      </c>
      <c r="BM24" s="22" t="str">
        <f t="shared" si="10"/>
        <v>#DIV/0!</v>
      </c>
      <c r="BN24" s="24" t="str">
        <f t="shared" si="10"/>
        <v>#DIV/0!</v>
      </c>
      <c r="BO24" s="24">
        <f t="shared" si="10"/>
        <v>26.85714286</v>
      </c>
      <c r="BP24" s="24">
        <f t="shared" si="10"/>
        <v>29.01813634</v>
      </c>
      <c r="BQ24" s="24">
        <f t="shared" si="10"/>
        <v>56.81191395</v>
      </c>
      <c r="BR24" s="24">
        <f t="shared" si="10"/>
        <v>61.90225959</v>
      </c>
      <c r="BS24" s="24">
        <f t="shared" si="10"/>
        <v>1.196808511</v>
      </c>
      <c r="BT24" s="24">
        <f t="shared" si="10"/>
        <v>18.65179929</v>
      </c>
      <c r="BU24" s="24">
        <f t="shared" si="10"/>
        <v>17.17401181</v>
      </c>
      <c r="BV24" s="24">
        <f t="shared" si="10"/>
        <v>24.69497316</v>
      </c>
      <c r="BW24" s="24">
        <f t="shared" si="10"/>
        <v>6.934548467</v>
      </c>
      <c r="BX24" s="24">
        <f t="shared" si="10"/>
        <v>7.345971564</v>
      </c>
      <c r="BY24" s="24">
        <f t="shared" si="10"/>
        <v>0.9803921569</v>
      </c>
      <c r="BZ24" s="24">
        <f t="shared" si="10"/>
        <v>50.08268368</v>
      </c>
      <c r="CA24" s="24">
        <f t="shared" si="10"/>
        <v>0.679245283</v>
      </c>
      <c r="CB24" s="24">
        <f t="shared" si="10"/>
        <v>2.749410841</v>
      </c>
      <c r="CC24" s="24">
        <f t="shared" si="10"/>
        <v>2.237136465</v>
      </c>
      <c r="CD24" s="24">
        <f t="shared" si="10"/>
        <v>8.328627894</v>
      </c>
      <c r="CE24" s="24">
        <f t="shared" si="10"/>
        <v>3.661087866</v>
      </c>
      <c r="CF24" s="24">
        <f t="shared" si="10"/>
        <v>74.79147359</v>
      </c>
      <c r="CG24" s="24">
        <f t="shared" si="10"/>
        <v>1.428571429</v>
      </c>
      <c r="CH24" s="24">
        <f t="shared" si="10"/>
        <v>11.27662489</v>
      </c>
      <c r="CI24" s="24">
        <f t="shared" si="10"/>
        <v>11.08688245</v>
      </c>
      <c r="CJ24" s="24">
        <f t="shared" si="10"/>
        <v>27.67741935</v>
      </c>
      <c r="CK24" s="24">
        <f t="shared" si="10"/>
        <v>41.5007657</v>
      </c>
      <c r="CL24" s="24">
        <f t="shared" si="10"/>
        <v>20.27318476</v>
      </c>
      <c r="CM24" s="24">
        <f t="shared" si="10"/>
        <v>19.46795647</v>
      </c>
      <c r="CN24" s="24">
        <f t="shared" si="10"/>
        <v>46.83357879</v>
      </c>
      <c r="CO24" s="24">
        <f t="shared" si="10"/>
        <v>93.36609337</v>
      </c>
      <c r="CP24" s="24">
        <f t="shared" si="10"/>
        <v>3.565551289</v>
      </c>
      <c r="CQ24" s="24">
        <f t="shared" si="10"/>
        <v>3.587699317</v>
      </c>
      <c r="CR24" s="24">
        <f t="shared" si="10"/>
        <v>0.6756756757</v>
      </c>
      <c r="CS24" s="24">
        <f t="shared" si="10"/>
        <v>6.423611111</v>
      </c>
      <c r="CT24" s="24">
        <f t="shared" si="10"/>
        <v>0.5952380952</v>
      </c>
      <c r="CU24" s="24">
        <f t="shared" si="10"/>
        <v>0.985915493</v>
      </c>
      <c r="CV24" s="24">
        <f t="shared" si="10"/>
        <v>0.6321112516</v>
      </c>
      <c r="CW24" s="24">
        <f t="shared" si="10"/>
        <v>0.5917159763</v>
      </c>
      <c r="CX24" s="24">
        <f t="shared" si="10"/>
        <v>2.755905512</v>
      </c>
      <c r="CY24" s="24">
        <f t="shared" si="10"/>
        <v>0.1663893511</v>
      </c>
      <c r="CZ24" s="24">
        <f t="shared" si="10"/>
        <v>0</v>
      </c>
      <c r="DA24" s="24">
        <f t="shared" si="10"/>
        <v>0.296735905</v>
      </c>
      <c r="DB24" s="24">
        <f t="shared" si="10"/>
        <v>44.54756381</v>
      </c>
      <c r="DC24" s="24">
        <f t="shared" si="10"/>
        <v>87.24035608</v>
      </c>
      <c r="DD24" s="24">
        <f t="shared" si="10"/>
        <v>87.98820929</v>
      </c>
      <c r="DE24" s="24">
        <f t="shared" si="10"/>
        <v>63.28671329</v>
      </c>
      <c r="DF24" s="24">
        <f t="shared" si="10"/>
        <v>55.16826923</v>
      </c>
      <c r="DG24" s="24">
        <f t="shared" si="10"/>
        <v>90.41811847</v>
      </c>
      <c r="DH24" s="24">
        <f t="shared" si="10"/>
        <v>64.49335548</v>
      </c>
      <c r="DI24" s="24">
        <f t="shared" si="10"/>
        <v>4.258003469</v>
      </c>
      <c r="DJ24" s="24">
        <f t="shared" si="10"/>
        <v>0.6289308176</v>
      </c>
      <c r="DK24" s="24"/>
    </row>
    <row r="25">
      <c r="A25" s="25"/>
      <c r="B25" s="22" t="str">
        <f t="shared" ref="B25:DJ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>
        <f t="shared" si="11"/>
        <v>75.73570239</v>
      </c>
      <c r="W25" s="22" t="str">
        <f t="shared" si="11"/>
        <v>#DIV/0!</v>
      </c>
      <c r="X25" s="22">
        <f t="shared" si="11"/>
        <v>23.82753404</v>
      </c>
      <c r="Y25" s="22" t="str">
        <f t="shared" si="11"/>
        <v>#DIV/0!</v>
      </c>
      <c r="Z25" s="22">
        <f t="shared" si="11"/>
        <v>17.9020979</v>
      </c>
      <c r="AA25" s="22">
        <f t="shared" si="11"/>
        <v>17.35798016</v>
      </c>
      <c r="AB25" s="22" t="str">
        <f t="shared" si="11"/>
        <v>#DIV/0!</v>
      </c>
      <c r="AC25" s="22" t="str">
        <f t="shared" si="11"/>
        <v>#DIV/0!</v>
      </c>
      <c r="AD25" s="22">
        <f t="shared" si="11"/>
        <v>47.27564103</v>
      </c>
      <c r="AE25" s="22">
        <f t="shared" si="11"/>
        <v>4.319948187</v>
      </c>
      <c r="AF25" s="22">
        <f t="shared" si="11"/>
        <v>67.9144385</v>
      </c>
      <c r="AG25" s="22">
        <f t="shared" si="11"/>
        <v>44.65648855</v>
      </c>
      <c r="AH25" s="22">
        <f t="shared" si="11"/>
        <v>30.57174071</v>
      </c>
      <c r="AI25" s="22">
        <f t="shared" si="11"/>
        <v>46.21601763</v>
      </c>
      <c r="AJ25" s="22">
        <f t="shared" si="11"/>
        <v>2.837277111</v>
      </c>
      <c r="AK25" s="22">
        <f t="shared" si="11"/>
        <v>3.655204899</v>
      </c>
      <c r="AL25" s="22">
        <f t="shared" si="11"/>
        <v>3.727038105</v>
      </c>
      <c r="AM25" s="22">
        <f t="shared" si="11"/>
        <v>10.29336735</v>
      </c>
      <c r="AN25" s="22">
        <f t="shared" si="11"/>
        <v>1.106050748</v>
      </c>
      <c r="AO25" s="22">
        <f t="shared" si="11"/>
        <v>5.009107468</v>
      </c>
      <c r="AP25" s="22">
        <f t="shared" si="11"/>
        <v>4.067516647</v>
      </c>
      <c r="AQ25" s="37">
        <f t="shared" si="11"/>
        <v>7.387187168</v>
      </c>
      <c r="AR25" s="22" t="str">
        <f t="shared" si="11"/>
        <v>#DIV/0!</v>
      </c>
      <c r="AS25" s="22">
        <f t="shared" si="11"/>
        <v>0.9456264775</v>
      </c>
      <c r="AT25" s="22">
        <f t="shared" si="11"/>
        <v>18.8601946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>
        <f t="shared" si="11"/>
        <v>19.43103559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>
        <f t="shared" si="11"/>
        <v>6.147655508</v>
      </c>
      <c r="BD25" s="22" t="str">
        <f t="shared" si="11"/>
        <v>#DIV/0!</v>
      </c>
      <c r="BE25" s="22">
        <f t="shared" si="11"/>
        <v>22.53172392</v>
      </c>
      <c r="BF25" s="22">
        <f t="shared" si="11"/>
        <v>5.487145682</v>
      </c>
      <c r="BG25" s="22" t="str">
        <f t="shared" si="11"/>
        <v>#DIV/0!</v>
      </c>
      <c r="BH25" s="22" t="str">
        <f t="shared" si="11"/>
        <v>#DIV/0!</v>
      </c>
      <c r="BI25" s="22">
        <f t="shared" si="11"/>
        <v>20.44882216</v>
      </c>
      <c r="BJ25" s="22">
        <f t="shared" si="11"/>
        <v>16.24308642</v>
      </c>
      <c r="BK25" s="38">
        <f t="shared" si="11"/>
        <v>27.81043034</v>
      </c>
      <c r="BL25" s="38">
        <f t="shared" si="11"/>
        <v>4.945256082</v>
      </c>
      <c r="BM25" s="22" t="str">
        <f t="shared" si="11"/>
        <v>#DIV/0!</v>
      </c>
      <c r="BN25" s="24" t="str">
        <f t="shared" si="11"/>
        <v>#DIV/0!</v>
      </c>
      <c r="BO25" s="24">
        <f t="shared" si="11"/>
        <v>97.28571429</v>
      </c>
      <c r="BP25" s="24">
        <f t="shared" si="11"/>
        <v>97.37335835</v>
      </c>
      <c r="BQ25" s="24">
        <f t="shared" si="11"/>
        <v>97.2421401</v>
      </c>
      <c r="BR25" s="24">
        <f t="shared" si="11"/>
        <v>96.26904887</v>
      </c>
      <c r="BS25" s="24">
        <f t="shared" si="11"/>
        <v>37.36702128</v>
      </c>
      <c r="BT25" s="24">
        <f t="shared" si="11"/>
        <v>91.73846934</v>
      </c>
      <c r="BU25" s="24">
        <f t="shared" si="11"/>
        <v>90.50431622</v>
      </c>
      <c r="BV25" s="24">
        <f t="shared" si="11"/>
        <v>89.31185944</v>
      </c>
      <c r="BW25" s="24">
        <f t="shared" si="11"/>
        <v>33.44656172</v>
      </c>
      <c r="BX25" s="24">
        <f t="shared" si="11"/>
        <v>55.92417062</v>
      </c>
      <c r="BY25" s="24">
        <f t="shared" si="11"/>
        <v>56.70794634</v>
      </c>
      <c r="BZ25" s="24">
        <f t="shared" si="11"/>
        <v>90.81030002</v>
      </c>
      <c r="CA25" s="24">
        <f t="shared" si="11"/>
        <v>3.471698113</v>
      </c>
      <c r="CB25" s="24">
        <f t="shared" si="11"/>
        <v>5.891594658</v>
      </c>
      <c r="CC25" s="24">
        <f t="shared" si="11"/>
        <v>27.96420582</v>
      </c>
      <c r="CD25" s="24">
        <f t="shared" si="11"/>
        <v>87.38001129</v>
      </c>
      <c r="CE25" s="24">
        <f t="shared" si="11"/>
        <v>82.74058577</v>
      </c>
      <c r="CF25" s="24">
        <f t="shared" si="11"/>
        <v>80.76923077</v>
      </c>
      <c r="CG25" s="24">
        <f t="shared" si="11"/>
        <v>27.14285714</v>
      </c>
      <c r="CH25" s="24">
        <f t="shared" si="11"/>
        <v>91.78823368</v>
      </c>
      <c r="CI25" s="24">
        <f t="shared" si="11"/>
        <v>91.08688245</v>
      </c>
      <c r="CJ25" s="24">
        <f t="shared" si="11"/>
        <v>95.93548387</v>
      </c>
      <c r="CK25" s="24">
        <f t="shared" si="11"/>
        <v>97.39663093</v>
      </c>
      <c r="CL25" s="24">
        <f t="shared" si="11"/>
        <v>94.82386772</v>
      </c>
      <c r="CM25" s="24">
        <f t="shared" si="11"/>
        <v>96.9165659</v>
      </c>
      <c r="CN25" s="24">
        <f t="shared" si="11"/>
        <v>46.83357879</v>
      </c>
      <c r="CO25" s="24">
        <f t="shared" si="11"/>
        <v>94.77886978</v>
      </c>
      <c r="CP25" s="24">
        <f t="shared" si="11"/>
        <v>45.52934723</v>
      </c>
      <c r="CQ25" s="24">
        <f t="shared" si="11"/>
        <v>12.35763098</v>
      </c>
      <c r="CR25" s="24">
        <f t="shared" si="11"/>
        <v>1.52027027</v>
      </c>
      <c r="CS25" s="24">
        <f t="shared" si="11"/>
        <v>27.25694444</v>
      </c>
      <c r="CT25" s="24">
        <f t="shared" si="11"/>
        <v>12.1031746</v>
      </c>
      <c r="CU25" s="24">
        <f t="shared" si="11"/>
        <v>5.915492958</v>
      </c>
      <c r="CV25" s="24">
        <f t="shared" si="11"/>
        <v>4.677623262</v>
      </c>
      <c r="CW25" s="24">
        <f t="shared" si="11"/>
        <v>19.1321499</v>
      </c>
      <c r="CX25" s="24">
        <f t="shared" si="11"/>
        <v>21.06299213</v>
      </c>
      <c r="CY25" s="24">
        <f t="shared" si="11"/>
        <v>3.826955075</v>
      </c>
      <c r="CZ25" s="24">
        <f t="shared" si="11"/>
        <v>4.863727982</v>
      </c>
      <c r="DA25" s="24">
        <f t="shared" si="11"/>
        <v>21.28020348</v>
      </c>
      <c r="DB25" s="24">
        <f t="shared" si="11"/>
        <v>79.81438515</v>
      </c>
      <c r="DC25" s="24">
        <f t="shared" si="11"/>
        <v>94.58456973</v>
      </c>
      <c r="DD25" s="24">
        <f t="shared" si="11"/>
        <v>95.13633014</v>
      </c>
      <c r="DE25" s="24">
        <f t="shared" si="11"/>
        <v>95.92074592</v>
      </c>
      <c r="DF25" s="24">
        <f t="shared" si="11"/>
        <v>88.22115385</v>
      </c>
      <c r="DG25" s="24">
        <f t="shared" si="11"/>
        <v>95.29616725</v>
      </c>
      <c r="DH25" s="24">
        <f t="shared" si="11"/>
        <v>93.72923588</v>
      </c>
      <c r="DI25" s="24">
        <f t="shared" si="11"/>
        <v>62.2141618</v>
      </c>
      <c r="DJ25" s="24">
        <f t="shared" si="11"/>
        <v>54.57721873</v>
      </c>
      <c r="DK25" s="24"/>
    </row>
    <row r="26">
      <c r="A26" s="25"/>
      <c r="B26" s="22" t="str">
        <f t="shared" ref="B26:DJ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>
        <f t="shared" si="12"/>
        <v>99.27817879</v>
      </c>
      <c r="W26" s="22" t="str">
        <f t="shared" si="12"/>
        <v>#DIV/0!</v>
      </c>
      <c r="X26" s="22">
        <f t="shared" si="12"/>
        <v>90.39334342</v>
      </c>
      <c r="Y26" s="22" t="str">
        <f t="shared" si="12"/>
        <v>#DIV/0!</v>
      </c>
      <c r="Z26" s="22">
        <f t="shared" si="12"/>
        <v>77.48251748</v>
      </c>
      <c r="AA26" s="22">
        <f t="shared" si="12"/>
        <v>76.96122633</v>
      </c>
      <c r="AB26" s="22" t="str">
        <f t="shared" si="12"/>
        <v>#DIV/0!</v>
      </c>
      <c r="AC26" s="22" t="str">
        <f t="shared" si="12"/>
        <v>#DIV/0!</v>
      </c>
      <c r="AD26" s="22">
        <f t="shared" si="12"/>
        <v>97.91666667</v>
      </c>
      <c r="AE26" s="22">
        <f t="shared" si="12"/>
        <v>85.0388601</v>
      </c>
      <c r="AF26" s="22">
        <f t="shared" si="12"/>
        <v>97.86096257</v>
      </c>
      <c r="AG26" s="22">
        <f t="shared" si="12"/>
        <v>98.32061069</v>
      </c>
      <c r="AH26" s="22">
        <f t="shared" si="12"/>
        <v>84.69592134</v>
      </c>
      <c r="AI26" s="22">
        <f t="shared" si="12"/>
        <v>98.01616458</v>
      </c>
      <c r="AJ26" s="22">
        <f t="shared" si="12"/>
        <v>46.41695638</v>
      </c>
      <c r="AK26" s="22">
        <f t="shared" si="12"/>
        <v>64.6820537</v>
      </c>
      <c r="AL26" s="22">
        <f t="shared" si="12"/>
        <v>78.60179141</v>
      </c>
      <c r="AM26" s="22">
        <f t="shared" si="12"/>
        <v>93.51615646</v>
      </c>
      <c r="AN26" s="22">
        <f t="shared" si="12"/>
        <v>87.37800911</v>
      </c>
      <c r="AO26" s="22">
        <f t="shared" si="12"/>
        <v>92.98724954</v>
      </c>
      <c r="AP26" s="22">
        <f t="shared" si="12"/>
        <v>91.83399577</v>
      </c>
      <c r="AQ26" s="37">
        <f t="shared" si="12"/>
        <v>94.1685187</v>
      </c>
      <c r="AR26" s="22" t="str">
        <f t="shared" si="12"/>
        <v>#DIV/0!</v>
      </c>
      <c r="AS26" s="22">
        <f t="shared" si="12"/>
        <v>58.75098503</v>
      </c>
      <c r="AT26" s="22">
        <f t="shared" si="12"/>
        <v>97.7576999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>
        <f t="shared" si="12"/>
        <v>63.26189097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>
        <f t="shared" si="12"/>
        <v>65.24898005</v>
      </c>
      <c r="BD26" s="22" t="str">
        <f t="shared" si="12"/>
        <v>#DIV/0!</v>
      </c>
      <c r="BE26" s="22">
        <f t="shared" si="12"/>
        <v>98.31837408</v>
      </c>
      <c r="BF26" s="22">
        <f t="shared" si="12"/>
        <v>95.89980224</v>
      </c>
      <c r="BG26" s="22" t="str">
        <f t="shared" si="12"/>
        <v>#DIV/0!</v>
      </c>
      <c r="BH26" s="22" t="str">
        <f t="shared" si="12"/>
        <v>#DIV/0!</v>
      </c>
      <c r="BI26" s="22">
        <f t="shared" si="12"/>
        <v>56.71480029</v>
      </c>
      <c r="BJ26" s="22">
        <f t="shared" si="12"/>
        <v>96.55593634</v>
      </c>
      <c r="BK26" s="38">
        <f t="shared" si="12"/>
        <v>95.19194931</v>
      </c>
      <c r="BL26" s="38">
        <f t="shared" si="12"/>
        <v>92.71190389</v>
      </c>
      <c r="BM26" s="22" t="str">
        <f t="shared" si="12"/>
        <v>#DIV/0!</v>
      </c>
      <c r="BN26" s="24" t="str">
        <f t="shared" si="12"/>
        <v>#DIV/0!</v>
      </c>
      <c r="BO26" s="24">
        <f t="shared" si="12"/>
        <v>99.71428571</v>
      </c>
      <c r="BP26" s="24">
        <f t="shared" si="12"/>
        <v>99.81238274</v>
      </c>
      <c r="BQ26" s="24">
        <f t="shared" si="12"/>
        <v>98.20739106</v>
      </c>
      <c r="BR26" s="24">
        <f t="shared" si="12"/>
        <v>99.73725696</v>
      </c>
      <c r="BS26" s="24">
        <f t="shared" si="12"/>
        <v>83.24468085</v>
      </c>
      <c r="BT26" s="24">
        <f t="shared" si="12"/>
        <v>100.2534212</v>
      </c>
      <c r="BU26" s="24">
        <f t="shared" si="12"/>
        <v>99.63652885</v>
      </c>
      <c r="BV26" s="24">
        <f t="shared" si="12"/>
        <v>99.85358712</v>
      </c>
      <c r="BW26" s="24">
        <f t="shared" si="12"/>
        <v>97.82104391</v>
      </c>
      <c r="BX26" s="24">
        <f t="shared" si="12"/>
        <v>98.89415482</v>
      </c>
      <c r="BY26" s="24">
        <f t="shared" si="12"/>
        <v>92.10526316</v>
      </c>
      <c r="BZ26" s="24">
        <f t="shared" si="12"/>
        <v>95.2043468</v>
      </c>
      <c r="CA26" s="24">
        <f t="shared" si="12"/>
        <v>92</v>
      </c>
      <c r="CB26" s="24">
        <f t="shared" si="12"/>
        <v>93.40141398</v>
      </c>
      <c r="CC26" s="24">
        <f t="shared" si="12"/>
        <v>76.95749441</v>
      </c>
      <c r="CD26" s="24">
        <f t="shared" si="12"/>
        <v>99.29418408</v>
      </c>
      <c r="CE26" s="24">
        <f t="shared" si="12"/>
        <v>95.08368201</v>
      </c>
      <c r="CF26" s="24">
        <f t="shared" si="12"/>
        <v>91.10287303</v>
      </c>
      <c r="CG26" s="24">
        <f t="shared" si="12"/>
        <v>70</v>
      </c>
      <c r="CH26" s="24">
        <f t="shared" si="12"/>
        <v>99.81508116</v>
      </c>
      <c r="CI26" s="24">
        <f t="shared" si="12"/>
        <v>99.77512777</v>
      </c>
      <c r="CJ26" s="24">
        <f t="shared" si="12"/>
        <v>100.1290323</v>
      </c>
      <c r="CK26" s="24">
        <f t="shared" si="12"/>
        <v>99.54058193</v>
      </c>
      <c r="CL26" s="24">
        <f t="shared" si="12"/>
        <v>98.56218548</v>
      </c>
      <c r="CM26" s="24">
        <f t="shared" si="12"/>
        <v>99.15356711</v>
      </c>
      <c r="CN26" s="24">
        <f t="shared" si="12"/>
        <v>91.67893962</v>
      </c>
      <c r="CO26" s="24">
        <f t="shared" si="12"/>
        <v>97.17444717</v>
      </c>
      <c r="CP26" s="24">
        <f t="shared" si="12"/>
        <v>81.84311574</v>
      </c>
      <c r="CQ26" s="24">
        <f t="shared" si="12"/>
        <v>92.88154897</v>
      </c>
      <c r="CR26" s="24">
        <f t="shared" si="12"/>
        <v>36.31756757</v>
      </c>
      <c r="CS26" s="24">
        <f t="shared" si="12"/>
        <v>99.82638889</v>
      </c>
      <c r="CT26" s="24">
        <f t="shared" si="12"/>
        <v>79.56349206</v>
      </c>
      <c r="CU26" s="24">
        <f t="shared" si="12"/>
        <v>77.32394366</v>
      </c>
      <c r="CV26" s="24">
        <f t="shared" si="12"/>
        <v>85.96713021</v>
      </c>
      <c r="CW26" s="24">
        <f t="shared" si="12"/>
        <v>97.83037475</v>
      </c>
      <c r="CX26" s="24">
        <f t="shared" si="12"/>
        <v>97.53937008</v>
      </c>
      <c r="CY26" s="24">
        <f t="shared" si="12"/>
        <v>94.75873544</v>
      </c>
      <c r="CZ26" s="24">
        <f t="shared" si="12"/>
        <v>95.4780475</v>
      </c>
      <c r="DA26" s="24">
        <f t="shared" si="12"/>
        <v>83.97626113</v>
      </c>
      <c r="DB26" s="24">
        <f t="shared" si="12"/>
        <v>99.53596288</v>
      </c>
      <c r="DC26" s="24">
        <f t="shared" si="12"/>
        <v>99.33234421</v>
      </c>
      <c r="DD26" s="24">
        <f t="shared" si="12"/>
        <v>99.92630803</v>
      </c>
      <c r="DE26" s="24">
        <f t="shared" si="12"/>
        <v>99.18414918</v>
      </c>
      <c r="DF26" s="24">
        <f t="shared" si="12"/>
        <v>99.51923077</v>
      </c>
      <c r="DG26" s="24">
        <f t="shared" si="12"/>
        <v>99.70963995</v>
      </c>
      <c r="DH26" s="24">
        <f t="shared" si="12"/>
        <v>99.7923588</v>
      </c>
      <c r="DI26" s="24">
        <f t="shared" si="12"/>
        <v>94.78000315</v>
      </c>
      <c r="DJ26" s="24">
        <f t="shared" si="12"/>
        <v>93.08176101</v>
      </c>
      <c r="DK26" s="24"/>
    </row>
    <row r="27">
      <c r="A27" s="25"/>
      <c r="B27" s="22" t="str">
        <f t="shared" ref="B27:DJ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>
        <f t="shared" si="13"/>
        <v>100.7218212</v>
      </c>
      <c r="W27" s="22" t="str">
        <f t="shared" si="13"/>
        <v>#DIV/0!</v>
      </c>
      <c r="X27" s="22">
        <f t="shared" si="13"/>
        <v>97.88199697</v>
      </c>
      <c r="Y27" s="22" t="str">
        <f t="shared" si="13"/>
        <v>#DIV/0!</v>
      </c>
      <c r="Z27" s="22">
        <f t="shared" si="13"/>
        <v>99.16083916</v>
      </c>
      <c r="AA27" s="22">
        <f t="shared" si="13"/>
        <v>98.82777277</v>
      </c>
      <c r="AB27" s="22" t="str">
        <f t="shared" si="13"/>
        <v>#DIV/0!</v>
      </c>
      <c r="AC27" s="22" t="str">
        <f t="shared" si="13"/>
        <v>#DIV/0!</v>
      </c>
      <c r="AD27" s="22">
        <f t="shared" si="13"/>
        <v>100</v>
      </c>
      <c r="AE27" s="22">
        <f t="shared" si="13"/>
        <v>99.93523316</v>
      </c>
      <c r="AF27" s="22">
        <f t="shared" si="13"/>
        <v>101.1764706</v>
      </c>
      <c r="AG27" s="22">
        <f t="shared" si="13"/>
        <v>99.84732824</v>
      </c>
      <c r="AH27" s="22">
        <f t="shared" si="13"/>
        <v>99.47195921</v>
      </c>
      <c r="AI27" s="22">
        <f t="shared" si="13"/>
        <v>99.70609846</v>
      </c>
      <c r="AJ27" s="22">
        <f t="shared" si="13"/>
        <v>99.94392733</v>
      </c>
      <c r="AK27" s="22">
        <f t="shared" si="13"/>
        <v>99.93405558</v>
      </c>
      <c r="AL27" s="22">
        <f t="shared" si="13"/>
        <v>99.93547897</v>
      </c>
      <c r="AM27" s="22">
        <f t="shared" si="13"/>
        <v>99.96173469</v>
      </c>
      <c r="AN27" s="22">
        <f t="shared" si="13"/>
        <v>99.73975277</v>
      </c>
      <c r="AO27" s="22">
        <f t="shared" si="13"/>
        <v>99.90892532</v>
      </c>
      <c r="AP27" s="22">
        <f t="shared" si="13"/>
        <v>99.96902906</v>
      </c>
      <c r="AQ27" s="37">
        <f t="shared" si="13"/>
        <v>99.94685477</v>
      </c>
      <c r="AR27" s="22" t="str">
        <f t="shared" si="13"/>
        <v>#DIV/0!</v>
      </c>
      <c r="AS27" s="22">
        <f t="shared" si="13"/>
        <v>99.96453901</v>
      </c>
      <c r="AT27" s="22">
        <f t="shared" si="13"/>
        <v>99.91221011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>
        <f t="shared" si="13"/>
        <v>99.94851001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>
        <f t="shared" si="13"/>
        <v>99.81557033</v>
      </c>
      <c r="BD27" s="22" t="str">
        <f t="shared" si="13"/>
        <v>#DIV/0!</v>
      </c>
      <c r="BE27" s="22">
        <f t="shared" si="13"/>
        <v>99.81429898</v>
      </c>
      <c r="BF27" s="22">
        <f t="shared" si="13"/>
        <v>99.97890574</v>
      </c>
      <c r="BG27" s="22" t="str">
        <f t="shared" si="13"/>
        <v>#DIV/0!</v>
      </c>
      <c r="BH27" s="22" t="str">
        <f t="shared" si="13"/>
        <v>#DIV/0!</v>
      </c>
      <c r="BI27" s="22">
        <f t="shared" si="13"/>
        <v>99.90437028</v>
      </c>
      <c r="BJ27" s="22">
        <f t="shared" si="13"/>
        <v>99.92195718</v>
      </c>
      <c r="BK27" s="38">
        <f t="shared" si="13"/>
        <v>100.0028671</v>
      </c>
      <c r="BL27" s="38">
        <f t="shared" si="13"/>
        <v>99.95340943</v>
      </c>
      <c r="BM27" s="22" t="str">
        <f t="shared" si="13"/>
        <v>#DIV/0!</v>
      </c>
      <c r="BN27" s="24" t="str">
        <f t="shared" si="13"/>
        <v>#DIV/0!</v>
      </c>
      <c r="BO27" s="24">
        <f t="shared" si="13"/>
        <v>99.71428571</v>
      </c>
      <c r="BP27" s="24">
        <f t="shared" si="13"/>
        <v>99.81238274</v>
      </c>
      <c r="BQ27" s="24">
        <f t="shared" si="13"/>
        <v>98.20739106</v>
      </c>
      <c r="BR27" s="24">
        <f t="shared" si="13"/>
        <v>99.73725696</v>
      </c>
      <c r="BS27" s="24">
        <f t="shared" si="13"/>
        <v>96.94148936</v>
      </c>
      <c r="BT27" s="24">
        <f t="shared" si="13"/>
        <v>100.5068424</v>
      </c>
      <c r="BU27" s="24">
        <f t="shared" si="13"/>
        <v>99.68196274</v>
      </c>
      <c r="BV27" s="24">
        <f t="shared" si="13"/>
        <v>100.1464129</v>
      </c>
      <c r="BW27" s="24">
        <f t="shared" si="13"/>
        <v>98.15244408</v>
      </c>
      <c r="BX27" s="24">
        <f t="shared" si="13"/>
        <v>99.36808847</v>
      </c>
      <c r="BY27" s="24">
        <f t="shared" si="13"/>
        <v>97.47162023</v>
      </c>
      <c r="BZ27" s="24">
        <f t="shared" si="13"/>
        <v>97.66123317</v>
      </c>
      <c r="CA27" s="24">
        <f t="shared" si="13"/>
        <v>99.39622642</v>
      </c>
      <c r="CB27" s="24">
        <f t="shared" si="13"/>
        <v>99.29300864</v>
      </c>
      <c r="CC27" s="24">
        <f t="shared" si="13"/>
        <v>94.40715884</v>
      </c>
      <c r="CD27" s="24">
        <f t="shared" si="13"/>
        <v>99.4635799</v>
      </c>
      <c r="CE27" s="24">
        <f t="shared" si="13"/>
        <v>95.24058577</v>
      </c>
      <c r="CF27" s="24">
        <f t="shared" si="13"/>
        <v>95.04170528</v>
      </c>
      <c r="CG27" s="24">
        <f t="shared" si="13"/>
        <v>83.33333333</v>
      </c>
      <c r="CH27" s="24">
        <f t="shared" si="13"/>
        <v>99.98972673</v>
      </c>
      <c r="CI27" s="24">
        <f t="shared" si="13"/>
        <v>99.80919932</v>
      </c>
      <c r="CJ27" s="24">
        <f t="shared" si="13"/>
        <v>100.1290323</v>
      </c>
      <c r="CK27" s="24">
        <f t="shared" si="13"/>
        <v>99.61715161</v>
      </c>
      <c r="CL27" s="24">
        <f t="shared" si="13"/>
        <v>98.56218548</v>
      </c>
      <c r="CM27" s="24">
        <f t="shared" si="13"/>
        <v>99.15356711</v>
      </c>
      <c r="CN27" s="24">
        <f t="shared" si="13"/>
        <v>95.87628866</v>
      </c>
      <c r="CO27" s="24">
        <f t="shared" si="13"/>
        <v>98.71007371</v>
      </c>
      <c r="CP27" s="24">
        <f t="shared" si="13"/>
        <v>97.86066923</v>
      </c>
      <c r="CQ27" s="24">
        <f t="shared" si="13"/>
        <v>98.97494305</v>
      </c>
      <c r="CR27" s="24">
        <f t="shared" si="13"/>
        <v>51.01351351</v>
      </c>
      <c r="CS27" s="24">
        <f t="shared" si="13"/>
        <v>106.5972222</v>
      </c>
      <c r="CT27" s="24">
        <f t="shared" si="13"/>
        <v>94.84126984</v>
      </c>
      <c r="CU27" s="24">
        <f t="shared" si="13"/>
        <v>95.91549296</v>
      </c>
      <c r="CV27" s="24">
        <f t="shared" si="13"/>
        <v>96.08091024</v>
      </c>
      <c r="CW27" s="24">
        <f t="shared" si="13"/>
        <v>100.7889546</v>
      </c>
      <c r="CX27" s="24">
        <f t="shared" si="13"/>
        <v>99.9015748</v>
      </c>
      <c r="CY27" s="24">
        <f t="shared" si="13"/>
        <v>99.16805324</v>
      </c>
      <c r="CZ27" s="24">
        <f t="shared" si="13"/>
        <v>99.85978442</v>
      </c>
      <c r="DA27" s="24">
        <f t="shared" si="13"/>
        <v>99.74565494</v>
      </c>
      <c r="DB27" s="24">
        <f t="shared" si="13"/>
        <v>99.84532096</v>
      </c>
      <c r="DC27" s="24">
        <f t="shared" si="13"/>
        <v>99.40652819</v>
      </c>
      <c r="DD27" s="24">
        <f t="shared" si="13"/>
        <v>100</v>
      </c>
      <c r="DE27" s="24">
        <f t="shared" si="13"/>
        <v>99.18414918</v>
      </c>
      <c r="DF27" s="24">
        <f t="shared" si="13"/>
        <v>99.75961538</v>
      </c>
      <c r="DG27" s="24">
        <f t="shared" si="13"/>
        <v>99.88385598</v>
      </c>
      <c r="DH27" s="24">
        <f t="shared" si="13"/>
        <v>99.91694352</v>
      </c>
      <c r="DI27" s="24">
        <f t="shared" si="13"/>
        <v>99.82652578</v>
      </c>
      <c r="DJ27" s="24">
        <f t="shared" si="13"/>
        <v>96.01677149</v>
      </c>
      <c r="DK27" s="24"/>
    </row>
    <row r="28">
      <c r="A28" s="26"/>
      <c r="B28" s="22" t="str">
        <f t="shared" ref="B28:DJ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>
        <f t="shared" si="14"/>
        <v>100.7218212</v>
      </c>
      <c r="W28" s="22" t="str">
        <f t="shared" si="14"/>
        <v>#DIV/0!</v>
      </c>
      <c r="X28" s="22">
        <f t="shared" si="14"/>
        <v>97.88199697</v>
      </c>
      <c r="Y28" s="22" t="str">
        <f t="shared" si="14"/>
        <v>#DIV/0!</v>
      </c>
      <c r="Z28" s="22">
        <f t="shared" si="14"/>
        <v>99.44055944</v>
      </c>
      <c r="AA28" s="22">
        <f t="shared" si="14"/>
        <v>98.91794409</v>
      </c>
      <c r="AB28" s="22" t="str">
        <f t="shared" si="14"/>
        <v>#DIV/0!</v>
      </c>
      <c r="AC28" s="22" t="str">
        <f t="shared" si="14"/>
        <v>#DIV/0!</v>
      </c>
      <c r="AD28" s="22">
        <f t="shared" si="14"/>
        <v>100</v>
      </c>
      <c r="AE28" s="22">
        <f t="shared" si="14"/>
        <v>99.97409326</v>
      </c>
      <c r="AF28" s="22">
        <f t="shared" si="14"/>
        <v>101.2834225</v>
      </c>
      <c r="AG28" s="22">
        <f t="shared" si="14"/>
        <v>100</v>
      </c>
      <c r="AH28" s="22">
        <f t="shared" si="14"/>
        <v>99.47195921</v>
      </c>
      <c r="AI28" s="22">
        <f t="shared" si="14"/>
        <v>99.77957384</v>
      </c>
      <c r="AJ28" s="22">
        <f t="shared" si="14"/>
        <v>99.97757093</v>
      </c>
      <c r="AK28" s="22">
        <f t="shared" si="14"/>
        <v>99.97173811</v>
      </c>
      <c r="AL28" s="22">
        <f t="shared" si="14"/>
        <v>99.9582511</v>
      </c>
      <c r="AM28" s="22">
        <f t="shared" si="14"/>
        <v>99.9787415</v>
      </c>
      <c r="AN28" s="22">
        <f t="shared" si="14"/>
        <v>99.86987638</v>
      </c>
      <c r="AO28" s="22">
        <f t="shared" si="14"/>
        <v>100</v>
      </c>
      <c r="AP28" s="22">
        <f t="shared" si="14"/>
        <v>99.99483818</v>
      </c>
      <c r="AQ28" s="37">
        <f t="shared" si="14"/>
        <v>99.94685477</v>
      </c>
      <c r="AR28" s="22" t="str">
        <f t="shared" si="14"/>
        <v>#DIV/0!</v>
      </c>
      <c r="AS28" s="22">
        <f t="shared" si="14"/>
        <v>100.0039401</v>
      </c>
      <c r="AT28" s="22">
        <f t="shared" si="14"/>
        <v>99.92318385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>
        <f t="shared" si="14"/>
        <v>99.94851001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>
        <f t="shared" si="14"/>
        <v>99.84351422</v>
      </c>
      <c r="BD28" s="22" t="str">
        <f t="shared" si="14"/>
        <v>#DIV/0!</v>
      </c>
      <c r="BE28" s="22">
        <f t="shared" si="14"/>
        <v>99.85040751</v>
      </c>
      <c r="BF28" s="22">
        <f t="shared" si="14"/>
        <v>99.98945287</v>
      </c>
      <c r="BG28" s="22" t="str">
        <f t="shared" si="14"/>
        <v>#DIV/0!</v>
      </c>
      <c r="BH28" s="22" t="str">
        <f t="shared" si="14"/>
        <v>#DIV/0!</v>
      </c>
      <c r="BI28" s="22">
        <f t="shared" si="14"/>
        <v>99.94580982</v>
      </c>
      <c r="BJ28" s="22">
        <f t="shared" si="14"/>
        <v>99.96606834</v>
      </c>
      <c r="BK28" s="38">
        <f t="shared" si="14"/>
        <v>100.0086012</v>
      </c>
      <c r="BL28" s="38">
        <f t="shared" si="14"/>
        <v>99.98336051</v>
      </c>
      <c r="BM28" s="22" t="str">
        <f t="shared" si="14"/>
        <v>#DIV/0!</v>
      </c>
      <c r="BN28" s="24" t="str">
        <f t="shared" si="14"/>
        <v>#DIV/0!</v>
      </c>
      <c r="BO28" s="24">
        <f t="shared" si="14"/>
        <v>99.71428571</v>
      </c>
      <c r="BP28" s="24">
        <f t="shared" si="14"/>
        <v>99.81238274</v>
      </c>
      <c r="BQ28" s="24">
        <f t="shared" si="14"/>
        <v>98.20739106</v>
      </c>
      <c r="BR28" s="24">
        <f t="shared" si="14"/>
        <v>99.73725696</v>
      </c>
      <c r="BS28" s="24">
        <f t="shared" si="14"/>
        <v>100.3989362</v>
      </c>
      <c r="BT28" s="24">
        <f t="shared" si="14"/>
        <v>100.6588951</v>
      </c>
      <c r="BU28" s="24">
        <f t="shared" si="14"/>
        <v>99.68196274</v>
      </c>
      <c r="BV28" s="24">
        <f t="shared" si="14"/>
        <v>100.2928258</v>
      </c>
      <c r="BW28" s="24">
        <f t="shared" si="14"/>
        <v>98.15244408</v>
      </c>
      <c r="BX28" s="24">
        <f t="shared" si="14"/>
        <v>99.36808847</v>
      </c>
      <c r="BY28" s="24">
        <f t="shared" si="14"/>
        <v>99.27760578</v>
      </c>
      <c r="BZ28" s="24">
        <f t="shared" si="14"/>
        <v>99.95275219</v>
      </c>
      <c r="CA28" s="24">
        <f t="shared" si="14"/>
        <v>100.6792453</v>
      </c>
      <c r="CB28" s="24">
        <f t="shared" si="14"/>
        <v>100.5498822</v>
      </c>
      <c r="CC28" s="24">
        <f t="shared" si="14"/>
        <v>99.77628635</v>
      </c>
      <c r="CD28" s="24">
        <f t="shared" si="14"/>
        <v>99.4635799</v>
      </c>
      <c r="CE28" s="24">
        <f t="shared" si="14"/>
        <v>95.24058577</v>
      </c>
      <c r="CF28" s="24">
        <f t="shared" si="14"/>
        <v>99.86098239</v>
      </c>
      <c r="CG28" s="24">
        <f t="shared" si="14"/>
        <v>98.57142857</v>
      </c>
      <c r="CH28" s="24">
        <f t="shared" si="14"/>
        <v>99.98972673</v>
      </c>
      <c r="CI28" s="24">
        <f t="shared" si="14"/>
        <v>99.80919932</v>
      </c>
      <c r="CJ28" s="24">
        <f t="shared" si="14"/>
        <v>100.1290323</v>
      </c>
      <c r="CK28" s="24">
        <f t="shared" si="14"/>
        <v>99.69372129</v>
      </c>
      <c r="CL28" s="24">
        <f t="shared" si="14"/>
        <v>98.56218548</v>
      </c>
      <c r="CM28" s="24">
        <f t="shared" si="14"/>
        <v>99.15356711</v>
      </c>
      <c r="CN28" s="24">
        <f t="shared" si="14"/>
        <v>99.9263623</v>
      </c>
      <c r="CO28" s="24">
        <f t="shared" si="14"/>
        <v>99.81572482</v>
      </c>
      <c r="CP28" s="24">
        <f t="shared" si="14"/>
        <v>99.56116292</v>
      </c>
      <c r="CQ28" s="24">
        <f t="shared" si="14"/>
        <v>99.82915718</v>
      </c>
      <c r="CR28" s="24">
        <f t="shared" si="14"/>
        <v>97.2972973</v>
      </c>
      <c r="CS28" s="24">
        <f t="shared" si="14"/>
        <v>111.2847222</v>
      </c>
      <c r="CT28" s="24">
        <f t="shared" si="14"/>
        <v>100</v>
      </c>
      <c r="CU28" s="24">
        <f t="shared" si="14"/>
        <v>100.5633803</v>
      </c>
      <c r="CV28" s="24">
        <f t="shared" si="14"/>
        <v>100</v>
      </c>
      <c r="CW28" s="24">
        <f t="shared" si="14"/>
        <v>100.887574</v>
      </c>
      <c r="CX28" s="24">
        <f t="shared" si="14"/>
        <v>99.9015748</v>
      </c>
      <c r="CY28" s="24">
        <f t="shared" si="14"/>
        <v>99.25124792</v>
      </c>
      <c r="CZ28" s="24">
        <f t="shared" si="14"/>
        <v>99.94741916</v>
      </c>
      <c r="DA28" s="24">
        <f t="shared" si="14"/>
        <v>99.87282747</v>
      </c>
      <c r="DB28" s="24">
        <f t="shared" si="14"/>
        <v>99.84532096</v>
      </c>
      <c r="DC28" s="24">
        <f t="shared" si="14"/>
        <v>99.40652819</v>
      </c>
      <c r="DD28" s="24">
        <f t="shared" si="14"/>
        <v>100</v>
      </c>
      <c r="DE28" s="24">
        <f t="shared" si="14"/>
        <v>99.18414918</v>
      </c>
      <c r="DF28" s="24">
        <f t="shared" si="14"/>
        <v>99.87980769</v>
      </c>
      <c r="DG28" s="24">
        <f t="shared" si="14"/>
        <v>99.94192799</v>
      </c>
      <c r="DH28" s="24">
        <f t="shared" si="14"/>
        <v>99.91694352</v>
      </c>
      <c r="DI28" s="24">
        <f t="shared" si="14"/>
        <v>100.0630815</v>
      </c>
      <c r="DJ28" s="24">
        <f t="shared" si="14"/>
        <v>96.01677149</v>
      </c>
      <c r="DK28" s="24"/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3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</row>
    <row r="30">
      <c r="A30" s="9" t="s">
        <v>45</v>
      </c>
      <c r="B30" s="12">
        <f t="shared" ref="B30:DJ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181.4</v>
      </c>
      <c r="W30" s="12">
        <f t="shared" si="15"/>
        <v>0</v>
      </c>
      <c r="X30" s="12">
        <f t="shared" si="15"/>
        <v>129.4</v>
      </c>
      <c r="Y30" s="12">
        <f t="shared" si="15"/>
        <v>0</v>
      </c>
      <c r="Z30" s="12">
        <f t="shared" si="15"/>
        <v>142.2</v>
      </c>
      <c r="AA30" s="12">
        <f t="shared" si="15"/>
        <v>219.4</v>
      </c>
      <c r="AB30" s="12">
        <f t="shared" si="15"/>
        <v>0</v>
      </c>
      <c r="AC30" s="12">
        <f t="shared" si="15"/>
        <v>0</v>
      </c>
      <c r="AD30" s="12">
        <f t="shared" si="15"/>
        <v>62.4</v>
      </c>
      <c r="AE30" s="12">
        <f t="shared" si="15"/>
        <v>154.36</v>
      </c>
      <c r="AF30" s="12">
        <f t="shared" si="15"/>
        <v>94.7</v>
      </c>
      <c r="AG30" s="12">
        <f t="shared" si="15"/>
        <v>131</v>
      </c>
      <c r="AH30" s="12">
        <f t="shared" si="15"/>
        <v>109.26</v>
      </c>
      <c r="AI30" s="12">
        <f t="shared" si="15"/>
        <v>135.8</v>
      </c>
      <c r="AJ30" s="12">
        <f t="shared" si="15"/>
        <v>89.15</v>
      </c>
      <c r="AK30" s="12">
        <f t="shared" si="15"/>
        <v>106.12</v>
      </c>
      <c r="AL30" s="12">
        <f t="shared" si="15"/>
        <v>263.37</v>
      </c>
      <c r="AM30" s="12">
        <f t="shared" si="15"/>
        <v>235.15</v>
      </c>
      <c r="AN30" s="12">
        <f t="shared" si="15"/>
        <v>153.5</v>
      </c>
      <c r="AO30" s="12">
        <f t="shared" si="15"/>
        <v>109.8</v>
      </c>
      <c r="AP30" s="12">
        <f t="shared" si="15"/>
        <v>193.72</v>
      </c>
      <c r="AQ30" s="35">
        <f t="shared" si="15"/>
        <v>206.87</v>
      </c>
      <c r="AR30" s="12">
        <f t="shared" si="15"/>
        <v>0</v>
      </c>
      <c r="AS30" s="12">
        <f t="shared" si="15"/>
        <v>253.81</v>
      </c>
      <c r="AT30" s="12">
        <f t="shared" si="15"/>
        <v>273.17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155.29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357.3</v>
      </c>
      <c r="BD30" s="12">
        <f t="shared" si="15"/>
        <v>0</v>
      </c>
      <c r="BE30" s="12">
        <f t="shared" si="15"/>
        <v>193.57</v>
      </c>
      <c r="BF30" s="12">
        <f t="shared" si="15"/>
        <v>379.21</v>
      </c>
      <c r="BG30" s="12">
        <f t="shared" si="15"/>
        <v>0</v>
      </c>
      <c r="BH30" s="12">
        <f t="shared" si="15"/>
        <v>0</v>
      </c>
      <c r="BI30" s="12">
        <f t="shared" si="15"/>
        <v>313.54</v>
      </c>
      <c r="BJ30" s="12">
        <f t="shared" si="15"/>
        <v>294.61</v>
      </c>
      <c r="BK30" s="36">
        <f t="shared" si="15"/>
        <v>348.82</v>
      </c>
      <c r="BL30" s="36">
        <f t="shared" si="15"/>
        <v>300.44</v>
      </c>
      <c r="BM30" s="12">
        <f t="shared" si="15"/>
        <v>0</v>
      </c>
      <c r="BN30" s="13">
        <f t="shared" si="15"/>
        <v>0</v>
      </c>
      <c r="BO30" s="13">
        <f t="shared" si="15"/>
        <v>139.6</v>
      </c>
      <c r="BP30" s="13">
        <f t="shared" si="15"/>
        <v>159.6</v>
      </c>
      <c r="BQ30" s="13">
        <f t="shared" si="15"/>
        <v>178.05</v>
      </c>
      <c r="BR30" s="13">
        <f t="shared" si="15"/>
        <v>189.8</v>
      </c>
      <c r="BS30" s="13">
        <f t="shared" si="15"/>
        <v>75.5</v>
      </c>
      <c r="BT30" s="13">
        <f t="shared" si="15"/>
        <v>198.6</v>
      </c>
      <c r="BU30" s="13">
        <f t="shared" si="15"/>
        <v>219.4</v>
      </c>
      <c r="BV30" s="13">
        <f t="shared" si="15"/>
        <v>205.5</v>
      </c>
      <c r="BW30" s="13">
        <f t="shared" si="15"/>
        <v>118.47</v>
      </c>
      <c r="BX30" s="13">
        <f t="shared" si="15"/>
        <v>125.8</v>
      </c>
      <c r="BY30" s="13">
        <f t="shared" si="15"/>
        <v>192.4</v>
      </c>
      <c r="BZ30" s="13">
        <f t="shared" si="15"/>
        <v>423.1</v>
      </c>
      <c r="CA30" s="13">
        <f t="shared" si="15"/>
        <v>133.4</v>
      </c>
      <c r="CB30" s="13">
        <f t="shared" si="15"/>
        <v>128</v>
      </c>
      <c r="CC30" s="13">
        <f t="shared" si="15"/>
        <v>44.6</v>
      </c>
      <c r="CD30" s="13">
        <f t="shared" si="15"/>
        <v>176.15</v>
      </c>
      <c r="CE30" s="13">
        <f t="shared" si="15"/>
        <v>182.1</v>
      </c>
      <c r="CF30" s="13">
        <f t="shared" si="15"/>
        <v>215.5</v>
      </c>
      <c r="CG30" s="13">
        <f t="shared" si="15"/>
        <v>41.4</v>
      </c>
      <c r="CH30" s="13">
        <f t="shared" si="15"/>
        <v>291.99</v>
      </c>
      <c r="CI30" s="13">
        <f t="shared" si="15"/>
        <v>292.94</v>
      </c>
      <c r="CJ30" s="13">
        <f t="shared" si="15"/>
        <v>155.2</v>
      </c>
      <c r="CK30" s="13">
        <f t="shared" si="15"/>
        <v>130.2</v>
      </c>
      <c r="CL30" s="13">
        <f t="shared" si="15"/>
        <v>137.1</v>
      </c>
      <c r="CM30" s="13">
        <f t="shared" si="15"/>
        <v>164</v>
      </c>
      <c r="CN30" s="13">
        <f t="shared" si="15"/>
        <v>271.4</v>
      </c>
      <c r="CO30" s="13">
        <f t="shared" si="15"/>
        <v>162.5</v>
      </c>
      <c r="CP30" s="13">
        <f t="shared" si="15"/>
        <v>181.5</v>
      </c>
      <c r="CQ30" s="13">
        <f t="shared" si="15"/>
        <v>175.3</v>
      </c>
      <c r="CR30" s="13">
        <f t="shared" si="15"/>
        <v>57.6</v>
      </c>
      <c r="CS30" s="13">
        <f t="shared" si="15"/>
        <v>64.1</v>
      </c>
      <c r="CT30" s="13">
        <f t="shared" si="15"/>
        <v>50.4</v>
      </c>
      <c r="CU30" s="13">
        <f t="shared" si="15"/>
        <v>71.4</v>
      </c>
      <c r="CV30" s="13">
        <f t="shared" si="15"/>
        <v>79.1</v>
      </c>
      <c r="CW30" s="13">
        <f t="shared" si="15"/>
        <v>102.3</v>
      </c>
      <c r="CX30" s="13">
        <f t="shared" si="15"/>
        <v>101.5</v>
      </c>
      <c r="CY30" s="13">
        <f t="shared" si="15"/>
        <v>119.3</v>
      </c>
      <c r="CZ30" s="13">
        <f t="shared" si="15"/>
        <v>114.05</v>
      </c>
      <c r="DA30" s="13">
        <f t="shared" si="15"/>
        <v>235.6</v>
      </c>
      <c r="DB30" s="13">
        <f t="shared" si="15"/>
        <v>129.1</v>
      </c>
      <c r="DC30" s="13">
        <f t="shared" si="15"/>
        <v>134</v>
      </c>
      <c r="DD30" s="13">
        <f t="shared" si="15"/>
        <v>135.7</v>
      </c>
      <c r="DE30" s="13">
        <f t="shared" si="15"/>
        <v>85.1</v>
      </c>
      <c r="DF30" s="13">
        <f t="shared" si="15"/>
        <v>83.1</v>
      </c>
      <c r="DG30" s="13">
        <f t="shared" si="15"/>
        <v>172.1</v>
      </c>
      <c r="DH30" s="13">
        <f t="shared" si="15"/>
        <v>240.6</v>
      </c>
      <c r="DI30" s="13">
        <f t="shared" si="15"/>
        <v>126.9</v>
      </c>
      <c r="DJ30" s="13">
        <f t="shared" si="15"/>
        <v>137.4</v>
      </c>
      <c r="DK30" s="13"/>
    </row>
    <row r="31">
      <c r="A31" s="26" t="s">
        <v>46</v>
      </c>
      <c r="B31" s="28">
        <f t="shared" ref="B31:DJ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-1.3</v>
      </c>
      <c r="W31" s="28">
        <f t="shared" si="16"/>
        <v>0</v>
      </c>
      <c r="X31" s="28">
        <f t="shared" si="16"/>
        <v>2.8</v>
      </c>
      <c r="Y31" s="28">
        <f t="shared" si="16"/>
        <v>0</v>
      </c>
      <c r="Z31" s="28">
        <f t="shared" si="16"/>
        <v>0.8</v>
      </c>
      <c r="AA31" s="28">
        <f t="shared" si="16"/>
        <v>2.4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0.04</v>
      </c>
      <c r="AF31" s="28">
        <f t="shared" si="16"/>
        <v>-1.2</v>
      </c>
      <c r="AG31" s="28">
        <f t="shared" si="16"/>
        <v>0</v>
      </c>
      <c r="AH31" s="28">
        <f t="shared" si="16"/>
        <v>0.58</v>
      </c>
      <c r="AI31" s="28">
        <f t="shared" si="16"/>
        <v>0.3</v>
      </c>
      <c r="AJ31" s="28">
        <f t="shared" si="16"/>
        <v>0.02</v>
      </c>
      <c r="AK31" s="28">
        <f t="shared" si="16"/>
        <v>0.03</v>
      </c>
      <c r="AL31" s="28">
        <f t="shared" si="16"/>
        <v>0.11</v>
      </c>
      <c r="AM31" s="28">
        <f t="shared" si="16"/>
        <v>0.05</v>
      </c>
      <c r="AN31" s="28">
        <f t="shared" si="16"/>
        <v>0.2</v>
      </c>
      <c r="AO31" s="28">
        <f t="shared" si="16"/>
        <v>0</v>
      </c>
      <c r="AP31" s="28">
        <f t="shared" si="16"/>
        <v>0.01</v>
      </c>
      <c r="AQ31" s="39">
        <f t="shared" si="16"/>
        <v>0.11</v>
      </c>
      <c r="AR31" s="28">
        <f t="shared" si="16"/>
        <v>0</v>
      </c>
      <c r="AS31" s="28">
        <f t="shared" si="16"/>
        <v>-0.01</v>
      </c>
      <c r="AT31" s="28">
        <f t="shared" si="16"/>
        <v>0.21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0.08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0.56</v>
      </c>
      <c r="BD31" s="28">
        <f t="shared" si="16"/>
        <v>0</v>
      </c>
      <c r="BE31" s="28">
        <f t="shared" si="16"/>
        <v>0.29</v>
      </c>
      <c r="BF31" s="28">
        <f t="shared" si="16"/>
        <v>0.04</v>
      </c>
      <c r="BG31" s="28">
        <f t="shared" si="16"/>
        <v>0</v>
      </c>
      <c r="BH31" s="28">
        <f t="shared" si="16"/>
        <v>0</v>
      </c>
      <c r="BI31" s="28">
        <f t="shared" si="16"/>
        <v>0.17</v>
      </c>
      <c r="BJ31" s="28">
        <f t="shared" si="16"/>
        <v>0.1</v>
      </c>
      <c r="BK31" s="40">
        <f t="shared" si="16"/>
        <v>-0.03</v>
      </c>
      <c r="BL31" s="40">
        <f t="shared" si="16"/>
        <v>0.05</v>
      </c>
      <c r="BM31" s="28">
        <f t="shared" si="16"/>
        <v>0</v>
      </c>
      <c r="BN31" s="30">
        <f t="shared" si="16"/>
        <v>0</v>
      </c>
      <c r="BO31" s="30">
        <f t="shared" si="16"/>
        <v>0.4</v>
      </c>
      <c r="BP31" s="30">
        <f t="shared" si="16"/>
        <v>0.3</v>
      </c>
      <c r="BQ31" s="30">
        <f t="shared" si="16"/>
        <v>3.25</v>
      </c>
      <c r="BR31" s="30">
        <f t="shared" si="16"/>
        <v>0.5</v>
      </c>
      <c r="BS31" s="30">
        <f t="shared" si="16"/>
        <v>-0.3</v>
      </c>
      <c r="BT31" s="30">
        <f t="shared" si="16"/>
        <v>-1.3</v>
      </c>
      <c r="BU31" s="30">
        <f t="shared" si="16"/>
        <v>0.7</v>
      </c>
      <c r="BV31" s="30">
        <f t="shared" si="16"/>
        <v>-0.6</v>
      </c>
      <c r="BW31" s="30">
        <f t="shared" si="16"/>
        <v>2.23</v>
      </c>
      <c r="BX31" s="30">
        <f t="shared" si="16"/>
        <v>0.8</v>
      </c>
      <c r="BY31" s="30">
        <f t="shared" si="16"/>
        <v>1.4</v>
      </c>
      <c r="BZ31" s="30">
        <f t="shared" si="16"/>
        <v>0.2</v>
      </c>
      <c r="CA31" s="30">
        <f t="shared" si="16"/>
        <v>-0.9</v>
      </c>
      <c r="CB31" s="30">
        <f t="shared" si="16"/>
        <v>-0.7</v>
      </c>
      <c r="CC31" s="30">
        <f t="shared" si="16"/>
        <v>0.1</v>
      </c>
      <c r="CD31" s="30">
        <f t="shared" si="16"/>
        <v>0.95</v>
      </c>
      <c r="CE31" s="30">
        <f t="shared" si="16"/>
        <v>9.1</v>
      </c>
      <c r="CF31" s="30">
        <f t="shared" si="16"/>
        <v>0.3</v>
      </c>
      <c r="CG31" s="30">
        <f t="shared" si="16"/>
        <v>0.6</v>
      </c>
      <c r="CH31" s="30">
        <f t="shared" si="16"/>
        <v>0.03</v>
      </c>
      <c r="CI31" s="30">
        <f t="shared" si="16"/>
        <v>0.56</v>
      </c>
      <c r="CJ31" s="30">
        <f t="shared" si="16"/>
        <v>-0.2</v>
      </c>
      <c r="CK31" s="30">
        <f t="shared" si="16"/>
        <v>0.4</v>
      </c>
      <c r="CL31" s="30">
        <f t="shared" si="16"/>
        <v>2</v>
      </c>
      <c r="CM31" s="30">
        <f t="shared" si="16"/>
        <v>1.4</v>
      </c>
      <c r="CN31" s="30">
        <f t="shared" si="16"/>
        <v>0.2</v>
      </c>
      <c r="CO31" s="30">
        <f t="shared" si="16"/>
        <v>0.3</v>
      </c>
      <c r="CP31" s="30">
        <f t="shared" si="16"/>
        <v>0.8</v>
      </c>
      <c r="CQ31" s="30">
        <f t="shared" si="16"/>
        <v>0.3</v>
      </c>
      <c r="CR31" s="30">
        <f t="shared" si="16"/>
        <v>1.6</v>
      </c>
      <c r="CS31" s="30">
        <f t="shared" si="16"/>
        <v>-6.5</v>
      </c>
      <c r="CT31" s="30">
        <f t="shared" si="16"/>
        <v>0</v>
      </c>
      <c r="CU31" s="30">
        <f t="shared" si="16"/>
        <v>-0.4</v>
      </c>
      <c r="CV31" s="30">
        <f t="shared" si="16"/>
        <v>0</v>
      </c>
      <c r="CW31" s="30">
        <f t="shared" si="16"/>
        <v>-0.9</v>
      </c>
      <c r="CX31" s="30">
        <f t="shared" si="16"/>
        <v>0.1</v>
      </c>
      <c r="CY31" s="30">
        <f t="shared" si="16"/>
        <v>0.9</v>
      </c>
      <c r="CZ31" s="30">
        <f t="shared" si="16"/>
        <v>0.06</v>
      </c>
      <c r="DA31" s="30">
        <f t="shared" si="16"/>
        <v>0.3</v>
      </c>
      <c r="DB31" s="30">
        <f t="shared" si="16"/>
        <v>0.2</v>
      </c>
      <c r="DC31" s="30">
        <f t="shared" si="16"/>
        <v>0.8</v>
      </c>
      <c r="DD31" s="30">
        <f t="shared" si="16"/>
        <v>0</v>
      </c>
      <c r="DE31" s="30">
        <f t="shared" si="16"/>
        <v>0.7</v>
      </c>
      <c r="DF31" s="30">
        <f t="shared" si="16"/>
        <v>0.1</v>
      </c>
      <c r="DG31" s="30">
        <f t="shared" si="16"/>
        <v>0.1</v>
      </c>
      <c r="DH31" s="30">
        <f t="shared" si="16"/>
        <v>0.2</v>
      </c>
      <c r="DI31" s="30">
        <f t="shared" si="16"/>
        <v>-0.08</v>
      </c>
      <c r="DJ31" s="30">
        <f t="shared" si="16"/>
        <v>5.7</v>
      </c>
      <c r="DK31" s="30"/>
    </row>
    <row r="32">
      <c r="AQ32" s="35"/>
      <c r="AT32" s="12"/>
      <c r="BE32" s="12"/>
      <c r="BK32" s="36"/>
      <c r="BL32" s="36"/>
    </row>
    <row r="33">
      <c r="AQ33" s="35"/>
      <c r="AS33" s="31"/>
      <c r="AT33" s="12"/>
      <c r="BE33" s="12"/>
      <c r="BK33" s="36"/>
      <c r="BL33" s="36"/>
    </row>
    <row r="34">
      <c r="AQ34" s="35"/>
      <c r="AS34" s="31"/>
      <c r="AT34" s="12"/>
      <c r="BE34" s="12"/>
      <c r="BK34" s="36"/>
      <c r="BL34" s="36"/>
    </row>
    <row r="35">
      <c r="AQ35" s="35"/>
      <c r="AS35" s="31"/>
      <c r="AT35" s="12"/>
      <c r="BE35" s="12"/>
      <c r="BK35" s="36"/>
      <c r="BL35" s="36"/>
    </row>
    <row r="36">
      <c r="AQ36" s="35"/>
      <c r="AS36" s="31"/>
      <c r="AT36" s="12"/>
      <c r="BE36" s="12"/>
      <c r="BK36" s="36"/>
      <c r="BL36" s="36"/>
    </row>
    <row r="37">
      <c r="AQ37" s="35"/>
      <c r="AT37" s="12"/>
      <c r="BE37" s="12"/>
      <c r="BK37" s="36"/>
      <c r="BL37" s="36"/>
    </row>
    <row r="38">
      <c r="AQ38" s="35"/>
      <c r="AT38" s="12"/>
      <c r="BE38" s="12"/>
      <c r="BK38" s="36"/>
      <c r="BL38" s="36"/>
    </row>
    <row r="39">
      <c r="AQ39" s="35"/>
      <c r="AT39" s="12"/>
      <c r="BE39" s="12"/>
      <c r="BK39" s="36"/>
      <c r="BL39" s="36"/>
    </row>
    <row r="40">
      <c r="AQ40" s="35"/>
      <c r="AT40" s="12"/>
      <c r="BE40" s="12"/>
      <c r="BK40" s="36"/>
      <c r="BL40" s="36"/>
    </row>
    <row r="41">
      <c r="AQ41" s="35"/>
      <c r="AT41" s="12"/>
      <c r="BE41" s="12"/>
      <c r="BK41" s="36"/>
      <c r="BL41" s="36"/>
    </row>
    <row r="42">
      <c r="AQ42" s="35"/>
      <c r="AT42" s="12"/>
      <c r="BE42" s="12"/>
      <c r="BK42" s="36"/>
      <c r="BL42" s="36"/>
    </row>
    <row r="43">
      <c r="AQ43" s="35"/>
      <c r="AT43" s="12"/>
      <c r="BE43" s="12"/>
      <c r="BK43" s="36"/>
      <c r="BL43" s="36"/>
    </row>
    <row r="44">
      <c r="AQ44" s="35"/>
      <c r="AT44" s="12"/>
      <c r="BE44" s="12"/>
      <c r="BK44" s="36"/>
      <c r="BL44" s="36"/>
    </row>
    <row r="45">
      <c r="AQ45" s="35"/>
      <c r="AT45" s="12"/>
      <c r="BE45" s="12"/>
      <c r="BK45" s="36"/>
      <c r="BL45" s="36"/>
    </row>
    <row r="46">
      <c r="AQ46" s="35"/>
      <c r="AT46" s="12"/>
      <c r="BE46" s="12"/>
      <c r="BK46" s="36"/>
      <c r="BL46" s="36"/>
    </row>
    <row r="47">
      <c r="AQ47" s="35"/>
      <c r="AT47" s="12"/>
      <c r="BE47" s="12"/>
      <c r="BK47" s="36"/>
      <c r="BL47" s="36"/>
    </row>
    <row r="48">
      <c r="AQ48" s="35"/>
      <c r="AT48" s="12"/>
      <c r="BE48" s="12"/>
      <c r="BK48" s="36"/>
      <c r="BL48" s="36"/>
    </row>
    <row r="49">
      <c r="AQ49" s="35"/>
      <c r="AT49" s="12"/>
      <c r="BE49" s="12"/>
      <c r="BK49" s="36"/>
      <c r="BL49" s="36"/>
    </row>
    <row r="50">
      <c r="AQ50" s="35"/>
      <c r="AT50" s="12"/>
      <c r="BE50" s="12"/>
      <c r="BK50" s="36"/>
      <c r="BL50" s="36"/>
    </row>
    <row r="51">
      <c r="AQ51" s="35"/>
      <c r="AT51" s="12"/>
      <c r="BE51" s="12"/>
      <c r="BK51" s="36"/>
      <c r="BL51" s="36"/>
    </row>
    <row r="52">
      <c r="AQ52" s="35"/>
      <c r="AT52" s="12"/>
      <c r="BE52" s="12"/>
      <c r="BK52" s="36"/>
      <c r="BL52" s="36"/>
    </row>
    <row r="53">
      <c r="AQ53" s="35"/>
      <c r="AT53" s="12"/>
      <c r="BE53" s="12"/>
      <c r="BK53" s="36"/>
      <c r="BL53" s="36"/>
    </row>
    <row r="54">
      <c r="AQ54" s="35"/>
      <c r="AT54" s="12"/>
      <c r="BE54" s="12"/>
      <c r="BK54" s="36"/>
      <c r="BL54" s="36"/>
    </row>
    <row r="55">
      <c r="AQ55" s="35"/>
      <c r="AT55" s="12"/>
      <c r="BE55" s="12"/>
      <c r="BK55" s="36"/>
      <c r="BL55" s="36"/>
    </row>
    <row r="56">
      <c r="AQ56" s="35"/>
      <c r="AT56" s="12"/>
      <c r="BE56" s="12"/>
      <c r="BK56" s="36"/>
      <c r="BL56" s="36"/>
    </row>
    <row r="57">
      <c r="AQ57" s="35"/>
      <c r="AT57" s="12"/>
      <c r="BE57" s="12"/>
      <c r="BK57" s="36"/>
      <c r="BL57" s="36"/>
    </row>
    <row r="58">
      <c r="AQ58" s="35"/>
      <c r="AT58" s="12"/>
      <c r="BE58" s="12"/>
      <c r="BK58" s="36"/>
      <c r="BL58" s="36"/>
    </row>
    <row r="59">
      <c r="AQ59" s="35"/>
      <c r="AT59" s="12"/>
      <c r="BE59" s="12"/>
      <c r="BK59" s="36"/>
      <c r="BL59" s="36"/>
    </row>
    <row r="60">
      <c r="AQ60" s="35"/>
      <c r="AT60" s="12"/>
      <c r="BE60" s="12"/>
      <c r="BK60" s="36"/>
      <c r="BL60" s="36"/>
    </row>
    <row r="61">
      <c r="AQ61" s="35"/>
      <c r="AT61" s="12"/>
      <c r="BE61" s="12"/>
      <c r="BK61" s="36"/>
      <c r="BL61" s="36"/>
    </row>
    <row r="62">
      <c r="AQ62" s="35"/>
      <c r="AT62" s="12"/>
      <c r="BE62" s="12"/>
      <c r="BK62" s="36"/>
      <c r="BL62" s="36"/>
    </row>
    <row r="63">
      <c r="AQ63" s="35"/>
      <c r="AT63" s="12"/>
      <c r="BE63" s="12"/>
      <c r="BK63" s="36"/>
      <c r="BL63" s="36"/>
    </row>
    <row r="64">
      <c r="AQ64" s="35"/>
      <c r="AT64" s="12"/>
      <c r="BE64" s="12"/>
      <c r="BK64" s="36"/>
      <c r="BL64" s="36"/>
    </row>
    <row r="65">
      <c r="AQ65" s="35"/>
      <c r="AT65" s="12"/>
      <c r="BE65" s="12"/>
      <c r="BK65" s="36"/>
      <c r="BL65" s="36"/>
    </row>
    <row r="66">
      <c r="AQ66" s="35"/>
      <c r="AT66" s="12"/>
      <c r="BE66" s="12"/>
      <c r="BK66" s="36"/>
      <c r="BL66" s="36"/>
    </row>
    <row r="67">
      <c r="AQ67" s="35"/>
      <c r="AT67" s="12"/>
      <c r="BE67" s="12"/>
      <c r="BK67" s="36"/>
      <c r="BL67" s="36"/>
    </row>
    <row r="68">
      <c r="AQ68" s="35"/>
      <c r="AT68" s="12"/>
      <c r="BE68" s="12"/>
      <c r="BK68" s="36"/>
      <c r="BL68" s="36"/>
    </row>
    <row r="69">
      <c r="AQ69" s="35"/>
      <c r="AT69" s="12"/>
      <c r="BE69" s="12"/>
      <c r="BK69" s="36"/>
      <c r="BL69" s="36"/>
    </row>
    <row r="70">
      <c r="AQ70" s="35"/>
      <c r="AT70" s="12"/>
      <c r="BE70" s="12"/>
      <c r="BK70" s="36"/>
      <c r="BL70" s="36"/>
    </row>
    <row r="71">
      <c r="AQ71" s="35"/>
      <c r="AT71" s="12"/>
      <c r="BE71" s="12"/>
      <c r="BK71" s="36"/>
      <c r="BL71" s="36"/>
    </row>
    <row r="72">
      <c r="AQ72" s="35"/>
      <c r="AT72" s="12"/>
      <c r="BE72" s="12"/>
      <c r="BK72" s="36"/>
      <c r="BL72" s="36"/>
    </row>
    <row r="73">
      <c r="AQ73" s="35"/>
      <c r="AT73" s="12"/>
      <c r="BE73" s="12"/>
      <c r="BK73" s="36"/>
      <c r="BL73" s="36"/>
    </row>
    <row r="74">
      <c r="AQ74" s="35"/>
      <c r="AT74" s="12"/>
      <c r="BE74" s="12"/>
      <c r="BK74" s="36"/>
      <c r="BL74" s="36"/>
    </row>
    <row r="75">
      <c r="AQ75" s="35"/>
      <c r="AT75" s="12"/>
      <c r="BE75" s="12"/>
      <c r="BK75" s="36"/>
      <c r="BL75" s="36"/>
    </row>
    <row r="76">
      <c r="AQ76" s="35"/>
      <c r="AT76" s="12"/>
      <c r="BE76" s="12"/>
      <c r="BK76" s="36"/>
      <c r="BL76" s="36"/>
    </row>
    <row r="77">
      <c r="AQ77" s="35"/>
      <c r="AT77" s="12"/>
      <c r="BE77" s="12"/>
      <c r="BK77" s="36"/>
      <c r="BL77" s="36"/>
    </row>
    <row r="78">
      <c r="AQ78" s="35"/>
      <c r="AT78" s="12"/>
      <c r="BE78" s="12"/>
      <c r="BK78" s="36"/>
      <c r="BL78" s="36"/>
    </row>
    <row r="79">
      <c r="AQ79" s="35"/>
      <c r="AT79" s="12"/>
      <c r="BE79" s="12"/>
      <c r="BK79" s="36"/>
      <c r="BL79" s="36"/>
    </row>
    <row r="80">
      <c r="AQ80" s="35"/>
      <c r="AT80" s="12"/>
      <c r="BE80" s="12"/>
      <c r="BK80" s="36"/>
      <c r="BL80" s="36"/>
    </row>
    <row r="81">
      <c r="AQ81" s="35"/>
      <c r="AT81" s="12"/>
      <c r="BE81" s="12"/>
      <c r="BK81" s="36"/>
      <c r="BL81" s="36"/>
    </row>
    <row r="82">
      <c r="AQ82" s="35"/>
      <c r="AT82" s="12"/>
      <c r="BE82" s="12"/>
      <c r="BK82" s="36"/>
      <c r="BL82" s="36"/>
    </row>
    <row r="83">
      <c r="AQ83" s="35"/>
      <c r="AT83" s="12"/>
      <c r="BE83" s="12"/>
      <c r="BK83" s="36"/>
      <c r="BL83" s="36"/>
    </row>
    <row r="84">
      <c r="AQ84" s="35"/>
      <c r="AT84" s="12"/>
      <c r="BE84" s="12"/>
      <c r="BK84" s="36"/>
      <c r="BL84" s="36"/>
    </row>
    <row r="85">
      <c r="AQ85" s="35"/>
      <c r="AT85" s="12"/>
      <c r="BE85" s="12"/>
      <c r="BK85" s="36"/>
      <c r="BL85" s="36"/>
    </row>
    <row r="86">
      <c r="AQ86" s="35"/>
      <c r="AT86" s="12"/>
      <c r="BE86" s="12"/>
      <c r="BK86" s="36"/>
      <c r="BL86" s="36"/>
    </row>
    <row r="87">
      <c r="AQ87" s="35"/>
      <c r="AT87" s="12"/>
      <c r="BE87" s="12"/>
      <c r="BK87" s="36"/>
      <c r="BL87" s="36"/>
    </row>
    <row r="88">
      <c r="AQ88" s="35"/>
      <c r="AT88" s="12"/>
      <c r="BE88" s="12"/>
      <c r="BK88" s="36"/>
      <c r="BL88" s="36"/>
    </row>
    <row r="89">
      <c r="AQ89" s="35"/>
      <c r="AT89" s="12"/>
      <c r="BE89" s="12"/>
      <c r="BK89" s="36"/>
      <c r="BL89" s="36"/>
    </row>
    <row r="90">
      <c r="AQ90" s="35"/>
      <c r="AT90" s="12"/>
      <c r="BE90" s="12"/>
      <c r="BK90" s="36"/>
      <c r="BL90" s="36"/>
    </row>
    <row r="91">
      <c r="AQ91" s="35"/>
      <c r="AT91" s="12"/>
      <c r="BE91" s="12"/>
      <c r="BK91" s="36"/>
      <c r="BL91" s="36"/>
    </row>
    <row r="92">
      <c r="AQ92" s="35"/>
      <c r="AT92" s="12"/>
      <c r="BE92" s="12"/>
      <c r="BK92" s="36"/>
      <c r="BL92" s="36"/>
    </row>
    <row r="93">
      <c r="AQ93" s="35"/>
      <c r="AT93" s="12"/>
      <c r="BE93" s="12"/>
      <c r="BK93" s="36"/>
      <c r="BL93" s="36"/>
    </row>
    <row r="94">
      <c r="AQ94" s="35"/>
      <c r="AT94" s="12"/>
      <c r="BE94" s="12"/>
      <c r="BK94" s="36"/>
      <c r="BL94" s="36"/>
    </row>
    <row r="95">
      <c r="AQ95" s="35"/>
      <c r="AT95" s="12"/>
      <c r="BE95" s="12"/>
      <c r="BK95" s="36"/>
      <c r="BL95" s="36"/>
    </row>
    <row r="96">
      <c r="AQ96" s="35"/>
      <c r="AT96" s="12"/>
      <c r="BE96" s="12"/>
      <c r="BK96" s="36"/>
      <c r="BL96" s="36"/>
    </row>
    <row r="97">
      <c r="AQ97" s="35"/>
      <c r="AT97" s="12"/>
      <c r="BE97" s="12"/>
      <c r="BK97" s="36"/>
      <c r="BL97" s="36"/>
    </row>
    <row r="98">
      <c r="AQ98" s="35"/>
      <c r="AT98" s="12"/>
      <c r="BE98" s="12"/>
      <c r="BK98" s="36"/>
      <c r="BL98" s="36"/>
    </row>
    <row r="99">
      <c r="AQ99" s="35"/>
      <c r="AT99" s="12"/>
      <c r="BE99" s="12"/>
      <c r="BK99" s="36"/>
      <c r="BL99" s="36"/>
    </row>
    <row r="100">
      <c r="AQ100" s="35"/>
      <c r="AT100" s="12"/>
      <c r="BE100" s="12"/>
      <c r="BK100" s="36"/>
      <c r="BL100" s="36"/>
    </row>
    <row r="101">
      <c r="AQ101" s="35"/>
      <c r="AT101" s="12"/>
      <c r="BE101" s="12"/>
      <c r="BK101" s="36"/>
      <c r="BL101" s="36"/>
    </row>
    <row r="102">
      <c r="AQ102" s="35"/>
      <c r="AT102" s="12"/>
      <c r="BE102" s="12"/>
      <c r="BK102" s="36"/>
      <c r="BL102" s="36"/>
    </row>
    <row r="103">
      <c r="AQ103" s="35"/>
      <c r="AT103" s="12"/>
      <c r="BE103" s="12"/>
      <c r="BK103" s="36"/>
      <c r="BL103" s="36"/>
    </row>
    <row r="104">
      <c r="AQ104" s="35"/>
      <c r="AT104" s="12"/>
      <c r="BE104" s="12"/>
      <c r="BK104" s="36"/>
      <c r="BL104" s="36"/>
    </row>
    <row r="105">
      <c r="AQ105" s="35"/>
      <c r="AT105" s="12"/>
      <c r="BE105" s="12"/>
      <c r="BK105" s="36"/>
      <c r="BL105" s="36"/>
    </row>
    <row r="106">
      <c r="AQ106" s="35"/>
      <c r="AT106" s="12"/>
      <c r="BE106" s="12"/>
      <c r="BK106" s="36"/>
      <c r="BL106" s="36"/>
    </row>
    <row r="107">
      <c r="AQ107" s="35"/>
      <c r="AT107" s="12"/>
      <c r="BE107" s="12"/>
      <c r="BK107" s="36"/>
      <c r="BL107" s="36"/>
    </row>
    <row r="108">
      <c r="AQ108" s="35"/>
      <c r="AT108" s="12"/>
      <c r="BE108" s="12"/>
      <c r="BK108" s="36"/>
      <c r="BL108" s="36"/>
    </row>
    <row r="109">
      <c r="AQ109" s="35"/>
      <c r="AT109" s="12"/>
      <c r="BE109" s="12"/>
      <c r="BK109" s="36"/>
      <c r="BL109" s="36"/>
    </row>
    <row r="110">
      <c r="AQ110" s="35"/>
      <c r="AT110" s="12"/>
      <c r="BE110" s="12"/>
      <c r="BK110" s="36"/>
      <c r="BL110" s="36"/>
    </row>
    <row r="111">
      <c r="AQ111" s="35"/>
      <c r="AT111" s="12"/>
      <c r="BE111" s="12"/>
      <c r="BK111" s="36"/>
      <c r="BL111" s="36"/>
    </row>
    <row r="112">
      <c r="AQ112" s="35"/>
      <c r="AT112" s="12"/>
      <c r="BE112" s="12"/>
      <c r="BK112" s="36"/>
      <c r="BL112" s="36"/>
    </row>
    <row r="113">
      <c r="AQ113" s="35"/>
      <c r="AT113" s="12"/>
      <c r="BE113" s="12"/>
      <c r="BK113" s="36"/>
      <c r="BL113" s="36"/>
    </row>
    <row r="114">
      <c r="AQ114" s="35"/>
      <c r="AT114" s="12"/>
      <c r="BE114" s="12"/>
      <c r="BK114" s="36"/>
      <c r="BL114" s="36"/>
    </row>
    <row r="115">
      <c r="AQ115" s="35"/>
      <c r="AT115" s="12"/>
      <c r="BE115" s="12"/>
      <c r="BK115" s="36"/>
      <c r="BL115" s="36"/>
    </row>
    <row r="116">
      <c r="AQ116" s="35"/>
      <c r="AT116" s="12"/>
      <c r="BE116" s="12"/>
      <c r="BK116" s="36"/>
      <c r="BL116" s="36"/>
    </row>
    <row r="117">
      <c r="AQ117" s="35"/>
      <c r="AT117" s="12"/>
      <c r="BE117" s="12"/>
      <c r="BK117" s="36"/>
      <c r="BL117" s="36"/>
    </row>
    <row r="118">
      <c r="AQ118" s="35"/>
      <c r="AT118" s="12"/>
      <c r="BE118" s="12"/>
      <c r="BK118" s="36"/>
      <c r="BL118" s="36"/>
    </row>
    <row r="119">
      <c r="AQ119" s="35"/>
      <c r="AT119" s="12"/>
      <c r="BE119" s="12"/>
      <c r="BK119" s="36"/>
      <c r="BL119" s="36"/>
    </row>
    <row r="120">
      <c r="AQ120" s="35"/>
      <c r="AT120" s="12"/>
      <c r="BE120" s="12"/>
      <c r="BK120" s="36"/>
      <c r="BL120" s="36"/>
    </row>
    <row r="121">
      <c r="AQ121" s="35"/>
      <c r="AT121" s="12"/>
      <c r="BE121" s="12"/>
      <c r="BK121" s="36"/>
      <c r="BL121" s="36"/>
    </row>
    <row r="122">
      <c r="AQ122" s="35"/>
      <c r="AT122" s="12"/>
      <c r="BE122" s="12"/>
      <c r="BK122" s="36"/>
      <c r="BL122" s="36"/>
    </row>
    <row r="123">
      <c r="AQ123" s="35"/>
      <c r="AT123" s="12"/>
      <c r="BE123" s="12"/>
      <c r="BK123" s="36"/>
      <c r="BL123" s="36"/>
    </row>
    <row r="124">
      <c r="AQ124" s="35"/>
      <c r="AT124" s="12"/>
      <c r="BE124" s="12"/>
      <c r="BK124" s="36"/>
      <c r="BL124" s="36"/>
    </row>
    <row r="125">
      <c r="AQ125" s="35"/>
      <c r="AT125" s="12"/>
      <c r="BE125" s="12"/>
      <c r="BK125" s="36"/>
      <c r="BL125" s="36"/>
    </row>
    <row r="126">
      <c r="AQ126" s="35"/>
      <c r="AT126" s="12"/>
      <c r="BE126" s="12"/>
      <c r="BK126" s="36"/>
      <c r="BL126" s="36"/>
    </row>
    <row r="127">
      <c r="AQ127" s="35"/>
      <c r="AT127" s="12"/>
      <c r="BE127" s="12"/>
      <c r="BK127" s="36"/>
      <c r="BL127" s="36"/>
    </row>
    <row r="128">
      <c r="AQ128" s="35"/>
      <c r="AT128" s="12"/>
      <c r="BE128" s="12"/>
      <c r="BK128" s="36"/>
      <c r="BL128" s="36"/>
    </row>
    <row r="129">
      <c r="AQ129" s="35"/>
      <c r="AT129" s="12"/>
      <c r="BE129" s="12"/>
      <c r="BK129" s="36"/>
      <c r="BL129" s="36"/>
    </row>
    <row r="130">
      <c r="AQ130" s="35"/>
      <c r="AT130" s="12"/>
      <c r="BE130" s="12"/>
      <c r="BK130" s="36"/>
      <c r="BL130" s="36"/>
    </row>
    <row r="131">
      <c r="AQ131" s="35"/>
      <c r="AT131" s="12"/>
      <c r="BE131" s="12"/>
      <c r="BK131" s="36"/>
      <c r="BL131" s="36"/>
    </row>
    <row r="132">
      <c r="AQ132" s="35"/>
      <c r="AT132" s="12"/>
      <c r="BE132" s="12"/>
      <c r="BK132" s="36"/>
      <c r="BL132" s="36"/>
    </row>
    <row r="133">
      <c r="AQ133" s="35"/>
      <c r="AT133" s="12"/>
      <c r="BE133" s="12"/>
      <c r="BK133" s="36"/>
      <c r="BL133" s="36"/>
    </row>
    <row r="134">
      <c r="AQ134" s="35"/>
      <c r="AT134" s="12"/>
      <c r="BE134" s="12"/>
      <c r="BK134" s="36"/>
      <c r="BL134" s="36"/>
    </row>
    <row r="135">
      <c r="AQ135" s="35"/>
      <c r="AT135" s="12"/>
      <c r="BE135" s="12"/>
      <c r="BK135" s="36"/>
      <c r="BL135" s="36"/>
    </row>
    <row r="136">
      <c r="AQ136" s="35"/>
      <c r="AT136" s="12"/>
      <c r="BE136" s="12"/>
      <c r="BK136" s="36"/>
      <c r="BL136" s="36"/>
    </row>
    <row r="137">
      <c r="AQ137" s="35"/>
      <c r="AT137" s="12"/>
      <c r="BE137" s="12"/>
      <c r="BK137" s="36"/>
      <c r="BL137" s="36"/>
    </row>
    <row r="138">
      <c r="AQ138" s="35"/>
      <c r="AT138" s="12"/>
      <c r="BE138" s="12"/>
      <c r="BK138" s="36"/>
      <c r="BL138" s="36"/>
    </row>
    <row r="139">
      <c r="AQ139" s="35"/>
      <c r="AT139" s="12"/>
      <c r="BE139" s="12"/>
      <c r="BK139" s="36"/>
      <c r="BL139" s="36"/>
    </row>
    <row r="140">
      <c r="AQ140" s="35"/>
      <c r="AT140" s="12"/>
      <c r="BE140" s="12"/>
      <c r="BK140" s="36"/>
      <c r="BL140" s="36"/>
    </row>
    <row r="141">
      <c r="AQ141" s="35"/>
      <c r="AT141" s="12"/>
      <c r="BE141" s="12"/>
      <c r="BK141" s="36"/>
      <c r="BL141" s="36"/>
    </row>
    <row r="142">
      <c r="AQ142" s="35"/>
      <c r="AT142" s="12"/>
      <c r="BE142" s="12"/>
      <c r="BK142" s="36"/>
      <c r="BL142" s="36"/>
    </row>
    <row r="143">
      <c r="AQ143" s="35"/>
      <c r="AT143" s="12"/>
      <c r="BE143" s="12"/>
      <c r="BK143" s="36"/>
      <c r="BL143" s="36"/>
    </row>
    <row r="144">
      <c r="AQ144" s="35"/>
      <c r="AT144" s="12"/>
      <c r="BE144" s="12"/>
      <c r="BK144" s="36"/>
      <c r="BL144" s="36"/>
    </row>
    <row r="145">
      <c r="AQ145" s="35"/>
      <c r="AT145" s="12"/>
      <c r="BE145" s="12"/>
      <c r="BK145" s="36"/>
      <c r="BL145" s="36"/>
    </row>
    <row r="146">
      <c r="AQ146" s="35"/>
      <c r="AT146" s="12"/>
      <c r="BE146" s="12"/>
      <c r="BK146" s="36"/>
      <c r="BL146" s="36"/>
    </row>
    <row r="147">
      <c r="AQ147" s="35"/>
      <c r="AT147" s="12"/>
      <c r="BE147" s="12"/>
      <c r="BK147" s="36"/>
      <c r="BL147" s="36"/>
    </row>
    <row r="148">
      <c r="AQ148" s="35"/>
      <c r="AT148" s="12"/>
      <c r="BE148" s="12"/>
      <c r="BK148" s="36"/>
      <c r="BL148" s="36"/>
    </row>
    <row r="149">
      <c r="AQ149" s="35"/>
      <c r="AT149" s="12"/>
      <c r="BE149" s="12"/>
      <c r="BK149" s="36"/>
      <c r="BL149" s="36"/>
    </row>
    <row r="150">
      <c r="AQ150" s="35"/>
      <c r="AT150" s="12"/>
      <c r="BE150" s="12"/>
      <c r="BK150" s="36"/>
      <c r="BL150" s="36"/>
    </row>
    <row r="151">
      <c r="AQ151" s="35"/>
      <c r="AT151" s="12"/>
      <c r="BE151" s="12"/>
      <c r="BK151" s="36"/>
      <c r="BL151" s="36"/>
    </row>
    <row r="152">
      <c r="AQ152" s="35"/>
      <c r="AT152" s="12"/>
      <c r="BE152" s="12"/>
      <c r="BK152" s="36"/>
      <c r="BL152" s="36"/>
    </row>
    <row r="153">
      <c r="AQ153" s="35"/>
      <c r="AT153" s="12"/>
      <c r="BE153" s="12"/>
      <c r="BK153" s="36"/>
      <c r="BL153" s="36"/>
    </row>
    <row r="154">
      <c r="AQ154" s="35"/>
      <c r="AT154" s="12"/>
      <c r="BE154" s="12"/>
      <c r="BK154" s="36"/>
      <c r="BL154" s="36"/>
    </row>
    <row r="155">
      <c r="AQ155" s="35"/>
      <c r="AT155" s="12"/>
      <c r="BE155" s="12"/>
      <c r="BK155" s="36"/>
      <c r="BL155" s="36"/>
    </row>
    <row r="156">
      <c r="AQ156" s="35"/>
      <c r="AT156" s="12"/>
      <c r="BE156" s="12"/>
      <c r="BK156" s="36"/>
      <c r="BL156" s="36"/>
    </row>
    <row r="157">
      <c r="AQ157" s="35"/>
      <c r="AT157" s="12"/>
      <c r="BE157" s="12"/>
      <c r="BK157" s="36"/>
      <c r="BL157" s="36"/>
    </row>
    <row r="158">
      <c r="AQ158" s="35"/>
      <c r="AT158" s="12"/>
      <c r="BE158" s="12"/>
      <c r="BK158" s="36"/>
      <c r="BL158" s="36"/>
    </row>
    <row r="159">
      <c r="AQ159" s="35"/>
      <c r="AT159" s="12"/>
      <c r="BE159" s="12"/>
      <c r="BK159" s="36"/>
      <c r="BL159" s="36"/>
    </row>
    <row r="160">
      <c r="AQ160" s="35"/>
      <c r="AT160" s="12"/>
      <c r="BE160" s="12"/>
      <c r="BK160" s="36"/>
      <c r="BL160" s="36"/>
    </row>
    <row r="161">
      <c r="AQ161" s="35"/>
      <c r="AT161" s="12"/>
      <c r="BE161" s="12"/>
      <c r="BK161" s="36"/>
      <c r="BL161" s="36"/>
    </row>
    <row r="162">
      <c r="AQ162" s="35"/>
      <c r="AT162" s="12"/>
      <c r="BE162" s="12"/>
      <c r="BK162" s="36"/>
      <c r="BL162" s="36"/>
    </row>
    <row r="163">
      <c r="AQ163" s="35"/>
      <c r="AT163" s="12"/>
      <c r="BE163" s="12"/>
      <c r="BK163" s="36"/>
      <c r="BL163" s="36"/>
    </row>
    <row r="164">
      <c r="AQ164" s="35"/>
      <c r="AT164" s="12"/>
      <c r="BE164" s="12"/>
      <c r="BK164" s="36"/>
      <c r="BL164" s="36"/>
    </row>
    <row r="165">
      <c r="AQ165" s="35"/>
      <c r="AT165" s="12"/>
      <c r="BE165" s="12"/>
      <c r="BK165" s="36"/>
      <c r="BL165" s="36"/>
    </row>
    <row r="166">
      <c r="AQ166" s="35"/>
      <c r="AT166" s="12"/>
      <c r="BE166" s="12"/>
      <c r="BK166" s="36"/>
      <c r="BL166" s="36"/>
    </row>
    <row r="167">
      <c r="AQ167" s="35"/>
      <c r="AT167" s="12"/>
      <c r="BE167" s="12"/>
      <c r="BK167" s="36"/>
      <c r="BL167" s="36"/>
    </row>
    <row r="168">
      <c r="AQ168" s="35"/>
      <c r="AT168" s="12"/>
      <c r="BE168" s="12"/>
      <c r="BK168" s="36"/>
      <c r="BL168" s="36"/>
    </row>
    <row r="169">
      <c r="AQ169" s="35"/>
      <c r="AT169" s="12"/>
      <c r="BE169" s="12"/>
      <c r="BK169" s="36"/>
      <c r="BL169" s="36"/>
    </row>
    <row r="170">
      <c r="AQ170" s="35"/>
      <c r="AT170" s="12"/>
      <c r="BE170" s="12"/>
      <c r="BK170" s="36"/>
      <c r="BL170" s="36"/>
    </row>
    <row r="171">
      <c r="AQ171" s="35"/>
      <c r="AT171" s="12"/>
      <c r="BE171" s="12"/>
      <c r="BK171" s="36"/>
      <c r="BL171" s="36"/>
    </row>
    <row r="172">
      <c r="AQ172" s="35"/>
      <c r="AT172" s="12"/>
      <c r="BE172" s="12"/>
      <c r="BK172" s="36"/>
      <c r="BL172" s="36"/>
    </row>
    <row r="173">
      <c r="AQ173" s="35"/>
      <c r="AT173" s="12"/>
      <c r="BE173" s="12"/>
      <c r="BK173" s="36"/>
      <c r="BL173" s="36"/>
    </row>
    <row r="174">
      <c r="AQ174" s="35"/>
      <c r="AT174" s="12"/>
      <c r="BE174" s="12"/>
      <c r="BK174" s="36"/>
      <c r="BL174" s="36"/>
    </row>
    <row r="175">
      <c r="AQ175" s="35"/>
      <c r="AT175" s="12"/>
      <c r="BE175" s="12"/>
      <c r="BK175" s="36"/>
      <c r="BL175" s="36"/>
    </row>
    <row r="176">
      <c r="AQ176" s="35"/>
      <c r="AT176" s="12"/>
      <c r="BE176" s="12"/>
      <c r="BK176" s="36"/>
      <c r="BL176" s="36"/>
    </row>
    <row r="177">
      <c r="AQ177" s="35"/>
      <c r="AT177" s="12"/>
      <c r="BE177" s="12"/>
      <c r="BK177" s="36"/>
      <c r="BL177" s="36"/>
    </row>
    <row r="178">
      <c r="AQ178" s="35"/>
      <c r="AT178" s="12"/>
      <c r="BE178" s="12"/>
      <c r="BK178" s="36"/>
      <c r="BL178" s="36"/>
    </row>
    <row r="179">
      <c r="AQ179" s="35"/>
      <c r="AT179" s="12"/>
      <c r="BE179" s="12"/>
      <c r="BK179" s="36"/>
      <c r="BL179" s="36"/>
    </row>
    <row r="180">
      <c r="AQ180" s="35"/>
      <c r="AT180" s="12"/>
      <c r="BE180" s="12"/>
      <c r="BK180" s="36"/>
      <c r="BL180" s="36"/>
    </row>
    <row r="181">
      <c r="AQ181" s="35"/>
      <c r="AT181" s="12"/>
      <c r="BE181" s="12"/>
      <c r="BK181" s="36"/>
      <c r="BL181" s="36"/>
    </row>
    <row r="182">
      <c r="AQ182" s="35"/>
      <c r="AT182" s="12"/>
      <c r="BE182" s="12"/>
      <c r="BK182" s="36"/>
      <c r="BL182" s="36"/>
    </row>
    <row r="183">
      <c r="AQ183" s="35"/>
      <c r="AT183" s="12"/>
      <c r="BE183" s="12"/>
      <c r="BK183" s="36"/>
      <c r="BL183" s="36"/>
    </row>
    <row r="184">
      <c r="AQ184" s="35"/>
      <c r="AT184" s="12"/>
      <c r="BE184" s="12"/>
      <c r="BK184" s="36"/>
      <c r="BL184" s="36"/>
    </row>
    <row r="185">
      <c r="AQ185" s="35"/>
      <c r="AT185" s="12"/>
      <c r="BE185" s="12"/>
      <c r="BK185" s="36"/>
      <c r="BL185" s="36"/>
    </row>
    <row r="186">
      <c r="AQ186" s="35"/>
      <c r="AT186" s="12"/>
      <c r="BE186" s="12"/>
      <c r="BK186" s="36"/>
      <c r="BL186" s="36"/>
    </row>
    <row r="187">
      <c r="AQ187" s="35"/>
      <c r="AT187" s="12"/>
      <c r="BE187" s="12"/>
      <c r="BK187" s="36"/>
      <c r="BL187" s="36"/>
    </row>
    <row r="188">
      <c r="AQ188" s="35"/>
      <c r="AT188" s="12"/>
      <c r="BE188" s="12"/>
      <c r="BK188" s="36"/>
      <c r="BL188" s="36"/>
    </row>
    <row r="189">
      <c r="AQ189" s="35"/>
      <c r="AT189" s="12"/>
      <c r="BE189" s="12"/>
      <c r="BK189" s="36"/>
      <c r="BL189" s="36"/>
    </row>
    <row r="190">
      <c r="AQ190" s="35"/>
      <c r="AT190" s="12"/>
      <c r="BE190" s="12"/>
      <c r="BK190" s="36"/>
      <c r="BL190" s="36"/>
    </row>
    <row r="191">
      <c r="AQ191" s="35"/>
      <c r="AT191" s="12"/>
      <c r="BE191" s="12"/>
      <c r="BK191" s="36"/>
      <c r="BL191" s="36"/>
    </row>
    <row r="192">
      <c r="AQ192" s="35"/>
      <c r="AT192" s="12"/>
      <c r="BE192" s="12"/>
      <c r="BK192" s="36"/>
      <c r="BL192" s="36"/>
    </row>
    <row r="193">
      <c r="AQ193" s="35"/>
      <c r="AT193" s="12"/>
      <c r="BE193" s="12"/>
      <c r="BK193" s="36"/>
      <c r="BL193" s="36"/>
    </row>
    <row r="194">
      <c r="AQ194" s="35"/>
      <c r="AT194" s="12"/>
      <c r="BE194" s="12"/>
      <c r="BK194" s="36"/>
      <c r="BL194" s="36"/>
    </row>
    <row r="195">
      <c r="AQ195" s="35"/>
      <c r="AT195" s="12"/>
      <c r="BE195" s="12"/>
      <c r="BK195" s="36"/>
      <c r="BL195" s="36"/>
    </row>
    <row r="196">
      <c r="AQ196" s="35"/>
      <c r="AT196" s="12"/>
      <c r="BE196" s="12"/>
      <c r="BK196" s="36"/>
      <c r="BL196" s="36"/>
    </row>
    <row r="197">
      <c r="AQ197" s="35"/>
      <c r="AT197" s="12"/>
      <c r="BE197" s="12"/>
      <c r="BK197" s="36"/>
      <c r="BL197" s="36"/>
    </row>
    <row r="198">
      <c r="AQ198" s="35"/>
      <c r="AT198" s="12"/>
      <c r="BE198" s="12"/>
      <c r="BK198" s="36"/>
      <c r="BL198" s="36"/>
    </row>
    <row r="199">
      <c r="AQ199" s="35"/>
      <c r="AT199" s="12"/>
      <c r="BE199" s="12"/>
      <c r="BK199" s="36"/>
      <c r="BL199" s="36"/>
    </row>
    <row r="200">
      <c r="AQ200" s="35"/>
      <c r="AT200" s="12"/>
      <c r="BE200" s="12"/>
      <c r="BK200" s="36"/>
      <c r="BL200" s="36"/>
    </row>
    <row r="201">
      <c r="AQ201" s="35"/>
      <c r="AT201" s="12"/>
      <c r="BE201" s="12"/>
      <c r="BK201" s="36"/>
      <c r="BL201" s="36"/>
    </row>
    <row r="202">
      <c r="AQ202" s="35"/>
      <c r="AT202" s="12"/>
      <c r="BE202" s="12"/>
      <c r="BK202" s="36"/>
      <c r="BL202" s="36"/>
    </row>
    <row r="203">
      <c r="AQ203" s="35"/>
      <c r="AT203" s="12"/>
      <c r="BE203" s="12"/>
      <c r="BK203" s="36"/>
      <c r="BL203" s="36"/>
    </row>
    <row r="204">
      <c r="AQ204" s="35"/>
      <c r="AT204" s="12"/>
      <c r="BE204" s="12"/>
      <c r="BK204" s="36"/>
      <c r="BL204" s="36"/>
    </row>
    <row r="205">
      <c r="AQ205" s="35"/>
      <c r="AT205" s="12"/>
      <c r="BE205" s="12"/>
      <c r="BK205" s="36"/>
      <c r="BL205" s="36"/>
    </row>
    <row r="206">
      <c r="AQ206" s="35"/>
      <c r="AT206" s="12"/>
      <c r="BE206" s="12"/>
      <c r="BK206" s="36"/>
      <c r="BL206" s="36"/>
    </row>
    <row r="207">
      <c r="AQ207" s="35"/>
      <c r="AT207" s="12"/>
      <c r="BE207" s="12"/>
      <c r="BK207" s="36"/>
      <c r="BL207" s="36"/>
    </row>
    <row r="208">
      <c r="AQ208" s="35"/>
      <c r="AT208" s="12"/>
      <c r="BE208" s="12"/>
      <c r="BK208" s="36"/>
      <c r="BL208" s="36"/>
    </row>
    <row r="209">
      <c r="AQ209" s="35"/>
      <c r="AT209" s="12"/>
      <c r="BE209" s="12"/>
      <c r="BK209" s="36"/>
      <c r="BL209" s="36"/>
    </row>
    <row r="210">
      <c r="AQ210" s="35"/>
      <c r="AT210" s="12"/>
      <c r="BE210" s="12"/>
      <c r="BK210" s="36"/>
      <c r="BL210" s="36"/>
    </row>
    <row r="211">
      <c r="AQ211" s="35"/>
      <c r="AT211" s="12"/>
      <c r="BE211" s="12"/>
      <c r="BK211" s="36"/>
      <c r="BL211" s="36"/>
    </row>
    <row r="212">
      <c r="AQ212" s="35"/>
      <c r="AT212" s="12"/>
      <c r="BE212" s="12"/>
      <c r="BK212" s="36"/>
      <c r="BL212" s="36"/>
    </row>
    <row r="213">
      <c r="AQ213" s="35"/>
      <c r="AT213" s="12"/>
      <c r="BE213" s="12"/>
      <c r="BK213" s="36"/>
      <c r="BL213" s="36"/>
    </row>
    <row r="214">
      <c r="AQ214" s="35"/>
      <c r="AT214" s="12"/>
      <c r="BE214" s="12"/>
      <c r="BK214" s="36"/>
      <c r="BL214" s="36"/>
    </row>
    <row r="215">
      <c r="AQ215" s="35"/>
      <c r="AT215" s="12"/>
      <c r="BE215" s="12"/>
      <c r="BK215" s="36"/>
      <c r="BL215" s="36"/>
    </row>
    <row r="216">
      <c r="AQ216" s="35"/>
      <c r="AT216" s="12"/>
      <c r="BE216" s="12"/>
      <c r="BK216" s="36"/>
      <c r="BL216" s="36"/>
    </row>
    <row r="217">
      <c r="AQ217" s="35"/>
      <c r="AT217" s="12"/>
      <c r="BE217" s="12"/>
      <c r="BK217" s="36"/>
      <c r="BL217" s="36"/>
    </row>
    <row r="218">
      <c r="AQ218" s="35"/>
      <c r="AT218" s="12"/>
      <c r="BE218" s="12"/>
      <c r="BK218" s="36"/>
      <c r="BL218" s="36"/>
    </row>
    <row r="219">
      <c r="AQ219" s="35"/>
      <c r="AT219" s="12"/>
      <c r="BE219" s="12"/>
      <c r="BK219" s="36"/>
      <c r="BL219" s="36"/>
    </row>
    <row r="220">
      <c r="AQ220" s="35"/>
      <c r="AT220" s="12"/>
      <c r="BE220" s="12"/>
      <c r="BK220" s="36"/>
      <c r="BL220" s="36"/>
    </row>
    <row r="221">
      <c r="AQ221" s="35"/>
      <c r="AT221" s="12"/>
      <c r="BE221" s="12"/>
      <c r="BK221" s="36"/>
      <c r="BL221" s="36"/>
    </row>
    <row r="222">
      <c r="AQ222" s="35"/>
      <c r="AT222" s="12"/>
      <c r="BE222" s="12"/>
      <c r="BK222" s="36"/>
      <c r="BL222" s="36"/>
    </row>
    <row r="223">
      <c r="AQ223" s="35"/>
      <c r="AT223" s="12"/>
      <c r="BE223" s="12"/>
      <c r="BK223" s="36"/>
      <c r="BL223" s="36"/>
    </row>
    <row r="224">
      <c r="AQ224" s="35"/>
      <c r="AT224" s="12"/>
      <c r="BE224" s="12"/>
      <c r="BK224" s="36"/>
      <c r="BL224" s="36"/>
    </row>
    <row r="225">
      <c r="AQ225" s="35"/>
      <c r="AT225" s="12"/>
      <c r="BE225" s="12"/>
      <c r="BK225" s="36"/>
      <c r="BL225" s="36"/>
    </row>
    <row r="226">
      <c r="AQ226" s="35"/>
      <c r="AT226" s="12"/>
      <c r="BE226" s="12"/>
      <c r="BK226" s="36"/>
      <c r="BL226" s="36"/>
    </row>
    <row r="227">
      <c r="AQ227" s="35"/>
      <c r="AT227" s="12"/>
      <c r="BE227" s="12"/>
      <c r="BK227" s="36"/>
      <c r="BL227" s="36"/>
    </row>
    <row r="228">
      <c r="AQ228" s="35"/>
      <c r="AT228" s="12"/>
      <c r="BE228" s="12"/>
      <c r="BK228" s="36"/>
      <c r="BL228" s="36"/>
    </row>
    <row r="229">
      <c r="AQ229" s="35"/>
      <c r="AT229" s="12"/>
      <c r="BE229" s="12"/>
      <c r="BK229" s="36"/>
      <c r="BL229" s="36"/>
    </row>
    <row r="230">
      <c r="AQ230" s="35"/>
      <c r="AT230" s="12"/>
      <c r="BE230" s="12"/>
      <c r="BK230" s="36"/>
      <c r="BL230" s="36"/>
    </row>
    <row r="231">
      <c r="AQ231" s="35"/>
      <c r="AT231" s="12"/>
      <c r="BE231" s="12"/>
      <c r="BK231" s="36"/>
      <c r="BL231" s="36"/>
    </row>
    <row r="232">
      <c r="AQ232" s="35"/>
      <c r="AT232" s="12"/>
      <c r="BE232" s="12"/>
      <c r="BK232" s="36"/>
      <c r="BL232" s="36"/>
    </row>
    <row r="233">
      <c r="AQ233" s="35"/>
      <c r="AT233" s="12"/>
      <c r="BE233" s="12"/>
      <c r="BK233" s="36"/>
      <c r="BL233" s="36"/>
    </row>
    <row r="234">
      <c r="AQ234" s="35"/>
      <c r="AT234" s="12"/>
      <c r="BE234" s="12"/>
      <c r="BK234" s="36"/>
      <c r="BL234" s="36"/>
    </row>
    <row r="235">
      <c r="AQ235" s="35"/>
      <c r="AT235" s="12"/>
      <c r="BE235" s="12"/>
      <c r="BK235" s="36"/>
      <c r="BL235" s="36"/>
    </row>
    <row r="236">
      <c r="AQ236" s="35"/>
      <c r="AT236" s="12"/>
      <c r="BE236" s="12"/>
      <c r="BK236" s="36"/>
      <c r="BL236" s="36"/>
    </row>
    <row r="237">
      <c r="AQ237" s="35"/>
      <c r="AT237" s="12"/>
      <c r="BE237" s="12"/>
      <c r="BK237" s="36"/>
      <c r="BL237" s="36"/>
    </row>
    <row r="238">
      <c r="AQ238" s="35"/>
      <c r="AT238" s="12"/>
      <c r="BE238" s="12"/>
      <c r="BK238" s="36"/>
      <c r="BL238" s="36"/>
    </row>
    <row r="239">
      <c r="AQ239" s="35"/>
      <c r="AT239" s="12"/>
      <c r="BE239" s="12"/>
      <c r="BK239" s="36"/>
      <c r="BL239" s="36"/>
    </row>
    <row r="240">
      <c r="AQ240" s="35"/>
      <c r="AT240" s="12"/>
      <c r="BE240" s="12"/>
      <c r="BK240" s="36"/>
      <c r="BL240" s="36"/>
    </row>
    <row r="241">
      <c r="AQ241" s="35"/>
      <c r="AT241" s="12"/>
      <c r="BE241" s="12"/>
      <c r="BK241" s="36"/>
      <c r="BL241" s="36"/>
    </row>
    <row r="242">
      <c r="AQ242" s="35"/>
      <c r="AT242" s="12"/>
      <c r="BE242" s="12"/>
      <c r="BK242" s="36"/>
      <c r="BL242" s="36"/>
    </row>
    <row r="243">
      <c r="AQ243" s="35"/>
      <c r="AT243" s="12"/>
      <c r="BE243" s="12"/>
      <c r="BK243" s="36"/>
      <c r="BL243" s="36"/>
    </row>
    <row r="244">
      <c r="AQ244" s="35"/>
      <c r="AT244" s="12"/>
      <c r="BE244" s="12"/>
      <c r="BK244" s="36"/>
      <c r="BL244" s="36"/>
    </row>
    <row r="245">
      <c r="AQ245" s="35"/>
      <c r="AT245" s="12"/>
      <c r="BE245" s="12"/>
      <c r="BK245" s="36"/>
      <c r="BL245" s="36"/>
    </row>
    <row r="246">
      <c r="AQ246" s="35"/>
      <c r="AT246" s="12"/>
      <c r="BE246" s="12"/>
      <c r="BK246" s="36"/>
      <c r="BL246" s="36"/>
    </row>
    <row r="247">
      <c r="AQ247" s="35"/>
      <c r="AT247" s="12"/>
      <c r="BE247" s="12"/>
      <c r="BK247" s="36"/>
      <c r="BL247" s="36"/>
    </row>
    <row r="248">
      <c r="AQ248" s="35"/>
      <c r="AT248" s="12"/>
      <c r="BE248" s="12"/>
      <c r="BK248" s="36"/>
      <c r="BL248" s="36"/>
    </row>
    <row r="249">
      <c r="AQ249" s="35"/>
      <c r="AT249" s="12"/>
      <c r="BE249" s="12"/>
      <c r="BK249" s="36"/>
      <c r="BL249" s="36"/>
    </row>
    <row r="250">
      <c r="AQ250" s="35"/>
      <c r="AT250" s="12"/>
      <c r="BE250" s="12"/>
      <c r="BK250" s="36"/>
      <c r="BL250" s="36"/>
    </row>
    <row r="251">
      <c r="AQ251" s="35"/>
      <c r="AT251" s="12"/>
      <c r="BE251" s="12"/>
      <c r="BK251" s="36"/>
      <c r="BL251" s="36"/>
    </row>
    <row r="252">
      <c r="AQ252" s="35"/>
      <c r="AT252" s="12"/>
      <c r="BE252" s="12"/>
      <c r="BK252" s="36"/>
      <c r="BL252" s="36"/>
    </row>
    <row r="253">
      <c r="AQ253" s="35"/>
      <c r="AT253" s="12"/>
      <c r="BE253" s="12"/>
      <c r="BK253" s="36"/>
      <c r="BL253" s="36"/>
    </row>
    <row r="254">
      <c r="AQ254" s="35"/>
      <c r="AT254" s="12"/>
      <c r="BE254" s="12"/>
      <c r="BK254" s="36"/>
      <c r="BL254" s="36"/>
    </row>
    <row r="255">
      <c r="AQ255" s="35"/>
      <c r="AT255" s="12"/>
      <c r="BE255" s="12"/>
      <c r="BK255" s="36"/>
      <c r="BL255" s="36"/>
    </row>
    <row r="256">
      <c r="AQ256" s="35"/>
      <c r="AT256" s="12"/>
      <c r="BE256" s="12"/>
      <c r="BK256" s="36"/>
      <c r="BL256" s="36"/>
    </row>
    <row r="257">
      <c r="AQ257" s="35"/>
      <c r="AT257" s="12"/>
      <c r="BE257" s="12"/>
      <c r="BK257" s="36"/>
      <c r="BL257" s="36"/>
    </row>
    <row r="258">
      <c r="AQ258" s="35"/>
      <c r="AT258" s="12"/>
      <c r="BE258" s="12"/>
      <c r="BK258" s="36"/>
      <c r="BL258" s="36"/>
    </row>
    <row r="259">
      <c r="AQ259" s="35"/>
      <c r="AT259" s="12"/>
      <c r="BE259" s="12"/>
      <c r="BK259" s="36"/>
      <c r="BL259" s="36"/>
    </row>
    <row r="260">
      <c r="AQ260" s="35"/>
      <c r="AT260" s="12"/>
      <c r="BE260" s="12"/>
      <c r="BK260" s="36"/>
      <c r="BL260" s="36"/>
    </row>
    <row r="261">
      <c r="AQ261" s="35"/>
      <c r="AT261" s="12"/>
      <c r="BE261" s="12"/>
      <c r="BK261" s="36"/>
      <c r="BL261" s="36"/>
    </row>
    <row r="262">
      <c r="AQ262" s="35"/>
      <c r="AT262" s="12"/>
      <c r="BE262" s="12"/>
      <c r="BK262" s="36"/>
      <c r="BL262" s="36"/>
    </row>
    <row r="263">
      <c r="AQ263" s="35"/>
      <c r="AT263" s="12"/>
      <c r="BE263" s="12"/>
      <c r="BK263" s="36"/>
      <c r="BL263" s="36"/>
    </row>
    <row r="264">
      <c r="AQ264" s="35"/>
      <c r="AT264" s="12"/>
      <c r="BE264" s="12"/>
      <c r="BK264" s="36"/>
      <c r="BL264" s="36"/>
    </row>
    <row r="265">
      <c r="AQ265" s="35"/>
      <c r="AT265" s="12"/>
      <c r="BE265" s="12"/>
      <c r="BK265" s="36"/>
      <c r="BL265" s="36"/>
    </row>
    <row r="266">
      <c r="AQ266" s="35"/>
      <c r="AT266" s="12"/>
      <c r="BE266" s="12"/>
      <c r="BK266" s="36"/>
      <c r="BL266" s="36"/>
    </row>
    <row r="267">
      <c r="AQ267" s="35"/>
      <c r="AT267" s="12"/>
      <c r="BE267" s="12"/>
      <c r="BK267" s="36"/>
      <c r="BL267" s="36"/>
    </row>
    <row r="268">
      <c r="AQ268" s="35"/>
      <c r="AT268" s="12"/>
      <c r="BE268" s="12"/>
      <c r="BK268" s="36"/>
      <c r="BL268" s="36"/>
    </row>
    <row r="269">
      <c r="AQ269" s="35"/>
      <c r="AT269" s="12"/>
      <c r="BE269" s="12"/>
      <c r="BK269" s="36"/>
      <c r="BL269" s="36"/>
    </row>
    <row r="270">
      <c r="AQ270" s="35"/>
      <c r="AT270" s="12"/>
      <c r="BE270" s="12"/>
      <c r="BK270" s="36"/>
      <c r="BL270" s="36"/>
    </row>
    <row r="271">
      <c r="AQ271" s="35"/>
      <c r="AT271" s="12"/>
      <c r="BE271" s="12"/>
      <c r="BK271" s="36"/>
      <c r="BL271" s="36"/>
    </row>
    <row r="272">
      <c r="AQ272" s="35"/>
      <c r="AT272" s="12"/>
      <c r="BE272" s="12"/>
      <c r="BK272" s="36"/>
      <c r="BL272" s="36"/>
    </row>
    <row r="273">
      <c r="AQ273" s="35"/>
      <c r="AT273" s="12"/>
      <c r="BE273" s="12"/>
      <c r="BK273" s="36"/>
      <c r="BL273" s="36"/>
    </row>
    <row r="274">
      <c r="AQ274" s="35"/>
      <c r="AT274" s="12"/>
      <c r="BE274" s="12"/>
      <c r="BK274" s="36"/>
      <c r="BL274" s="36"/>
    </row>
    <row r="275">
      <c r="AQ275" s="35"/>
      <c r="AT275" s="12"/>
      <c r="BE275" s="12"/>
      <c r="BK275" s="36"/>
      <c r="BL275" s="36"/>
    </row>
    <row r="276">
      <c r="AQ276" s="35"/>
      <c r="AT276" s="12"/>
      <c r="BE276" s="12"/>
      <c r="BK276" s="36"/>
      <c r="BL276" s="36"/>
    </row>
    <row r="277">
      <c r="AQ277" s="35"/>
      <c r="AT277" s="12"/>
      <c r="BE277" s="12"/>
      <c r="BK277" s="36"/>
      <c r="BL277" s="36"/>
    </row>
    <row r="278">
      <c r="AQ278" s="35"/>
      <c r="AT278" s="12"/>
      <c r="BE278" s="12"/>
      <c r="BK278" s="36"/>
      <c r="BL278" s="36"/>
    </row>
    <row r="279">
      <c r="AQ279" s="35"/>
      <c r="AT279" s="12"/>
      <c r="BE279" s="12"/>
      <c r="BK279" s="36"/>
      <c r="BL279" s="36"/>
    </row>
    <row r="280">
      <c r="AQ280" s="35"/>
      <c r="AT280" s="12"/>
      <c r="BE280" s="12"/>
      <c r="BK280" s="36"/>
      <c r="BL280" s="36"/>
    </row>
    <row r="281">
      <c r="AQ281" s="35"/>
      <c r="AT281" s="12"/>
      <c r="BE281" s="12"/>
      <c r="BK281" s="36"/>
      <c r="BL281" s="36"/>
    </row>
    <row r="282">
      <c r="AQ282" s="35"/>
      <c r="AT282" s="12"/>
      <c r="BE282" s="12"/>
      <c r="BK282" s="36"/>
      <c r="BL282" s="36"/>
    </row>
    <row r="283">
      <c r="AQ283" s="35"/>
      <c r="AT283" s="12"/>
      <c r="BE283" s="12"/>
      <c r="BK283" s="36"/>
      <c r="BL283" s="36"/>
    </row>
    <row r="284">
      <c r="AQ284" s="35"/>
      <c r="AT284" s="12"/>
      <c r="BE284" s="12"/>
      <c r="BK284" s="36"/>
      <c r="BL284" s="36"/>
    </row>
    <row r="285">
      <c r="AQ285" s="35"/>
      <c r="AT285" s="12"/>
      <c r="BE285" s="12"/>
      <c r="BK285" s="36"/>
      <c r="BL285" s="36"/>
    </row>
    <row r="286">
      <c r="AQ286" s="35"/>
      <c r="AT286" s="12"/>
      <c r="BE286" s="12"/>
      <c r="BK286" s="36"/>
      <c r="BL286" s="36"/>
    </row>
    <row r="287">
      <c r="AQ287" s="35"/>
      <c r="AT287" s="12"/>
      <c r="BE287" s="12"/>
      <c r="BK287" s="36"/>
      <c r="BL287" s="36"/>
    </row>
    <row r="288">
      <c r="AQ288" s="35"/>
      <c r="AT288" s="12"/>
      <c r="BE288" s="12"/>
      <c r="BK288" s="36"/>
      <c r="BL288" s="36"/>
    </row>
    <row r="289">
      <c r="AQ289" s="35"/>
      <c r="AT289" s="12"/>
      <c r="BE289" s="12"/>
      <c r="BK289" s="36"/>
      <c r="BL289" s="36"/>
    </row>
    <row r="290">
      <c r="AQ290" s="35"/>
      <c r="AT290" s="12"/>
      <c r="BE290" s="12"/>
      <c r="BK290" s="36"/>
      <c r="BL290" s="36"/>
    </row>
    <row r="291">
      <c r="AQ291" s="35"/>
      <c r="AT291" s="12"/>
      <c r="BE291" s="12"/>
      <c r="BK291" s="36"/>
      <c r="BL291" s="36"/>
    </row>
    <row r="292">
      <c r="AQ292" s="35"/>
      <c r="AT292" s="12"/>
      <c r="BE292" s="12"/>
      <c r="BK292" s="36"/>
      <c r="BL292" s="36"/>
    </row>
    <row r="293">
      <c r="AQ293" s="35"/>
      <c r="AT293" s="12"/>
      <c r="BE293" s="12"/>
      <c r="BK293" s="36"/>
      <c r="BL293" s="36"/>
    </row>
    <row r="294">
      <c r="AQ294" s="35"/>
      <c r="AT294" s="12"/>
      <c r="BE294" s="12"/>
      <c r="BK294" s="36"/>
      <c r="BL294" s="36"/>
    </row>
    <row r="295">
      <c r="AQ295" s="35"/>
      <c r="AT295" s="12"/>
      <c r="BE295" s="12"/>
      <c r="BK295" s="36"/>
      <c r="BL295" s="36"/>
    </row>
    <row r="296">
      <c r="AQ296" s="35"/>
      <c r="AT296" s="12"/>
      <c r="BE296" s="12"/>
      <c r="BK296" s="36"/>
      <c r="BL296" s="36"/>
    </row>
    <row r="297">
      <c r="AQ297" s="35"/>
      <c r="AT297" s="12"/>
      <c r="BE297" s="12"/>
      <c r="BK297" s="36"/>
      <c r="BL297" s="36"/>
    </row>
    <row r="298">
      <c r="AQ298" s="35"/>
      <c r="AT298" s="12"/>
      <c r="BE298" s="12"/>
      <c r="BK298" s="36"/>
      <c r="BL298" s="36"/>
    </row>
    <row r="299">
      <c r="AQ299" s="35"/>
      <c r="AT299" s="12"/>
      <c r="BE299" s="12"/>
      <c r="BK299" s="36"/>
      <c r="BL299" s="36"/>
    </row>
    <row r="300">
      <c r="AQ300" s="35"/>
      <c r="AT300" s="12"/>
      <c r="BE300" s="12"/>
      <c r="BK300" s="36"/>
      <c r="BL300" s="36"/>
    </row>
    <row r="301">
      <c r="AQ301" s="35"/>
      <c r="AT301" s="12"/>
      <c r="BE301" s="12"/>
      <c r="BK301" s="36"/>
      <c r="BL301" s="36"/>
    </row>
    <row r="302">
      <c r="AQ302" s="35"/>
      <c r="AT302" s="12"/>
      <c r="BE302" s="12"/>
      <c r="BK302" s="36"/>
      <c r="BL302" s="36"/>
    </row>
    <row r="303">
      <c r="AQ303" s="35"/>
      <c r="AT303" s="12"/>
      <c r="BE303" s="12"/>
      <c r="BK303" s="36"/>
      <c r="BL303" s="36"/>
    </row>
    <row r="304">
      <c r="AQ304" s="35"/>
      <c r="AT304" s="12"/>
      <c r="BE304" s="12"/>
      <c r="BK304" s="36"/>
      <c r="BL304" s="36"/>
    </row>
    <row r="305">
      <c r="AQ305" s="35"/>
      <c r="AT305" s="12"/>
      <c r="BE305" s="12"/>
      <c r="BK305" s="36"/>
      <c r="BL305" s="36"/>
    </row>
    <row r="306">
      <c r="AQ306" s="35"/>
      <c r="AT306" s="12"/>
      <c r="BE306" s="12"/>
      <c r="BK306" s="36"/>
      <c r="BL306" s="36"/>
    </row>
    <row r="307">
      <c r="AQ307" s="35"/>
      <c r="AT307" s="12"/>
      <c r="BE307" s="12"/>
      <c r="BK307" s="36"/>
      <c r="BL307" s="36"/>
    </row>
    <row r="308">
      <c r="AQ308" s="35"/>
      <c r="AT308" s="12"/>
      <c r="BE308" s="12"/>
      <c r="BK308" s="36"/>
      <c r="BL308" s="36"/>
    </row>
    <row r="309">
      <c r="AQ309" s="35"/>
      <c r="AT309" s="12"/>
      <c r="BE309" s="12"/>
      <c r="BK309" s="36"/>
      <c r="BL309" s="36"/>
    </row>
    <row r="310">
      <c r="AQ310" s="35"/>
      <c r="AT310" s="12"/>
      <c r="BE310" s="12"/>
      <c r="BK310" s="36"/>
      <c r="BL310" s="36"/>
    </row>
    <row r="311">
      <c r="AQ311" s="35"/>
      <c r="AT311" s="12"/>
      <c r="BE311" s="12"/>
      <c r="BK311" s="36"/>
      <c r="BL311" s="36"/>
    </row>
    <row r="312">
      <c r="AQ312" s="35"/>
      <c r="AT312" s="12"/>
      <c r="BE312" s="12"/>
      <c r="BK312" s="36"/>
      <c r="BL312" s="36"/>
    </row>
    <row r="313">
      <c r="AQ313" s="35"/>
      <c r="AT313" s="12"/>
      <c r="BE313" s="12"/>
      <c r="BK313" s="36"/>
      <c r="BL313" s="36"/>
    </row>
    <row r="314">
      <c r="AQ314" s="35"/>
      <c r="AT314" s="12"/>
      <c r="BE314" s="12"/>
      <c r="BK314" s="36"/>
      <c r="BL314" s="36"/>
    </row>
    <row r="315">
      <c r="AQ315" s="35"/>
      <c r="AT315" s="12"/>
      <c r="BE315" s="12"/>
      <c r="BK315" s="36"/>
      <c r="BL315" s="36"/>
    </row>
    <row r="316">
      <c r="AQ316" s="35"/>
      <c r="AT316" s="12"/>
      <c r="BE316" s="12"/>
      <c r="BK316" s="36"/>
      <c r="BL316" s="36"/>
    </row>
    <row r="317">
      <c r="AQ317" s="35"/>
      <c r="AT317" s="12"/>
      <c r="BE317" s="12"/>
      <c r="BK317" s="36"/>
      <c r="BL317" s="36"/>
    </row>
    <row r="318">
      <c r="AQ318" s="35"/>
      <c r="AT318" s="12"/>
      <c r="BE318" s="12"/>
      <c r="BK318" s="36"/>
      <c r="BL318" s="36"/>
    </row>
    <row r="319">
      <c r="AQ319" s="35"/>
      <c r="AT319" s="12"/>
      <c r="BE319" s="12"/>
      <c r="BK319" s="36"/>
      <c r="BL319" s="36"/>
    </row>
    <row r="320">
      <c r="AQ320" s="35"/>
      <c r="AT320" s="12"/>
      <c r="BE320" s="12"/>
      <c r="BK320" s="36"/>
      <c r="BL320" s="36"/>
    </row>
    <row r="321">
      <c r="AQ321" s="35"/>
      <c r="AT321" s="12"/>
      <c r="BE321" s="12"/>
      <c r="BK321" s="36"/>
      <c r="BL321" s="36"/>
    </row>
    <row r="322">
      <c r="AQ322" s="35"/>
      <c r="AT322" s="12"/>
      <c r="BE322" s="12"/>
      <c r="BK322" s="36"/>
      <c r="BL322" s="36"/>
    </row>
    <row r="323">
      <c r="AQ323" s="35"/>
      <c r="AT323" s="12"/>
      <c r="BE323" s="12"/>
      <c r="BK323" s="36"/>
      <c r="BL323" s="36"/>
    </row>
    <row r="324">
      <c r="AQ324" s="35"/>
      <c r="AT324" s="12"/>
      <c r="BE324" s="12"/>
      <c r="BK324" s="36"/>
      <c r="BL324" s="36"/>
    </row>
    <row r="325">
      <c r="AQ325" s="35"/>
      <c r="AT325" s="12"/>
      <c r="BE325" s="12"/>
      <c r="BK325" s="36"/>
      <c r="BL325" s="36"/>
    </row>
    <row r="326">
      <c r="AQ326" s="35"/>
      <c r="AT326" s="12"/>
      <c r="BE326" s="12"/>
      <c r="BK326" s="36"/>
      <c r="BL326" s="36"/>
    </row>
    <row r="327">
      <c r="AQ327" s="35"/>
      <c r="AT327" s="12"/>
      <c r="BE327" s="12"/>
      <c r="BK327" s="36"/>
      <c r="BL327" s="36"/>
    </row>
    <row r="328">
      <c r="AQ328" s="35"/>
      <c r="AT328" s="12"/>
      <c r="BE328" s="12"/>
      <c r="BK328" s="36"/>
      <c r="BL328" s="36"/>
    </row>
    <row r="329">
      <c r="AQ329" s="35"/>
      <c r="AT329" s="12"/>
      <c r="BE329" s="12"/>
      <c r="BK329" s="36"/>
      <c r="BL329" s="36"/>
    </row>
    <row r="330">
      <c r="AQ330" s="35"/>
      <c r="AT330" s="12"/>
      <c r="BE330" s="12"/>
      <c r="BK330" s="36"/>
      <c r="BL330" s="36"/>
    </row>
    <row r="331">
      <c r="AQ331" s="35"/>
      <c r="AT331" s="12"/>
      <c r="BE331" s="12"/>
      <c r="BK331" s="36"/>
      <c r="BL331" s="36"/>
    </row>
    <row r="332">
      <c r="AQ332" s="35"/>
      <c r="AT332" s="12"/>
      <c r="BE332" s="12"/>
      <c r="BK332" s="36"/>
      <c r="BL332" s="36"/>
    </row>
    <row r="333">
      <c r="AQ333" s="35"/>
      <c r="AT333" s="12"/>
      <c r="BE333" s="12"/>
      <c r="BK333" s="36"/>
      <c r="BL333" s="36"/>
    </row>
    <row r="334">
      <c r="AQ334" s="35"/>
      <c r="AT334" s="12"/>
      <c r="BE334" s="12"/>
      <c r="BK334" s="36"/>
      <c r="BL334" s="36"/>
    </row>
    <row r="335">
      <c r="AQ335" s="35"/>
      <c r="AT335" s="12"/>
      <c r="BE335" s="12"/>
      <c r="BK335" s="36"/>
      <c r="BL335" s="36"/>
    </row>
    <row r="336">
      <c r="AQ336" s="35"/>
      <c r="AT336" s="12"/>
      <c r="BE336" s="12"/>
      <c r="BK336" s="36"/>
      <c r="BL336" s="36"/>
    </row>
    <row r="337">
      <c r="AQ337" s="35"/>
      <c r="AT337" s="12"/>
      <c r="BE337" s="12"/>
      <c r="BK337" s="36"/>
      <c r="BL337" s="36"/>
    </row>
    <row r="338">
      <c r="AQ338" s="35"/>
      <c r="AT338" s="12"/>
      <c r="BE338" s="12"/>
      <c r="BK338" s="36"/>
      <c r="BL338" s="36"/>
    </row>
    <row r="339">
      <c r="AQ339" s="35"/>
      <c r="AT339" s="12"/>
      <c r="BE339" s="12"/>
      <c r="BK339" s="36"/>
      <c r="BL339" s="36"/>
    </row>
    <row r="340">
      <c r="AQ340" s="35"/>
      <c r="AT340" s="12"/>
      <c r="BE340" s="12"/>
      <c r="BK340" s="36"/>
      <c r="BL340" s="36"/>
    </row>
    <row r="341">
      <c r="AQ341" s="35"/>
      <c r="AT341" s="12"/>
      <c r="BE341" s="12"/>
      <c r="BK341" s="36"/>
      <c r="BL341" s="36"/>
    </row>
    <row r="342">
      <c r="AQ342" s="35"/>
      <c r="AT342" s="12"/>
      <c r="BE342" s="12"/>
      <c r="BK342" s="36"/>
      <c r="BL342" s="36"/>
    </row>
    <row r="343">
      <c r="AQ343" s="35"/>
      <c r="AT343" s="12"/>
      <c r="BE343" s="12"/>
      <c r="BK343" s="36"/>
      <c r="BL343" s="36"/>
    </row>
    <row r="344">
      <c r="AQ344" s="35"/>
      <c r="AT344" s="12"/>
      <c r="BE344" s="12"/>
      <c r="BK344" s="36"/>
      <c r="BL344" s="36"/>
    </row>
    <row r="345">
      <c r="AQ345" s="35"/>
      <c r="AT345" s="12"/>
      <c r="BE345" s="12"/>
      <c r="BK345" s="36"/>
      <c r="BL345" s="36"/>
    </row>
    <row r="346">
      <c r="AQ346" s="35"/>
      <c r="AT346" s="12"/>
      <c r="BE346" s="12"/>
      <c r="BK346" s="36"/>
      <c r="BL346" s="36"/>
    </row>
    <row r="347">
      <c r="AQ347" s="35"/>
      <c r="AT347" s="12"/>
      <c r="BE347" s="12"/>
      <c r="BK347" s="36"/>
      <c r="BL347" s="36"/>
    </row>
    <row r="348">
      <c r="AQ348" s="35"/>
      <c r="AT348" s="12"/>
      <c r="BE348" s="12"/>
      <c r="BK348" s="36"/>
      <c r="BL348" s="36"/>
    </row>
    <row r="349">
      <c r="AQ349" s="35"/>
      <c r="AT349" s="12"/>
      <c r="BE349" s="12"/>
      <c r="BK349" s="36"/>
      <c r="BL349" s="36"/>
    </row>
    <row r="350">
      <c r="AQ350" s="35"/>
      <c r="AT350" s="12"/>
      <c r="BE350" s="12"/>
      <c r="BK350" s="36"/>
      <c r="BL350" s="36"/>
    </row>
    <row r="351">
      <c r="AQ351" s="35"/>
      <c r="AT351" s="12"/>
      <c r="BE351" s="12"/>
      <c r="BK351" s="36"/>
      <c r="BL351" s="36"/>
    </row>
    <row r="352">
      <c r="AQ352" s="35"/>
      <c r="AT352" s="12"/>
      <c r="BE352" s="12"/>
      <c r="BK352" s="36"/>
      <c r="BL352" s="36"/>
    </row>
    <row r="353">
      <c r="AQ353" s="35"/>
      <c r="AT353" s="12"/>
      <c r="BE353" s="12"/>
      <c r="BK353" s="36"/>
      <c r="BL353" s="36"/>
    </row>
    <row r="354">
      <c r="AQ354" s="35"/>
      <c r="AT354" s="12"/>
      <c r="BE354" s="12"/>
      <c r="BK354" s="36"/>
      <c r="BL354" s="36"/>
    </row>
    <row r="355">
      <c r="AQ355" s="35"/>
      <c r="AT355" s="12"/>
      <c r="BE355" s="12"/>
      <c r="BK355" s="36"/>
      <c r="BL355" s="36"/>
    </row>
    <row r="356">
      <c r="AQ356" s="35"/>
      <c r="AT356" s="12"/>
      <c r="BE356" s="12"/>
      <c r="BK356" s="36"/>
      <c r="BL356" s="36"/>
    </row>
    <row r="357">
      <c r="AQ357" s="35"/>
      <c r="AT357" s="12"/>
      <c r="BE357" s="12"/>
      <c r="BK357" s="36"/>
      <c r="BL357" s="36"/>
    </row>
    <row r="358">
      <c r="AQ358" s="35"/>
      <c r="AT358" s="12"/>
      <c r="BE358" s="12"/>
      <c r="BK358" s="36"/>
      <c r="BL358" s="36"/>
    </row>
    <row r="359">
      <c r="AQ359" s="35"/>
      <c r="AT359" s="12"/>
      <c r="BE359" s="12"/>
      <c r="BK359" s="36"/>
      <c r="BL359" s="36"/>
    </row>
    <row r="360">
      <c r="AQ360" s="35"/>
      <c r="AT360" s="12"/>
      <c r="BE360" s="12"/>
      <c r="BK360" s="36"/>
      <c r="BL360" s="36"/>
    </row>
    <row r="361">
      <c r="AQ361" s="35"/>
      <c r="AT361" s="12"/>
      <c r="BE361" s="12"/>
      <c r="BK361" s="36"/>
      <c r="BL361" s="36"/>
    </row>
    <row r="362">
      <c r="AQ362" s="35"/>
      <c r="AT362" s="12"/>
      <c r="BE362" s="12"/>
      <c r="BK362" s="36"/>
      <c r="BL362" s="36"/>
    </row>
    <row r="363">
      <c r="AQ363" s="35"/>
      <c r="AT363" s="12"/>
      <c r="BE363" s="12"/>
      <c r="BK363" s="36"/>
      <c r="BL363" s="36"/>
    </row>
    <row r="364">
      <c r="AQ364" s="35"/>
      <c r="AT364" s="12"/>
      <c r="BE364" s="12"/>
      <c r="BK364" s="36"/>
      <c r="BL364" s="36"/>
    </row>
    <row r="365">
      <c r="AQ365" s="35"/>
      <c r="AT365" s="12"/>
      <c r="BE365" s="12"/>
      <c r="BK365" s="36"/>
      <c r="BL365" s="36"/>
    </row>
    <row r="366">
      <c r="AQ366" s="35"/>
      <c r="AT366" s="12"/>
      <c r="BE366" s="12"/>
      <c r="BK366" s="36"/>
      <c r="BL366" s="36"/>
    </row>
    <row r="367">
      <c r="AQ367" s="35"/>
      <c r="AT367" s="12"/>
      <c r="BE367" s="12"/>
      <c r="BK367" s="36"/>
      <c r="BL367" s="36"/>
    </row>
    <row r="368">
      <c r="AQ368" s="35"/>
      <c r="AT368" s="12"/>
      <c r="BE368" s="12"/>
      <c r="BK368" s="36"/>
      <c r="BL368" s="36"/>
    </row>
    <row r="369">
      <c r="AQ369" s="35"/>
      <c r="AT369" s="12"/>
      <c r="BE369" s="12"/>
      <c r="BK369" s="36"/>
      <c r="BL369" s="36"/>
    </row>
    <row r="370">
      <c r="AQ370" s="35"/>
      <c r="AT370" s="12"/>
      <c r="BE370" s="12"/>
      <c r="BK370" s="36"/>
      <c r="BL370" s="36"/>
    </row>
    <row r="371">
      <c r="AQ371" s="35"/>
      <c r="AT371" s="12"/>
      <c r="BE371" s="12"/>
      <c r="BK371" s="36"/>
      <c r="BL371" s="36"/>
    </row>
    <row r="372">
      <c r="AQ372" s="35"/>
      <c r="AT372" s="12"/>
      <c r="BE372" s="12"/>
      <c r="BK372" s="36"/>
      <c r="BL372" s="36"/>
    </row>
    <row r="373">
      <c r="AQ373" s="35"/>
      <c r="AT373" s="12"/>
      <c r="BE373" s="12"/>
      <c r="BK373" s="36"/>
      <c r="BL373" s="36"/>
    </row>
    <row r="374">
      <c r="AQ374" s="35"/>
      <c r="AT374" s="12"/>
      <c r="BE374" s="12"/>
      <c r="BK374" s="36"/>
      <c r="BL374" s="36"/>
    </row>
    <row r="375">
      <c r="AQ375" s="35"/>
      <c r="AT375" s="12"/>
      <c r="BE375" s="12"/>
      <c r="BK375" s="36"/>
      <c r="BL375" s="36"/>
    </row>
    <row r="376">
      <c r="AQ376" s="35"/>
      <c r="AT376" s="12"/>
      <c r="BE376" s="12"/>
      <c r="BK376" s="36"/>
      <c r="BL376" s="36"/>
    </row>
    <row r="377">
      <c r="AQ377" s="35"/>
      <c r="AT377" s="12"/>
      <c r="BE377" s="12"/>
      <c r="BK377" s="36"/>
      <c r="BL377" s="36"/>
    </row>
    <row r="378">
      <c r="AQ378" s="35"/>
      <c r="AT378" s="12"/>
      <c r="BE378" s="12"/>
      <c r="BK378" s="36"/>
      <c r="BL378" s="36"/>
    </row>
    <row r="379">
      <c r="AQ379" s="35"/>
      <c r="AT379" s="12"/>
      <c r="BE379" s="12"/>
      <c r="BK379" s="36"/>
      <c r="BL379" s="36"/>
    </row>
    <row r="380">
      <c r="AQ380" s="35"/>
      <c r="AT380" s="12"/>
      <c r="BE380" s="12"/>
      <c r="BK380" s="36"/>
      <c r="BL380" s="36"/>
    </row>
    <row r="381">
      <c r="AQ381" s="35"/>
      <c r="AT381" s="12"/>
      <c r="BE381" s="12"/>
      <c r="BK381" s="36"/>
      <c r="BL381" s="36"/>
    </row>
    <row r="382">
      <c r="AQ382" s="35"/>
      <c r="AT382" s="12"/>
      <c r="BE382" s="12"/>
      <c r="BK382" s="36"/>
      <c r="BL382" s="36"/>
    </row>
    <row r="383">
      <c r="AQ383" s="35"/>
      <c r="AT383" s="12"/>
      <c r="BE383" s="12"/>
      <c r="BK383" s="36"/>
      <c r="BL383" s="36"/>
    </row>
    <row r="384">
      <c r="AQ384" s="35"/>
      <c r="AT384" s="12"/>
      <c r="BE384" s="12"/>
      <c r="BK384" s="36"/>
      <c r="BL384" s="36"/>
    </row>
    <row r="385">
      <c r="AQ385" s="35"/>
      <c r="AT385" s="12"/>
      <c r="BE385" s="12"/>
      <c r="BK385" s="36"/>
      <c r="BL385" s="36"/>
    </row>
    <row r="386">
      <c r="AQ386" s="35"/>
      <c r="AT386" s="12"/>
      <c r="BE386" s="12"/>
      <c r="BK386" s="36"/>
      <c r="BL386" s="36"/>
    </row>
    <row r="387">
      <c r="AQ387" s="35"/>
      <c r="AT387" s="12"/>
      <c r="BE387" s="12"/>
      <c r="BK387" s="36"/>
      <c r="BL387" s="36"/>
    </row>
    <row r="388">
      <c r="AQ388" s="35"/>
      <c r="AT388" s="12"/>
      <c r="BE388" s="12"/>
      <c r="BK388" s="36"/>
      <c r="BL388" s="36"/>
    </row>
    <row r="389">
      <c r="AQ389" s="35"/>
      <c r="AT389" s="12"/>
      <c r="BE389" s="12"/>
      <c r="BK389" s="36"/>
      <c r="BL389" s="36"/>
    </row>
    <row r="390">
      <c r="AQ390" s="35"/>
      <c r="AT390" s="12"/>
      <c r="BE390" s="12"/>
      <c r="BK390" s="36"/>
      <c r="BL390" s="36"/>
    </row>
    <row r="391">
      <c r="AQ391" s="35"/>
      <c r="AT391" s="12"/>
      <c r="BE391" s="12"/>
      <c r="BK391" s="36"/>
      <c r="BL391" s="36"/>
    </row>
    <row r="392">
      <c r="AQ392" s="35"/>
      <c r="AT392" s="12"/>
      <c r="BE392" s="12"/>
      <c r="BK392" s="36"/>
      <c r="BL392" s="36"/>
    </row>
    <row r="393">
      <c r="AQ393" s="35"/>
      <c r="AT393" s="12"/>
      <c r="BE393" s="12"/>
      <c r="BK393" s="36"/>
      <c r="BL393" s="36"/>
    </row>
    <row r="394">
      <c r="AQ394" s="35"/>
      <c r="AT394" s="12"/>
      <c r="BE394" s="12"/>
      <c r="BK394" s="36"/>
      <c r="BL394" s="36"/>
    </row>
    <row r="395">
      <c r="AQ395" s="35"/>
      <c r="AT395" s="12"/>
      <c r="BE395" s="12"/>
      <c r="BK395" s="36"/>
      <c r="BL395" s="36"/>
    </row>
    <row r="396">
      <c r="AQ396" s="35"/>
      <c r="AT396" s="12"/>
      <c r="BE396" s="12"/>
      <c r="BK396" s="36"/>
      <c r="BL396" s="36"/>
    </row>
    <row r="397">
      <c r="AQ397" s="35"/>
      <c r="AT397" s="12"/>
      <c r="BE397" s="12"/>
      <c r="BK397" s="36"/>
      <c r="BL397" s="36"/>
    </row>
    <row r="398">
      <c r="AQ398" s="35"/>
      <c r="AT398" s="12"/>
      <c r="BE398" s="12"/>
      <c r="BK398" s="36"/>
      <c r="BL398" s="36"/>
    </row>
    <row r="399">
      <c r="AQ399" s="35"/>
      <c r="AT399" s="12"/>
      <c r="BE399" s="12"/>
      <c r="BK399" s="36"/>
      <c r="BL399" s="36"/>
    </row>
    <row r="400">
      <c r="AQ400" s="35"/>
      <c r="AT400" s="12"/>
      <c r="BE400" s="12"/>
      <c r="BK400" s="36"/>
      <c r="BL400" s="36"/>
    </row>
    <row r="401">
      <c r="AQ401" s="35"/>
      <c r="AT401" s="12"/>
      <c r="BE401" s="12"/>
      <c r="BK401" s="36"/>
      <c r="BL401" s="36"/>
    </row>
    <row r="402">
      <c r="AQ402" s="35"/>
      <c r="AT402" s="12"/>
      <c r="BE402" s="12"/>
      <c r="BK402" s="36"/>
      <c r="BL402" s="36"/>
    </row>
    <row r="403">
      <c r="AQ403" s="35"/>
      <c r="AT403" s="12"/>
      <c r="BE403" s="12"/>
      <c r="BK403" s="36"/>
      <c r="BL403" s="36"/>
    </row>
    <row r="404">
      <c r="AQ404" s="35"/>
      <c r="AT404" s="12"/>
      <c r="BE404" s="12"/>
      <c r="BK404" s="36"/>
      <c r="BL404" s="36"/>
    </row>
    <row r="405">
      <c r="AQ405" s="35"/>
      <c r="AT405" s="12"/>
      <c r="BE405" s="12"/>
      <c r="BK405" s="36"/>
      <c r="BL405" s="36"/>
    </row>
    <row r="406">
      <c r="AQ406" s="35"/>
      <c r="AT406" s="12"/>
      <c r="BE406" s="12"/>
      <c r="BK406" s="36"/>
      <c r="BL406" s="36"/>
    </row>
    <row r="407">
      <c r="AQ407" s="35"/>
      <c r="AT407" s="12"/>
      <c r="BE407" s="12"/>
      <c r="BK407" s="36"/>
      <c r="BL407" s="36"/>
    </row>
    <row r="408">
      <c r="AQ408" s="35"/>
      <c r="AT408" s="12"/>
      <c r="BE408" s="12"/>
      <c r="BK408" s="36"/>
      <c r="BL408" s="36"/>
    </row>
    <row r="409">
      <c r="AQ409" s="35"/>
      <c r="AT409" s="12"/>
      <c r="BE409" s="12"/>
      <c r="BK409" s="36"/>
      <c r="BL409" s="36"/>
    </row>
    <row r="410">
      <c r="AQ410" s="35"/>
      <c r="AT410" s="12"/>
      <c r="BE410" s="12"/>
      <c r="BK410" s="36"/>
      <c r="BL410" s="36"/>
    </row>
    <row r="411">
      <c r="AQ411" s="35"/>
      <c r="AT411" s="12"/>
      <c r="BE411" s="12"/>
      <c r="BK411" s="36"/>
      <c r="BL411" s="36"/>
    </row>
    <row r="412">
      <c r="AQ412" s="35"/>
      <c r="AT412" s="12"/>
      <c r="BE412" s="12"/>
      <c r="BK412" s="36"/>
      <c r="BL412" s="36"/>
    </row>
    <row r="413">
      <c r="AQ413" s="35"/>
      <c r="AT413" s="12"/>
      <c r="BE413" s="12"/>
      <c r="BK413" s="36"/>
      <c r="BL413" s="36"/>
    </row>
    <row r="414">
      <c r="AQ414" s="35"/>
      <c r="AT414" s="12"/>
      <c r="BE414" s="12"/>
      <c r="BK414" s="36"/>
      <c r="BL414" s="36"/>
    </row>
    <row r="415">
      <c r="AQ415" s="35"/>
      <c r="AT415" s="12"/>
      <c r="BE415" s="12"/>
      <c r="BK415" s="36"/>
      <c r="BL415" s="36"/>
    </row>
    <row r="416">
      <c r="AQ416" s="35"/>
      <c r="AT416" s="12"/>
      <c r="BE416" s="12"/>
      <c r="BK416" s="36"/>
      <c r="BL416" s="36"/>
    </row>
    <row r="417">
      <c r="AQ417" s="35"/>
      <c r="AT417" s="12"/>
      <c r="BE417" s="12"/>
      <c r="BK417" s="36"/>
      <c r="BL417" s="36"/>
    </row>
    <row r="418">
      <c r="AQ418" s="35"/>
      <c r="AT418" s="12"/>
      <c r="BE418" s="12"/>
      <c r="BK418" s="36"/>
      <c r="BL418" s="36"/>
    </row>
    <row r="419">
      <c r="AQ419" s="35"/>
      <c r="AT419" s="12"/>
      <c r="BE419" s="12"/>
      <c r="BK419" s="36"/>
      <c r="BL419" s="36"/>
    </row>
    <row r="420">
      <c r="AQ420" s="35"/>
      <c r="AT420" s="12"/>
      <c r="BE420" s="12"/>
      <c r="BK420" s="36"/>
      <c r="BL420" s="36"/>
    </row>
    <row r="421">
      <c r="AQ421" s="35"/>
      <c r="AT421" s="12"/>
      <c r="BE421" s="12"/>
      <c r="BK421" s="36"/>
      <c r="BL421" s="36"/>
    </row>
    <row r="422">
      <c r="AQ422" s="35"/>
      <c r="AT422" s="12"/>
      <c r="BE422" s="12"/>
      <c r="BK422" s="36"/>
      <c r="BL422" s="36"/>
    </row>
    <row r="423">
      <c r="AQ423" s="35"/>
      <c r="AT423" s="12"/>
      <c r="BE423" s="12"/>
      <c r="BK423" s="36"/>
      <c r="BL423" s="36"/>
    </row>
    <row r="424">
      <c r="AQ424" s="35"/>
      <c r="AT424" s="12"/>
      <c r="BE424" s="12"/>
      <c r="BK424" s="36"/>
      <c r="BL424" s="36"/>
    </row>
    <row r="425">
      <c r="AQ425" s="35"/>
      <c r="AT425" s="12"/>
      <c r="BE425" s="12"/>
      <c r="BK425" s="36"/>
      <c r="BL425" s="36"/>
    </row>
    <row r="426">
      <c r="AQ426" s="35"/>
      <c r="AT426" s="12"/>
      <c r="BE426" s="12"/>
      <c r="BK426" s="36"/>
      <c r="BL426" s="36"/>
    </row>
    <row r="427">
      <c r="AQ427" s="35"/>
      <c r="AT427" s="12"/>
      <c r="BE427" s="12"/>
      <c r="BK427" s="36"/>
      <c r="BL427" s="36"/>
    </row>
    <row r="428">
      <c r="AQ428" s="35"/>
      <c r="AT428" s="12"/>
      <c r="BE428" s="12"/>
      <c r="BK428" s="36"/>
      <c r="BL428" s="36"/>
    </row>
    <row r="429">
      <c r="AQ429" s="35"/>
      <c r="AT429" s="12"/>
      <c r="BE429" s="12"/>
      <c r="BK429" s="36"/>
      <c r="BL429" s="36"/>
    </row>
    <row r="430">
      <c r="AQ430" s="35"/>
      <c r="AT430" s="12"/>
      <c r="BE430" s="12"/>
      <c r="BK430" s="36"/>
      <c r="BL430" s="36"/>
    </row>
    <row r="431">
      <c r="AQ431" s="35"/>
      <c r="AT431" s="12"/>
      <c r="BE431" s="12"/>
      <c r="BK431" s="36"/>
      <c r="BL431" s="36"/>
    </row>
    <row r="432">
      <c r="AQ432" s="35"/>
      <c r="AT432" s="12"/>
      <c r="BE432" s="12"/>
      <c r="BK432" s="36"/>
      <c r="BL432" s="36"/>
    </row>
    <row r="433">
      <c r="AQ433" s="35"/>
      <c r="AT433" s="12"/>
      <c r="BE433" s="12"/>
      <c r="BK433" s="36"/>
      <c r="BL433" s="36"/>
    </row>
    <row r="434">
      <c r="AQ434" s="35"/>
      <c r="AT434" s="12"/>
      <c r="BE434" s="12"/>
      <c r="BK434" s="36"/>
      <c r="BL434" s="36"/>
    </row>
    <row r="435">
      <c r="AQ435" s="35"/>
      <c r="AT435" s="12"/>
      <c r="BE435" s="12"/>
      <c r="BK435" s="36"/>
      <c r="BL435" s="36"/>
    </row>
    <row r="436">
      <c r="AQ436" s="35"/>
      <c r="AT436" s="12"/>
      <c r="BE436" s="12"/>
      <c r="BK436" s="36"/>
      <c r="BL436" s="36"/>
    </row>
    <row r="437">
      <c r="AQ437" s="35"/>
      <c r="AT437" s="12"/>
      <c r="BE437" s="12"/>
      <c r="BK437" s="36"/>
      <c r="BL437" s="36"/>
    </row>
    <row r="438">
      <c r="AQ438" s="35"/>
      <c r="AT438" s="12"/>
      <c r="BE438" s="12"/>
      <c r="BK438" s="36"/>
      <c r="BL438" s="36"/>
    </row>
    <row r="439">
      <c r="AQ439" s="35"/>
      <c r="AT439" s="12"/>
      <c r="BE439" s="12"/>
      <c r="BK439" s="36"/>
      <c r="BL439" s="36"/>
    </row>
    <row r="440">
      <c r="AQ440" s="35"/>
      <c r="AT440" s="12"/>
      <c r="BE440" s="12"/>
      <c r="BK440" s="36"/>
      <c r="BL440" s="36"/>
    </row>
    <row r="441">
      <c r="AQ441" s="35"/>
      <c r="AT441" s="12"/>
      <c r="BE441" s="12"/>
      <c r="BK441" s="36"/>
      <c r="BL441" s="36"/>
    </row>
    <row r="442">
      <c r="AQ442" s="35"/>
      <c r="AT442" s="12"/>
      <c r="BE442" s="12"/>
      <c r="BK442" s="36"/>
      <c r="BL442" s="36"/>
    </row>
    <row r="443">
      <c r="AQ443" s="35"/>
      <c r="AT443" s="12"/>
      <c r="BE443" s="12"/>
      <c r="BK443" s="36"/>
      <c r="BL443" s="36"/>
    </row>
    <row r="444">
      <c r="AQ444" s="35"/>
      <c r="AT444" s="12"/>
      <c r="BE444" s="12"/>
      <c r="BK444" s="36"/>
      <c r="BL444" s="36"/>
    </row>
    <row r="445">
      <c r="AQ445" s="35"/>
      <c r="AT445" s="12"/>
      <c r="BE445" s="12"/>
      <c r="BK445" s="36"/>
      <c r="BL445" s="36"/>
    </row>
    <row r="446">
      <c r="AQ446" s="35"/>
      <c r="AT446" s="12"/>
      <c r="BE446" s="12"/>
      <c r="BK446" s="36"/>
      <c r="BL446" s="36"/>
    </row>
    <row r="447">
      <c r="AQ447" s="35"/>
      <c r="AT447" s="12"/>
      <c r="BE447" s="12"/>
      <c r="BK447" s="36"/>
      <c r="BL447" s="36"/>
    </row>
    <row r="448">
      <c r="AQ448" s="35"/>
      <c r="AT448" s="12"/>
      <c r="BE448" s="12"/>
      <c r="BK448" s="36"/>
      <c r="BL448" s="36"/>
    </row>
    <row r="449">
      <c r="AQ449" s="35"/>
      <c r="AT449" s="12"/>
      <c r="BE449" s="12"/>
      <c r="BK449" s="36"/>
      <c r="BL449" s="36"/>
    </row>
    <row r="450">
      <c r="AQ450" s="35"/>
      <c r="AT450" s="12"/>
      <c r="BE450" s="12"/>
      <c r="BK450" s="36"/>
      <c r="BL450" s="36"/>
    </row>
    <row r="451">
      <c r="AQ451" s="35"/>
      <c r="AT451" s="12"/>
      <c r="BE451" s="12"/>
      <c r="BK451" s="36"/>
      <c r="BL451" s="36"/>
    </row>
    <row r="452">
      <c r="AQ452" s="35"/>
      <c r="AT452" s="12"/>
      <c r="BE452" s="12"/>
      <c r="BK452" s="36"/>
      <c r="BL452" s="36"/>
    </row>
    <row r="453">
      <c r="AQ453" s="35"/>
      <c r="AT453" s="12"/>
      <c r="BE453" s="12"/>
      <c r="BK453" s="36"/>
      <c r="BL453" s="36"/>
    </row>
    <row r="454">
      <c r="AQ454" s="35"/>
      <c r="AT454" s="12"/>
      <c r="BE454" s="12"/>
      <c r="BK454" s="36"/>
      <c r="BL454" s="36"/>
    </row>
    <row r="455">
      <c r="AQ455" s="35"/>
      <c r="AT455" s="12"/>
      <c r="BE455" s="12"/>
      <c r="BK455" s="36"/>
      <c r="BL455" s="36"/>
    </row>
    <row r="456">
      <c r="AQ456" s="35"/>
      <c r="AT456" s="12"/>
      <c r="BE456" s="12"/>
      <c r="BK456" s="36"/>
      <c r="BL456" s="36"/>
    </row>
    <row r="457">
      <c r="AQ457" s="35"/>
      <c r="AT457" s="12"/>
      <c r="BE457" s="12"/>
      <c r="BK457" s="36"/>
      <c r="BL457" s="36"/>
    </row>
    <row r="458">
      <c r="AQ458" s="35"/>
      <c r="AT458" s="12"/>
      <c r="BE458" s="12"/>
      <c r="BK458" s="36"/>
      <c r="BL458" s="36"/>
    </row>
    <row r="459">
      <c r="AQ459" s="35"/>
      <c r="AT459" s="12"/>
      <c r="BE459" s="12"/>
      <c r="BK459" s="36"/>
      <c r="BL459" s="36"/>
    </row>
    <row r="460">
      <c r="AQ460" s="35"/>
      <c r="AT460" s="12"/>
      <c r="BE460" s="12"/>
      <c r="BK460" s="36"/>
      <c r="BL460" s="36"/>
    </row>
    <row r="461">
      <c r="AQ461" s="35"/>
      <c r="AT461" s="12"/>
      <c r="BE461" s="12"/>
      <c r="BK461" s="36"/>
      <c r="BL461" s="36"/>
    </row>
    <row r="462">
      <c r="AQ462" s="35"/>
      <c r="AT462" s="12"/>
      <c r="BE462" s="12"/>
      <c r="BK462" s="36"/>
      <c r="BL462" s="36"/>
    </row>
    <row r="463">
      <c r="AQ463" s="35"/>
      <c r="AT463" s="12"/>
      <c r="BE463" s="12"/>
      <c r="BK463" s="36"/>
      <c r="BL463" s="36"/>
    </row>
    <row r="464">
      <c r="AQ464" s="35"/>
      <c r="AT464" s="12"/>
      <c r="BE464" s="12"/>
      <c r="BK464" s="36"/>
      <c r="BL464" s="36"/>
    </row>
    <row r="465">
      <c r="AQ465" s="35"/>
      <c r="AT465" s="12"/>
      <c r="BE465" s="12"/>
      <c r="BK465" s="36"/>
      <c r="BL465" s="36"/>
    </row>
    <row r="466">
      <c r="AQ466" s="35"/>
      <c r="AT466" s="12"/>
      <c r="BE466" s="12"/>
      <c r="BK466" s="36"/>
      <c r="BL466" s="36"/>
    </row>
    <row r="467">
      <c r="AQ467" s="35"/>
      <c r="AT467" s="12"/>
      <c r="BE467" s="12"/>
      <c r="BK467" s="36"/>
      <c r="BL467" s="36"/>
    </row>
    <row r="468">
      <c r="AQ468" s="35"/>
      <c r="AT468" s="12"/>
      <c r="BE468" s="12"/>
      <c r="BK468" s="36"/>
      <c r="BL468" s="36"/>
    </row>
    <row r="469">
      <c r="AQ469" s="35"/>
      <c r="AT469" s="12"/>
      <c r="BE469" s="12"/>
      <c r="BK469" s="36"/>
      <c r="BL469" s="36"/>
    </row>
    <row r="470">
      <c r="AQ470" s="35"/>
      <c r="AT470" s="12"/>
      <c r="BE470" s="12"/>
      <c r="BK470" s="36"/>
      <c r="BL470" s="36"/>
    </row>
    <row r="471">
      <c r="AQ471" s="35"/>
      <c r="AT471" s="12"/>
      <c r="BE471" s="12"/>
      <c r="BK471" s="36"/>
      <c r="BL471" s="36"/>
    </row>
    <row r="472">
      <c r="AQ472" s="35"/>
      <c r="AT472" s="12"/>
      <c r="BE472" s="12"/>
      <c r="BK472" s="36"/>
      <c r="BL472" s="36"/>
    </row>
    <row r="473">
      <c r="AQ473" s="35"/>
      <c r="AT473" s="12"/>
      <c r="BE473" s="12"/>
      <c r="BK473" s="36"/>
      <c r="BL473" s="36"/>
    </row>
    <row r="474">
      <c r="AQ474" s="35"/>
      <c r="AT474" s="12"/>
      <c r="BE474" s="12"/>
      <c r="BK474" s="36"/>
      <c r="BL474" s="36"/>
    </row>
    <row r="475">
      <c r="AQ475" s="35"/>
      <c r="AT475" s="12"/>
      <c r="BE475" s="12"/>
      <c r="BK475" s="36"/>
      <c r="BL475" s="36"/>
    </row>
    <row r="476">
      <c r="AQ476" s="35"/>
      <c r="AT476" s="12"/>
      <c r="BE476" s="12"/>
      <c r="BK476" s="36"/>
      <c r="BL476" s="36"/>
    </row>
    <row r="477">
      <c r="AQ477" s="35"/>
      <c r="AT477" s="12"/>
      <c r="BE477" s="12"/>
      <c r="BK477" s="36"/>
      <c r="BL477" s="36"/>
    </row>
    <row r="478">
      <c r="AQ478" s="35"/>
      <c r="AT478" s="12"/>
      <c r="BE478" s="12"/>
      <c r="BK478" s="36"/>
      <c r="BL478" s="36"/>
    </row>
    <row r="479">
      <c r="AQ479" s="35"/>
      <c r="AT479" s="12"/>
      <c r="BE479" s="12"/>
      <c r="BK479" s="36"/>
      <c r="BL479" s="36"/>
    </row>
    <row r="480">
      <c r="AQ480" s="35"/>
      <c r="AT480" s="12"/>
      <c r="BE480" s="12"/>
      <c r="BK480" s="36"/>
      <c r="BL480" s="36"/>
    </row>
    <row r="481">
      <c r="AQ481" s="35"/>
      <c r="AT481" s="12"/>
      <c r="BE481" s="12"/>
      <c r="BK481" s="36"/>
      <c r="BL481" s="36"/>
    </row>
    <row r="482">
      <c r="AQ482" s="35"/>
      <c r="AT482" s="12"/>
      <c r="BE482" s="12"/>
      <c r="BK482" s="36"/>
      <c r="BL482" s="36"/>
    </row>
    <row r="483">
      <c r="AQ483" s="35"/>
      <c r="AT483" s="12"/>
      <c r="BE483" s="12"/>
      <c r="BK483" s="36"/>
      <c r="BL483" s="36"/>
    </row>
    <row r="484">
      <c r="AQ484" s="35"/>
      <c r="AT484" s="12"/>
      <c r="BE484" s="12"/>
      <c r="BK484" s="36"/>
      <c r="BL484" s="36"/>
    </row>
    <row r="485">
      <c r="AQ485" s="35"/>
      <c r="AT485" s="12"/>
      <c r="BE485" s="12"/>
      <c r="BK485" s="36"/>
      <c r="BL485" s="36"/>
    </row>
    <row r="486">
      <c r="AQ486" s="35"/>
      <c r="AT486" s="12"/>
      <c r="BE486" s="12"/>
      <c r="BK486" s="36"/>
      <c r="BL486" s="36"/>
    </row>
    <row r="487">
      <c r="AQ487" s="35"/>
      <c r="AT487" s="12"/>
      <c r="BE487" s="12"/>
      <c r="BK487" s="36"/>
      <c r="BL487" s="36"/>
    </row>
    <row r="488">
      <c r="AQ488" s="35"/>
      <c r="AT488" s="12"/>
      <c r="BE488" s="12"/>
      <c r="BK488" s="36"/>
      <c r="BL488" s="36"/>
    </row>
    <row r="489">
      <c r="AQ489" s="35"/>
      <c r="AT489" s="12"/>
      <c r="BE489" s="12"/>
      <c r="BK489" s="36"/>
      <c r="BL489" s="36"/>
    </row>
    <row r="490">
      <c r="AQ490" s="35"/>
      <c r="AT490" s="12"/>
      <c r="BE490" s="12"/>
      <c r="BK490" s="36"/>
      <c r="BL490" s="36"/>
    </row>
    <row r="491">
      <c r="AQ491" s="35"/>
      <c r="AT491" s="12"/>
      <c r="BE491" s="12"/>
      <c r="BK491" s="36"/>
      <c r="BL491" s="36"/>
    </row>
    <row r="492">
      <c r="AQ492" s="35"/>
      <c r="AT492" s="12"/>
      <c r="BE492" s="12"/>
      <c r="BK492" s="36"/>
      <c r="BL492" s="36"/>
    </row>
    <row r="493">
      <c r="AQ493" s="35"/>
      <c r="AT493" s="12"/>
      <c r="BE493" s="12"/>
      <c r="BK493" s="36"/>
      <c r="BL493" s="36"/>
    </row>
    <row r="494">
      <c r="AQ494" s="35"/>
      <c r="AT494" s="12"/>
      <c r="BE494" s="12"/>
      <c r="BK494" s="36"/>
      <c r="BL494" s="36"/>
    </row>
    <row r="495">
      <c r="AQ495" s="35"/>
      <c r="AT495" s="12"/>
      <c r="BE495" s="12"/>
      <c r="BK495" s="36"/>
      <c r="BL495" s="36"/>
    </row>
    <row r="496">
      <c r="AQ496" s="35"/>
      <c r="AT496" s="12"/>
      <c r="BE496" s="12"/>
      <c r="BK496" s="36"/>
      <c r="BL496" s="36"/>
    </row>
    <row r="497">
      <c r="AQ497" s="35"/>
      <c r="AT497" s="12"/>
      <c r="BE497" s="12"/>
      <c r="BK497" s="36"/>
      <c r="BL497" s="36"/>
    </row>
    <row r="498">
      <c r="AQ498" s="35"/>
      <c r="AT498" s="12"/>
      <c r="BE498" s="12"/>
      <c r="BK498" s="36"/>
      <c r="BL498" s="36"/>
    </row>
    <row r="499">
      <c r="AQ499" s="35"/>
      <c r="AT499" s="12"/>
      <c r="BE499" s="12"/>
      <c r="BK499" s="36"/>
      <c r="BL499" s="36"/>
    </row>
    <row r="500">
      <c r="AQ500" s="35"/>
      <c r="AT500" s="12"/>
      <c r="BE500" s="12"/>
      <c r="BK500" s="36"/>
      <c r="BL500" s="36"/>
    </row>
    <row r="501">
      <c r="AQ501" s="35"/>
      <c r="AT501" s="12"/>
      <c r="BE501" s="12"/>
      <c r="BK501" s="36"/>
      <c r="BL501" s="36"/>
    </row>
    <row r="502">
      <c r="AQ502" s="35"/>
      <c r="AT502" s="12"/>
      <c r="BE502" s="12"/>
      <c r="BK502" s="36"/>
      <c r="BL502" s="36"/>
    </row>
    <row r="503">
      <c r="AQ503" s="35"/>
      <c r="AT503" s="12"/>
      <c r="BE503" s="12"/>
      <c r="BK503" s="36"/>
      <c r="BL503" s="36"/>
    </row>
    <row r="504">
      <c r="AQ504" s="35"/>
      <c r="AT504" s="12"/>
      <c r="BE504" s="12"/>
      <c r="BK504" s="36"/>
      <c r="BL504" s="36"/>
    </row>
    <row r="505">
      <c r="AQ505" s="35"/>
      <c r="AT505" s="12"/>
      <c r="BE505" s="12"/>
      <c r="BK505" s="36"/>
      <c r="BL505" s="36"/>
    </row>
    <row r="506">
      <c r="AQ506" s="35"/>
      <c r="AT506" s="12"/>
      <c r="BE506" s="12"/>
      <c r="BK506" s="36"/>
      <c r="BL506" s="36"/>
    </row>
    <row r="507">
      <c r="AQ507" s="35"/>
      <c r="AT507" s="12"/>
      <c r="BE507" s="12"/>
      <c r="BK507" s="36"/>
      <c r="BL507" s="36"/>
    </row>
    <row r="508">
      <c r="AQ508" s="35"/>
      <c r="AT508" s="12"/>
      <c r="BE508" s="12"/>
      <c r="BK508" s="36"/>
      <c r="BL508" s="36"/>
    </row>
    <row r="509">
      <c r="AQ509" s="35"/>
      <c r="AT509" s="12"/>
      <c r="BE509" s="12"/>
      <c r="BK509" s="36"/>
      <c r="BL509" s="36"/>
    </row>
    <row r="510">
      <c r="AQ510" s="35"/>
      <c r="AT510" s="12"/>
      <c r="BE510" s="12"/>
      <c r="BK510" s="36"/>
      <c r="BL510" s="36"/>
    </row>
    <row r="511">
      <c r="AQ511" s="35"/>
      <c r="AT511" s="12"/>
      <c r="BE511" s="12"/>
      <c r="BK511" s="36"/>
      <c r="BL511" s="36"/>
    </row>
    <row r="512">
      <c r="AQ512" s="35"/>
      <c r="AT512" s="12"/>
      <c r="BE512" s="12"/>
      <c r="BK512" s="36"/>
      <c r="BL512" s="36"/>
    </row>
    <row r="513">
      <c r="AQ513" s="35"/>
      <c r="AT513" s="12"/>
      <c r="BE513" s="12"/>
      <c r="BK513" s="36"/>
      <c r="BL513" s="36"/>
    </row>
    <row r="514">
      <c r="AQ514" s="35"/>
      <c r="AT514" s="12"/>
      <c r="BE514" s="12"/>
      <c r="BK514" s="36"/>
      <c r="BL514" s="36"/>
    </row>
    <row r="515">
      <c r="AQ515" s="35"/>
      <c r="AT515" s="12"/>
      <c r="BE515" s="12"/>
      <c r="BK515" s="36"/>
      <c r="BL515" s="36"/>
    </row>
    <row r="516">
      <c r="AQ516" s="35"/>
      <c r="AT516" s="12"/>
      <c r="BE516" s="12"/>
      <c r="BK516" s="36"/>
      <c r="BL516" s="36"/>
    </row>
    <row r="517">
      <c r="AQ517" s="35"/>
      <c r="AT517" s="12"/>
      <c r="BE517" s="12"/>
      <c r="BK517" s="36"/>
      <c r="BL517" s="36"/>
    </row>
    <row r="518">
      <c r="AQ518" s="35"/>
      <c r="AT518" s="12"/>
      <c r="BE518" s="12"/>
      <c r="BK518" s="36"/>
      <c r="BL518" s="36"/>
    </row>
    <row r="519">
      <c r="AQ519" s="35"/>
      <c r="AT519" s="12"/>
      <c r="BE519" s="12"/>
      <c r="BK519" s="36"/>
      <c r="BL519" s="36"/>
    </row>
    <row r="520">
      <c r="AQ520" s="35"/>
      <c r="AT520" s="12"/>
      <c r="BE520" s="12"/>
      <c r="BK520" s="36"/>
      <c r="BL520" s="36"/>
    </row>
    <row r="521">
      <c r="AQ521" s="35"/>
      <c r="AT521" s="12"/>
      <c r="BE521" s="12"/>
      <c r="BK521" s="36"/>
      <c r="BL521" s="36"/>
    </row>
    <row r="522">
      <c r="AQ522" s="35"/>
      <c r="AT522" s="12"/>
      <c r="BE522" s="12"/>
      <c r="BK522" s="36"/>
      <c r="BL522" s="36"/>
    </row>
    <row r="523">
      <c r="AQ523" s="35"/>
      <c r="AT523" s="12"/>
      <c r="BE523" s="12"/>
      <c r="BK523" s="36"/>
      <c r="BL523" s="36"/>
    </row>
    <row r="524">
      <c r="AQ524" s="35"/>
      <c r="AT524" s="12"/>
      <c r="BE524" s="12"/>
      <c r="BK524" s="36"/>
      <c r="BL524" s="36"/>
    </row>
    <row r="525">
      <c r="AQ525" s="35"/>
      <c r="AT525" s="12"/>
      <c r="BE525" s="12"/>
      <c r="BK525" s="36"/>
      <c r="BL525" s="36"/>
    </row>
    <row r="526">
      <c r="AQ526" s="35"/>
      <c r="AT526" s="12"/>
      <c r="BE526" s="12"/>
      <c r="BK526" s="36"/>
      <c r="BL526" s="36"/>
    </row>
    <row r="527">
      <c r="AQ527" s="35"/>
      <c r="AT527" s="12"/>
      <c r="BE527" s="12"/>
      <c r="BK527" s="36"/>
      <c r="BL527" s="36"/>
    </row>
    <row r="528">
      <c r="AQ528" s="35"/>
      <c r="AT528" s="12"/>
      <c r="BE528" s="12"/>
      <c r="BK528" s="36"/>
      <c r="BL528" s="36"/>
    </row>
    <row r="529">
      <c r="AQ529" s="35"/>
      <c r="AT529" s="12"/>
      <c r="BE529" s="12"/>
      <c r="BK529" s="36"/>
      <c r="BL529" s="36"/>
    </row>
    <row r="530">
      <c r="AQ530" s="35"/>
      <c r="AT530" s="12"/>
      <c r="BE530" s="12"/>
      <c r="BK530" s="36"/>
      <c r="BL530" s="36"/>
    </row>
    <row r="531">
      <c r="AQ531" s="35"/>
      <c r="AT531" s="12"/>
      <c r="BE531" s="12"/>
      <c r="BK531" s="36"/>
      <c r="BL531" s="36"/>
    </row>
    <row r="532">
      <c r="AQ532" s="35"/>
      <c r="AT532" s="12"/>
      <c r="BE532" s="12"/>
      <c r="BK532" s="36"/>
      <c r="BL532" s="36"/>
    </row>
    <row r="533">
      <c r="AQ533" s="35"/>
      <c r="AT533" s="12"/>
      <c r="BE533" s="12"/>
      <c r="BK533" s="36"/>
      <c r="BL533" s="36"/>
    </row>
    <row r="534">
      <c r="AQ534" s="35"/>
      <c r="AT534" s="12"/>
      <c r="BE534" s="12"/>
      <c r="BK534" s="36"/>
      <c r="BL534" s="36"/>
    </row>
    <row r="535">
      <c r="AQ535" s="35"/>
      <c r="AT535" s="12"/>
      <c r="BE535" s="12"/>
      <c r="BK535" s="36"/>
      <c r="BL535" s="36"/>
    </row>
    <row r="536">
      <c r="AQ536" s="35"/>
      <c r="AT536" s="12"/>
      <c r="BE536" s="12"/>
      <c r="BK536" s="36"/>
      <c r="BL536" s="36"/>
    </row>
    <row r="537">
      <c r="AQ537" s="35"/>
      <c r="AT537" s="12"/>
      <c r="BE537" s="12"/>
      <c r="BK537" s="36"/>
      <c r="BL537" s="36"/>
    </row>
    <row r="538">
      <c r="AQ538" s="35"/>
      <c r="AT538" s="12"/>
      <c r="BE538" s="12"/>
      <c r="BK538" s="36"/>
      <c r="BL538" s="36"/>
    </row>
    <row r="539">
      <c r="AQ539" s="35"/>
      <c r="AT539" s="12"/>
      <c r="BE539" s="12"/>
      <c r="BK539" s="36"/>
      <c r="BL539" s="36"/>
    </row>
    <row r="540">
      <c r="AQ540" s="35"/>
      <c r="AT540" s="12"/>
      <c r="BE540" s="12"/>
      <c r="BK540" s="36"/>
      <c r="BL540" s="36"/>
    </row>
    <row r="541">
      <c r="AQ541" s="35"/>
      <c r="AT541" s="12"/>
      <c r="BE541" s="12"/>
      <c r="BK541" s="36"/>
      <c r="BL541" s="36"/>
    </row>
    <row r="542">
      <c r="AQ542" s="35"/>
      <c r="AT542" s="12"/>
      <c r="BE542" s="12"/>
      <c r="BK542" s="36"/>
      <c r="BL542" s="36"/>
    </row>
    <row r="543">
      <c r="AQ543" s="35"/>
      <c r="AT543" s="12"/>
      <c r="BE543" s="12"/>
      <c r="BK543" s="36"/>
      <c r="BL543" s="36"/>
    </row>
    <row r="544">
      <c r="AQ544" s="35"/>
      <c r="AT544" s="12"/>
      <c r="BE544" s="12"/>
      <c r="BK544" s="36"/>
      <c r="BL544" s="36"/>
    </row>
    <row r="545">
      <c r="AQ545" s="35"/>
      <c r="AT545" s="12"/>
      <c r="BE545" s="12"/>
      <c r="BK545" s="36"/>
      <c r="BL545" s="36"/>
    </row>
    <row r="546">
      <c r="AQ546" s="35"/>
      <c r="AT546" s="12"/>
      <c r="BE546" s="12"/>
      <c r="BK546" s="36"/>
      <c r="BL546" s="36"/>
    </row>
    <row r="547">
      <c r="AQ547" s="35"/>
      <c r="AT547" s="12"/>
      <c r="BE547" s="12"/>
      <c r="BK547" s="36"/>
      <c r="BL547" s="36"/>
    </row>
    <row r="548">
      <c r="AQ548" s="35"/>
      <c r="AT548" s="12"/>
      <c r="BE548" s="12"/>
      <c r="BK548" s="36"/>
      <c r="BL548" s="36"/>
    </row>
    <row r="549">
      <c r="AQ549" s="35"/>
      <c r="AT549" s="12"/>
      <c r="BE549" s="12"/>
      <c r="BK549" s="36"/>
      <c r="BL549" s="36"/>
    </row>
    <row r="550">
      <c r="AQ550" s="35"/>
      <c r="AT550" s="12"/>
      <c r="BE550" s="12"/>
      <c r="BK550" s="36"/>
      <c r="BL550" s="36"/>
    </row>
    <row r="551">
      <c r="AQ551" s="35"/>
      <c r="AT551" s="12"/>
      <c r="BE551" s="12"/>
      <c r="BK551" s="36"/>
      <c r="BL551" s="36"/>
    </row>
    <row r="552">
      <c r="AQ552" s="35"/>
      <c r="AT552" s="12"/>
      <c r="BE552" s="12"/>
      <c r="BK552" s="36"/>
      <c r="BL552" s="36"/>
    </row>
    <row r="553">
      <c r="AQ553" s="35"/>
      <c r="AT553" s="12"/>
      <c r="BE553" s="12"/>
      <c r="BK553" s="36"/>
      <c r="BL553" s="36"/>
    </row>
    <row r="554">
      <c r="AQ554" s="35"/>
      <c r="AT554" s="12"/>
      <c r="BE554" s="12"/>
      <c r="BK554" s="36"/>
      <c r="BL554" s="36"/>
    </row>
    <row r="555">
      <c r="AQ555" s="35"/>
      <c r="AT555" s="12"/>
      <c r="BE555" s="12"/>
      <c r="BK555" s="36"/>
      <c r="BL555" s="36"/>
    </row>
    <row r="556">
      <c r="AQ556" s="35"/>
      <c r="AT556" s="12"/>
      <c r="BE556" s="12"/>
      <c r="BK556" s="36"/>
      <c r="BL556" s="36"/>
    </row>
    <row r="557">
      <c r="AQ557" s="35"/>
      <c r="AT557" s="12"/>
      <c r="BE557" s="12"/>
      <c r="BK557" s="36"/>
      <c r="BL557" s="36"/>
    </row>
    <row r="558">
      <c r="AQ558" s="35"/>
      <c r="AT558" s="12"/>
      <c r="BE558" s="12"/>
      <c r="BK558" s="36"/>
      <c r="BL558" s="36"/>
    </row>
    <row r="559">
      <c r="AQ559" s="35"/>
      <c r="AT559" s="12"/>
      <c r="BE559" s="12"/>
      <c r="BK559" s="36"/>
      <c r="BL559" s="36"/>
    </row>
    <row r="560">
      <c r="AQ560" s="35"/>
      <c r="AT560" s="12"/>
      <c r="BE560" s="12"/>
      <c r="BK560" s="36"/>
      <c r="BL560" s="36"/>
    </row>
    <row r="561">
      <c r="AQ561" s="35"/>
      <c r="AT561" s="12"/>
      <c r="BE561" s="12"/>
      <c r="BK561" s="36"/>
      <c r="BL561" s="36"/>
    </row>
    <row r="562">
      <c r="AQ562" s="35"/>
      <c r="AT562" s="12"/>
      <c r="BE562" s="12"/>
      <c r="BK562" s="36"/>
      <c r="BL562" s="36"/>
    </row>
    <row r="563">
      <c r="AQ563" s="35"/>
      <c r="AT563" s="12"/>
      <c r="BE563" s="12"/>
      <c r="BK563" s="36"/>
      <c r="BL563" s="36"/>
    </row>
    <row r="564">
      <c r="AQ564" s="35"/>
      <c r="AT564" s="12"/>
      <c r="BE564" s="12"/>
      <c r="BK564" s="36"/>
      <c r="BL564" s="36"/>
    </row>
    <row r="565">
      <c r="AQ565" s="35"/>
      <c r="AT565" s="12"/>
      <c r="BE565" s="12"/>
      <c r="BK565" s="36"/>
      <c r="BL565" s="36"/>
    </row>
    <row r="566">
      <c r="AQ566" s="35"/>
      <c r="AT566" s="12"/>
      <c r="BE566" s="12"/>
      <c r="BK566" s="36"/>
      <c r="BL566" s="36"/>
    </row>
    <row r="567">
      <c r="AQ567" s="35"/>
      <c r="AT567" s="12"/>
      <c r="BE567" s="12"/>
      <c r="BK567" s="36"/>
      <c r="BL567" s="36"/>
    </row>
    <row r="568">
      <c r="AQ568" s="35"/>
      <c r="AT568" s="12"/>
      <c r="BE568" s="12"/>
      <c r="BK568" s="36"/>
      <c r="BL568" s="36"/>
    </row>
    <row r="569">
      <c r="AQ569" s="35"/>
      <c r="AT569" s="12"/>
      <c r="BE569" s="12"/>
      <c r="BK569" s="36"/>
      <c r="BL569" s="36"/>
    </row>
    <row r="570">
      <c r="AQ570" s="35"/>
      <c r="AT570" s="12"/>
      <c r="BE570" s="12"/>
      <c r="BK570" s="36"/>
      <c r="BL570" s="36"/>
    </row>
    <row r="571">
      <c r="AQ571" s="35"/>
      <c r="AT571" s="12"/>
      <c r="BE571" s="12"/>
      <c r="BK571" s="36"/>
      <c r="BL571" s="36"/>
    </row>
    <row r="572">
      <c r="AQ572" s="35"/>
      <c r="AT572" s="12"/>
      <c r="BE572" s="12"/>
      <c r="BK572" s="36"/>
      <c r="BL572" s="36"/>
    </row>
    <row r="573">
      <c r="AQ573" s="35"/>
      <c r="AT573" s="12"/>
      <c r="BE573" s="12"/>
      <c r="BK573" s="36"/>
      <c r="BL573" s="36"/>
    </row>
    <row r="574">
      <c r="AQ574" s="35"/>
      <c r="AT574" s="12"/>
      <c r="BE574" s="12"/>
      <c r="BK574" s="36"/>
      <c r="BL574" s="36"/>
    </row>
    <row r="575">
      <c r="AQ575" s="35"/>
      <c r="AT575" s="12"/>
      <c r="BE575" s="12"/>
      <c r="BK575" s="36"/>
      <c r="BL575" s="36"/>
    </row>
    <row r="576">
      <c r="AQ576" s="35"/>
      <c r="AT576" s="12"/>
      <c r="BE576" s="12"/>
      <c r="BK576" s="36"/>
      <c r="BL576" s="36"/>
    </row>
    <row r="577">
      <c r="AQ577" s="35"/>
      <c r="AT577" s="12"/>
      <c r="BE577" s="12"/>
      <c r="BK577" s="36"/>
      <c r="BL577" s="36"/>
    </row>
    <row r="578">
      <c r="AQ578" s="35"/>
      <c r="AT578" s="12"/>
      <c r="BE578" s="12"/>
      <c r="BK578" s="36"/>
      <c r="BL578" s="36"/>
    </row>
    <row r="579">
      <c r="AQ579" s="35"/>
      <c r="AT579" s="12"/>
      <c r="BE579" s="12"/>
      <c r="BK579" s="36"/>
      <c r="BL579" s="36"/>
    </row>
    <row r="580">
      <c r="AQ580" s="35"/>
      <c r="AT580" s="12"/>
      <c r="BE580" s="12"/>
      <c r="BK580" s="36"/>
      <c r="BL580" s="36"/>
    </row>
    <row r="581">
      <c r="AQ581" s="35"/>
      <c r="AT581" s="12"/>
      <c r="BE581" s="12"/>
      <c r="BK581" s="36"/>
      <c r="BL581" s="36"/>
    </row>
    <row r="582">
      <c r="AQ582" s="35"/>
      <c r="AT582" s="12"/>
      <c r="BE582" s="12"/>
      <c r="BK582" s="36"/>
      <c r="BL582" s="36"/>
    </row>
    <row r="583">
      <c r="AQ583" s="35"/>
      <c r="AT583" s="12"/>
      <c r="BE583" s="12"/>
      <c r="BK583" s="36"/>
      <c r="BL583" s="36"/>
    </row>
    <row r="584">
      <c r="AQ584" s="35"/>
      <c r="AT584" s="12"/>
      <c r="BE584" s="12"/>
      <c r="BK584" s="36"/>
      <c r="BL584" s="36"/>
    </row>
    <row r="585">
      <c r="AQ585" s="35"/>
      <c r="AT585" s="12"/>
      <c r="BE585" s="12"/>
      <c r="BK585" s="36"/>
      <c r="BL585" s="36"/>
    </row>
    <row r="586">
      <c r="AQ586" s="35"/>
      <c r="AT586" s="12"/>
      <c r="BE586" s="12"/>
      <c r="BK586" s="36"/>
      <c r="BL586" s="36"/>
    </row>
    <row r="587">
      <c r="AQ587" s="35"/>
      <c r="AT587" s="12"/>
      <c r="BE587" s="12"/>
      <c r="BK587" s="36"/>
      <c r="BL587" s="36"/>
    </row>
    <row r="588">
      <c r="AQ588" s="35"/>
      <c r="AT588" s="12"/>
      <c r="BE588" s="12"/>
      <c r="BK588" s="36"/>
      <c r="BL588" s="36"/>
    </row>
    <row r="589">
      <c r="AQ589" s="35"/>
      <c r="AT589" s="12"/>
      <c r="BE589" s="12"/>
      <c r="BK589" s="36"/>
      <c r="BL589" s="36"/>
    </row>
    <row r="590">
      <c r="AQ590" s="35"/>
      <c r="AT590" s="12"/>
      <c r="BE590" s="12"/>
      <c r="BK590" s="36"/>
      <c r="BL590" s="36"/>
    </row>
    <row r="591">
      <c r="AQ591" s="35"/>
      <c r="AT591" s="12"/>
      <c r="BE591" s="12"/>
      <c r="BK591" s="36"/>
      <c r="BL591" s="36"/>
    </row>
    <row r="592">
      <c r="AQ592" s="35"/>
      <c r="AT592" s="12"/>
      <c r="BE592" s="12"/>
      <c r="BK592" s="36"/>
      <c r="BL592" s="36"/>
    </row>
    <row r="593">
      <c r="AQ593" s="35"/>
      <c r="AT593" s="12"/>
      <c r="BE593" s="12"/>
      <c r="BK593" s="36"/>
      <c r="BL593" s="36"/>
    </row>
    <row r="594">
      <c r="AQ594" s="35"/>
      <c r="AT594" s="12"/>
      <c r="BE594" s="12"/>
      <c r="BK594" s="36"/>
      <c r="BL594" s="36"/>
    </row>
    <row r="595">
      <c r="AQ595" s="35"/>
      <c r="AT595" s="12"/>
      <c r="BE595" s="12"/>
      <c r="BK595" s="36"/>
      <c r="BL595" s="36"/>
    </row>
    <row r="596">
      <c r="AQ596" s="35"/>
      <c r="AT596" s="12"/>
      <c r="BE596" s="12"/>
      <c r="BK596" s="36"/>
      <c r="BL596" s="36"/>
    </row>
    <row r="597">
      <c r="AQ597" s="35"/>
      <c r="AT597" s="12"/>
      <c r="BE597" s="12"/>
      <c r="BK597" s="36"/>
      <c r="BL597" s="36"/>
    </row>
    <row r="598">
      <c r="AQ598" s="35"/>
      <c r="AT598" s="12"/>
      <c r="BE598" s="12"/>
      <c r="BK598" s="36"/>
      <c r="BL598" s="36"/>
    </row>
    <row r="599">
      <c r="AQ599" s="35"/>
      <c r="AT599" s="12"/>
      <c r="BE599" s="12"/>
      <c r="BK599" s="36"/>
      <c r="BL599" s="36"/>
    </row>
    <row r="600">
      <c r="AQ600" s="35"/>
      <c r="AT600" s="12"/>
      <c r="BE600" s="12"/>
      <c r="BK600" s="36"/>
      <c r="BL600" s="36"/>
    </row>
    <row r="601">
      <c r="AQ601" s="35"/>
      <c r="AT601" s="12"/>
      <c r="BE601" s="12"/>
      <c r="BK601" s="36"/>
      <c r="BL601" s="36"/>
    </row>
    <row r="602">
      <c r="AQ602" s="35"/>
      <c r="AT602" s="12"/>
      <c r="BE602" s="12"/>
      <c r="BK602" s="36"/>
      <c r="BL602" s="36"/>
    </row>
    <row r="603">
      <c r="AQ603" s="35"/>
      <c r="AT603" s="12"/>
      <c r="BE603" s="12"/>
      <c r="BK603" s="36"/>
      <c r="BL603" s="36"/>
    </row>
    <row r="604">
      <c r="AQ604" s="35"/>
      <c r="AT604" s="12"/>
      <c r="BE604" s="12"/>
      <c r="BK604" s="36"/>
      <c r="BL604" s="36"/>
    </row>
    <row r="605">
      <c r="AQ605" s="35"/>
      <c r="AT605" s="12"/>
      <c r="BE605" s="12"/>
      <c r="BK605" s="36"/>
      <c r="BL605" s="36"/>
    </row>
    <row r="606">
      <c r="AQ606" s="35"/>
      <c r="AT606" s="12"/>
      <c r="BE606" s="12"/>
      <c r="BK606" s="36"/>
      <c r="BL606" s="36"/>
    </row>
    <row r="607">
      <c r="AQ607" s="35"/>
      <c r="AT607" s="12"/>
      <c r="BE607" s="12"/>
      <c r="BK607" s="36"/>
      <c r="BL607" s="36"/>
    </row>
    <row r="608">
      <c r="AQ608" s="35"/>
      <c r="AT608" s="12"/>
      <c r="BE608" s="12"/>
      <c r="BK608" s="36"/>
      <c r="BL608" s="36"/>
    </row>
    <row r="609">
      <c r="AQ609" s="35"/>
      <c r="AT609" s="12"/>
      <c r="BE609" s="12"/>
      <c r="BK609" s="36"/>
      <c r="BL609" s="36"/>
    </row>
    <row r="610">
      <c r="AQ610" s="35"/>
      <c r="AT610" s="12"/>
      <c r="BE610" s="12"/>
      <c r="BK610" s="36"/>
      <c r="BL610" s="36"/>
    </row>
    <row r="611">
      <c r="AQ611" s="35"/>
      <c r="AT611" s="12"/>
      <c r="BE611" s="12"/>
      <c r="BK611" s="36"/>
      <c r="BL611" s="36"/>
    </row>
    <row r="612">
      <c r="AQ612" s="35"/>
      <c r="AT612" s="12"/>
      <c r="BE612" s="12"/>
      <c r="BK612" s="36"/>
      <c r="BL612" s="36"/>
    </row>
    <row r="613">
      <c r="AQ613" s="35"/>
      <c r="AT613" s="12"/>
      <c r="BE613" s="12"/>
      <c r="BK613" s="36"/>
      <c r="BL613" s="36"/>
    </row>
    <row r="614">
      <c r="AQ614" s="35"/>
      <c r="AT614" s="12"/>
      <c r="BE614" s="12"/>
      <c r="BK614" s="36"/>
      <c r="BL614" s="36"/>
    </row>
    <row r="615">
      <c r="AQ615" s="35"/>
      <c r="AT615" s="12"/>
      <c r="BE615" s="12"/>
      <c r="BK615" s="36"/>
      <c r="BL615" s="36"/>
    </row>
    <row r="616">
      <c r="AQ616" s="35"/>
      <c r="AT616" s="12"/>
      <c r="BE616" s="12"/>
      <c r="BK616" s="36"/>
      <c r="BL616" s="36"/>
    </row>
    <row r="617">
      <c r="AQ617" s="35"/>
      <c r="AT617" s="12"/>
      <c r="BE617" s="12"/>
      <c r="BK617" s="36"/>
      <c r="BL617" s="36"/>
    </row>
    <row r="618">
      <c r="AQ618" s="35"/>
      <c r="AT618" s="12"/>
      <c r="BE618" s="12"/>
      <c r="BK618" s="36"/>
      <c r="BL618" s="36"/>
    </row>
    <row r="619">
      <c r="AQ619" s="35"/>
      <c r="AT619" s="12"/>
      <c r="BE619" s="12"/>
      <c r="BK619" s="36"/>
      <c r="BL619" s="36"/>
    </row>
    <row r="620">
      <c r="AQ620" s="35"/>
      <c r="AT620" s="12"/>
      <c r="BE620" s="12"/>
      <c r="BK620" s="36"/>
      <c r="BL620" s="36"/>
    </row>
    <row r="621">
      <c r="AQ621" s="35"/>
      <c r="AT621" s="12"/>
      <c r="BE621" s="12"/>
      <c r="BK621" s="36"/>
      <c r="BL621" s="36"/>
    </row>
    <row r="622">
      <c r="AQ622" s="35"/>
      <c r="AT622" s="12"/>
      <c r="BE622" s="12"/>
      <c r="BK622" s="36"/>
      <c r="BL622" s="36"/>
    </row>
    <row r="623">
      <c r="AQ623" s="35"/>
      <c r="AT623" s="12"/>
      <c r="BE623" s="12"/>
      <c r="BK623" s="36"/>
      <c r="BL623" s="36"/>
    </row>
    <row r="624">
      <c r="AQ624" s="35"/>
      <c r="AT624" s="12"/>
      <c r="BE624" s="12"/>
      <c r="BK624" s="36"/>
      <c r="BL624" s="36"/>
    </row>
    <row r="625">
      <c r="AQ625" s="35"/>
      <c r="AT625" s="12"/>
      <c r="BE625" s="12"/>
      <c r="BK625" s="36"/>
      <c r="BL625" s="36"/>
    </row>
    <row r="626">
      <c r="AQ626" s="35"/>
      <c r="AT626" s="12"/>
      <c r="BE626" s="12"/>
      <c r="BK626" s="36"/>
      <c r="BL626" s="36"/>
    </row>
    <row r="627">
      <c r="AQ627" s="35"/>
      <c r="AT627" s="12"/>
      <c r="BE627" s="12"/>
      <c r="BK627" s="36"/>
      <c r="BL627" s="36"/>
    </row>
    <row r="628">
      <c r="AQ628" s="35"/>
      <c r="AT628" s="12"/>
      <c r="BE628" s="12"/>
      <c r="BK628" s="36"/>
      <c r="BL628" s="36"/>
    </row>
    <row r="629">
      <c r="AQ629" s="35"/>
      <c r="AT629" s="12"/>
      <c r="BE629" s="12"/>
      <c r="BK629" s="36"/>
      <c r="BL629" s="36"/>
    </row>
    <row r="630">
      <c r="AQ630" s="35"/>
      <c r="AT630" s="12"/>
      <c r="BE630" s="12"/>
      <c r="BK630" s="36"/>
      <c r="BL630" s="36"/>
    </row>
    <row r="631">
      <c r="AQ631" s="35"/>
      <c r="AT631" s="12"/>
      <c r="BE631" s="12"/>
      <c r="BK631" s="36"/>
      <c r="BL631" s="36"/>
    </row>
    <row r="632">
      <c r="AQ632" s="35"/>
      <c r="AT632" s="12"/>
      <c r="BE632" s="12"/>
      <c r="BK632" s="36"/>
      <c r="BL632" s="36"/>
    </row>
    <row r="633">
      <c r="AQ633" s="35"/>
      <c r="AT633" s="12"/>
      <c r="BE633" s="12"/>
      <c r="BK633" s="36"/>
      <c r="BL633" s="36"/>
    </row>
    <row r="634">
      <c r="AQ634" s="35"/>
      <c r="AT634" s="12"/>
      <c r="BE634" s="12"/>
      <c r="BK634" s="36"/>
      <c r="BL634" s="36"/>
    </row>
    <row r="635">
      <c r="AQ635" s="35"/>
      <c r="AT635" s="12"/>
      <c r="BE635" s="12"/>
      <c r="BK635" s="36"/>
      <c r="BL635" s="36"/>
    </row>
    <row r="636">
      <c r="AQ636" s="35"/>
      <c r="AT636" s="12"/>
      <c r="BE636" s="12"/>
      <c r="BK636" s="36"/>
      <c r="BL636" s="36"/>
    </row>
    <row r="637">
      <c r="AQ637" s="35"/>
      <c r="AT637" s="12"/>
      <c r="BE637" s="12"/>
      <c r="BK637" s="36"/>
      <c r="BL637" s="36"/>
    </row>
    <row r="638">
      <c r="AQ638" s="35"/>
      <c r="AT638" s="12"/>
      <c r="BE638" s="12"/>
      <c r="BK638" s="36"/>
      <c r="BL638" s="36"/>
    </row>
    <row r="639">
      <c r="AQ639" s="35"/>
      <c r="AT639" s="12"/>
      <c r="BE639" s="12"/>
      <c r="BK639" s="36"/>
      <c r="BL639" s="36"/>
    </row>
    <row r="640">
      <c r="AQ640" s="35"/>
      <c r="AT640" s="12"/>
      <c r="BE640" s="12"/>
      <c r="BK640" s="36"/>
      <c r="BL640" s="36"/>
    </row>
    <row r="641">
      <c r="AQ641" s="35"/>
      <c r="AT641" s="12"/>
      <c r="BE641" s="12"/>
      <c r="BK641" s="36"/>
      <c r="BL641" s="36"/>
    </row>
    <row r="642">
      <c r="AQ642" s="35"/>
      <c r="AT642" s="12"/>
      <c r="BE642" s="12"/>
      <c r="BK642" s="36"/>
      <c r="BL642" s="36"/>
    </row>
    <row r="643">
      <c r="AQ643" s="35"/>
      <c r="AT643" s="12"/>
      <c r="BE643" s="12"/>
      <c r="BK643" s="36"/>
      <c r="BL643" s="36"/>
    </row>
    <row r="644">
      <c r="AQ644" s="35"/>
      <c r="AT644" s="12"/>
      <c r="BE644" s="12"/>
      <c r="BK644" s="36"/>
      <c r="BL644" s="36"/>
    </row>
    <row r="645">
      <c r="AQ645" s="35"/>
      <c r="AT645" s="12"/>
      <c r="BE645" s="12"/>
      <c r="BK645" s="36"/>
      <c r="BL645" s="36"/>
    </row>
    <row r="646">
      <c r="AQ646" s="35"/>
      <c r="AT646" s="12"/>
      <c r="BE646" s="12"/>
      <c r="BK646" s="36"/>
      <c r="BL646" s="36"/>
    </row>
    <row r="647">
      <c r="AQ647" s="35"/>
      <c r="AT647" s="12"/>
      <c r="BE647" s="12"/>
      <c r="BK647" s="36"/>
      <c r="BL647" s="36"/>
    </row>
    <row r="648">
      <c r="AQ648" s="35"/>
      <c r="AT648" s="12"/>
      <c r="BE648" s="12"/>
      <c r="BK648" s="36"/>
      <c r="BL648" s="36"/>
    </row>
    <row r="649">
      <c r="AQ649" s="35"/>
      <c r="AT649" s="12"/>
      <c r="BE649" s="12"/>
      <c r="BK649" s="36"/>
      <c r="BL649" s="36"/>
    </row>
    <row r="650">
      <c r="AQ650" s="35"/>
      <c r="AT650" s="12"/>
      <c r="BE650" s="12"/>
      <c r="BK650" s="36"/>
      <c r="BL650" s="36"/>
    </row>
    <row r="651">
      <c r="AQ651" s="35"/>
      <c r="AT651" s="12"/>
      <c r="BE651" s="12"/>
      <c r="BK651" s="36"/>
      <c r="BL651" s="36"/>
    </row>
    <row r="652">
      <c r="AQ652" s="35"/>
      <c r="AT652" s="12"/>
      <c r="BE652" s="12"/>
      <c r="BK652" s="36"/>
      <c r="BL652" s="36"/>
    </row>
    <row r="653">
      <c r="AQ653" s="35"/>
      <c r="AT653" s="12"/>
      <c r="BE653" s="12"/>
      <c r="BK653" s="36"/>
      <c r="BL653" s="36"/>
    </row>
    <row r="654">
      <c r="AQ654" s="35"/>
      <c r="AT654" s="12"/>
      <c r="BE654" s="12"/>
      <c r="BK654" s="36"/>
      <c r="BL654" s="36"/>
    </row>
    <row r="655">
      <c r="AQ655" s="35"/>
      <c r="AT655" s="12"/>
      <c r="BE655" s="12"/>
      <c r="BK655" s="36"/>
      <c r="BL655" s="36"/>
    </row>
    <row r="656">
      <c r="AQ656" s="35"/>
      <c r="AT656" s="12"/>
      <c r="BE656" s="12"/>
      <c r="BK656" s="36"/>
      <c r="BL656" s="36"/>
    </row>
    <row r="657">
      <c r="AQ657" s="35"/>
      <c r="AT657" s="12"/>
      <c r="BE657" s="12"/>
      <c r="BK657" s="36"/>
      <c r="BL657" s="36"/>
    </row>
    <row r="658">
      <c r="AQ658" s="35"/>
      <c r="AT658" s="12"/>
      <c r="BE658" s="12"/>
      <c r="BK658" s="36"/>
      <c r="BL658" s="36"/>
    </row>
    <row r="659">
      <c r="AQ659" s="35"/>
      <c r="AT659" s="12"/>
      <c r="BE659" s="12"/>
      <c r="BK659" s="36"/>
      <c r="BL659" s="36"/>
    </row>
    <row r="660">
      <c r="AQ660" s="35"/>
      <c r="AT660" s="12"/>
      <c r="BE660" s="12"/>
      <c r="BK660" s="36"/>
      <c r="BL660" s="36"/>
    </row>
    <row r="661">
      <c r="AQ661" s="35"/>
      <c r="AT661" s="12"/>
      <c r="BE661" s="12"/>
      <c r="BK661" s="36"/>
      <c r="BL661" s="36"/>
    </row>
    <row r="662">
      <c r="AQ662" s="35"/>
      <c r="AT662" s="12"/>
      <c r="BE662" s="12"/>
      <c r="BK662" s="36"/>
      <c r="BL662" s="36"/>
    </row>
    <row r="663">
      <c r="AQ663" s="35"/>
      <c r="AT663" s="12"/>
      <c r="BE663" s="12"/>
      <c r="BK663" s="36"/>
      <c r="BL663" s="36"/>
    </row>
    <row r="664">
      <c r="AQ664" s="35"/>
      <c r="AT664" s="12"/>
      <c r="BE664" s="12"/>
      <c r="BK664" s="36"/>
      <c r="BL664" s="36"/>
    </row>
    <row r="665">
      <c r="AQ665" s="35"/>
      <c r="AT665" s="12"/>
      <c r="BE665" s="12"/>
      <c r="BK665" s="36"/>
      <c r="BL665" s="36"/>
    </row>
    <row r="666">
      <c r="AQ666" s="35"/>
      <c r="AT666" s="12"/>
      <c r="BE666" s="12"/>
      <c r="BK666" s="36"/>
      <c r="BL666" s="36"/>
    </row>
    <row r="667">
      <c r="AQ667" s="35"/>
      <c r="AT667" s="12"/>
      <c r="BE667" s="12"/>
      <c r="BK667" s="36"/>
      <c r="BL667" s="36"/>
    </row>
    <row r="668">
      <c r="AQ668" s="35"/>
      <c r="AT668" s="12"/>
      <c r="BE668" s="12"/>
      <c r="BK668" s="36"/>
      <c r="BL668" s="36"/>
    </row>
    <row r="669">
      <c r="AQ669" s="35"/>
      <c r="AT669" s="12"/>
      <c r="BE669" s="12"/>
      <c r="BK669" s="36"/>
      <c r="BL669" s="36"/>
    </row>
    <row r="670">
      <c r="AQ670" s="35"/>
      <c r="AT670" s="12"/>
      <c r="BE670" s="12"/>
      <c r="BK670" s="36"/>
      <c r="BL670" s="36"/>
    </row>
    <row r="671">
      <c r="AQ671" s="35"/>
      <c r="AT671" s="12"/>
      <c r="BE671" s="12"/>
      <c r="BK671" s="36"/>
      <c r="BL671" s="36"/>
    </row>
    <row r="672">
      <c r="AQ672" s="35"/>
      <c r="AT672" s="12"/>
      <c r="BE672" s="12"/>
      <c r="BK672" s="36"/>
      <c r="BL672" s="36"/>
    </row>
    <row r="673">
      <c r="AQ673" s="35"/>
      <c r="AT673" s="12"/>
      <c r="BE673" s="12"/>
      <c r="BK673" s="36"/>
      <c r="BL673" s="36"/>
    </row>
    <row r="674">
      <c r="AQ674" s="35"/>
      <c r="AT674" s="12"/>
      <c r="BE674" s="12"/>
      <c r="BK674" s="36"/>
      <c r="BL674" s="36"/>
    </row>
    <row r="675">
      <c r="AQ675" s="35"/>
      <c r="AT675" s="12"/>
      <c r="BE675" s="12"/>
      <c r="BK675" s="36"/>
      <c r="BL675" s="36"/>
    </row>
    <row r="676">
      <c r="AQ676" s="35"/>
      <c r="AT676" s="12"/>
      <c r="BE676" s="12"/>
      <c r="BK676" s="36"/>
      <c r="BL676" s="36"/>
    </row>
    <row r="677">
      <c r="AQ677" s="35"/>
      <c r="AT677" s="12"/>
      <c r="BE677" s="12"/>
      <c r="BK677" s="36"/>
      <c r="BL677" s="36"/>
    </row>
    <row r="678">
      <c r="AQ678" s="35"/>
      <c r="AT678" s="12"/>
      <c r="BE678" s="12"/>
      <c r="BK678" s="36"/>
      <c r="BL678" s="36"/>
    </row>
    <row r="679">
      <c r="AQ679" s="35"/>
      <c r="AT679" s="12"/>
      <c r="BE679" s="12"/>
      <c r="BK679" s="36"/>
      <c r="BL679" s="36"/>
    </row>
    <row r="680">
      <c r="AQ680" s="35"/>
      <c r="AT680" s="12"/>
      <c r="BE680" s="12"/>
      <c r="BK680" s="36"/>
      <c r="BL680" s="36"/>
    </row>
    <row r="681">
      <c r="AQ681" s="35"/>
      <c r="AT681" s="12"/>
      <c r="BE681" s="12"/>
      <c r="BK681" s="36"/>
      <c r="BL681" s="36"/>
    </row>
    <row r="682">
      <c r="AQ682" s="35"/>
      <c r="AT682" s="12"/>
      <c r="BE682" s="12"/>
      <c r="BK682" s="36"/>
      <c r="BL682" s="36"/>
    </row>
    <row r="683">
      <c r="AQ683" s="35"/>
      <c r="AT683" s="12"/>
      <c r="BE683" s="12"/>
      <c r="BK683" s="36"/>
      <c r="BL683" s="36"/>
    </row>
    <row r="684">
      <c r="AQ684" s="35"/>
      <c r="AT684" s="12"/>
      <c r="BE684" s="12"/>
      <c r="BK684" s="36"/>
      <c r="BL684" s="36"/>
    </row>
    <row r="685">
      <c r="AQ685" s="35"/>
      <c r="AT685" s="12"/>
      <c r="BE685" s="12"/>
      <c r="BK685" s="36"/>
      <c r="BL685" s="36"/>
    </row>
    <row r="686">
      <c r="AQ686" s="35"/>
      <c r="AT686" s="12"/>
      <c r="BE686" s="12"/>
      <c r="BK686" s="36"/>
      <c r="BL686" s="36"/>
    </row>
    <row r="687">
      <c r="AQ687" s="35"/>
      <c r="AT687" s="12"/>
      <c r="BE687" s="12"/>
      <c r="BK687" s="36"/>
      <c r="BL687" s="36"/>
    </row>
    <row r="688">
      <c r="AQ688" s="35"/>
      <c r="AT688" s="12"/>
      <c r="BE688" s="12"/>
      <c r="BK688" s="36"/>
      <c r="BL688" s="36"/>
    </row>
    <row r="689">
      <c r="AQ689" s="35"/>
      <c r="AT689" s="12"/>
      <c r="BE689" s="12"/>
      <c r="BK689" s="36"/>
      <c r="BL689" s="36"/>
    </row>
    <row r="690">
      <c r="AQ690" s="35"/>
      <c r="AT690" s="12"/>
      <c r="BE690" s="12"/>
      <c r="BK690" s="36"/>
      <c r="BL690" s="36"/>
    </row>
    <row r="691">
      <c r="AQ691" s="35"/>
      <c r="AT691" s="12"/>
      <c r="BE691" s="12"/>
      <c r="BK691" s="36"/>
      <c r="BL691" s="36"/>
    </row>
    <row r="692">
      <c r="AQ692" s="35"/>
      <c r="AT692" s="12"/>
      <c r="BE692" s="12"/>
      <c r="BK692" s="36"/>
      <c r="BL692" s="36"/>
    </row>
    <row r="693">
      <c r="AQ693" s="35"/>
      <c r="AT693" s="12"/>
      <c r="BE693" s="12"/>
      <c r="BK693" s="36"/>
      <c r="BL693" s="36"/>
    </row>
    <row r="694">
      <c r="AQ694" s="35"/>
      <c r="AT694" s="12"/>
      <c r="BE694" s="12"/>
      <c r="BK694" s="36"/>
      <c r="BL694" s="36"/>
    </row>
    <row r="695">
      <c r="AQ695" s="35"/>
      <c r="AT695" s="12"/>
      <c r="BE695" s="12"/>
      <c r="BK695" s="36"/>
      <c r="BL695" s="36"/>
    </row>
    <row r="696">
      <c r="AQ696" s="35"/>
      <c r="AT696" s="12"/>
      <c r="BE696" s="12"/>
      <c r="BK696" s="36"/>
      <c r="BL696" s="36"/>
    </row>
    <row r="697">
      <c r="AQ697" s="35"/>
      <c r="AT697" s="12"/>
      <c r="BE697" s="12"/>
      <c r="BK697" s="36"/>
      <c r="BL697" s="36"/>
    </row>
    <row r="698">
      <c r="AQ698" s="35"/>
      <c r="AT698" s="12"/>
      <c r="BE698" s="12"/>
      <c r="BK698" s="36"/>
      <c r="BL698" s="36"/>
    </row>
    <row r="699">
      <c r="AQ699" s="35"/>
      <c r="AT699" s="12"/>
      <c r="BE699" s="12"/>
      <c r="BK699" s="36"/>
      <c r="BL699" s="36"/>
    </row>
    <row r="700">
      <c r="AQ700" s="35"/>
      <c r="AT700" s="12"/>
      <c r="BE700" s="12"/>
      <c r="BK700" s="36"/>
      <c r="BL700" s="36"/>
    </row>
    <row r="701">
      <c r="AQ701" s="35"/>
      <c r="AT701" s="12"/>
      <c r="BE701" s="12"/>
      <c r="BK701" s="36"/>
      <c r="BL701" s="36"/>
    </row>
    <row r="702">
      <c r="AQ702" s="35"/>
      <c r="AT702" s="12"/>
      <c r="BE702" s="12"/>
      <c r="BK702" s="36"/>
      <c r="BL702" s="36"/>
    </row>
    <row r="703">
      <c r="AQ703" s="35"/>
      <c r="AT703" s="12"/>
      <c r="BE703" s="12"/>
      <c r="BK703" s="36"/>
      <c r="BL703" s="36"/>
    </row>
    <row r="704">
      <c r="AQ704" s="35"/>
      <c r="AT704" s="12"/>
      <c r="BE704" s="12"/>
      <c r="BK704" s="36"/>
      <c r="BL704" s="36"/>
    </row>
    <row r="705">
      <c r="AQ705" s="35"/>
      <c r="AT705" s="12"/>
      <c r="BE705" s="12"/>
      <c r="BK705" s="36"/>
      <c r="BL705" s="36"/>
    </row>
    <row r="706">
      <c r="AQ706" s="35"/>
      <c r="AT706" s="12"/>
      <c r="BE706" s="12"/>
      <c r="BK706" s="36"/>
      <c r="BL706" s="36"/>
    </row>
    <row r="707">
      <c r="AQ707" s="35"/>
      <c r="AT707" s="12"/>
      <c r="BE707" s="12"/>
      <c r="BK707" s="36"/>
      <c r="BL707" s="36"/>
    </row>
    <row r="708">
      <c r="AQ708" s="35"/>
      <c r="AT708" s="12"/>
      <c r="BE708" s="12"/>
      <c r="BK708" s="36"/>
      <c r="BL708" s="36"/>
    </row>
    <row r="709">
      <c r="AQ709" s="35"/>
      <c r="AT709" s="12"/>
      <c r="BE709" s="12"/>
      <c r="BK709" s="36"/>
      <c r="BL709" s="36"/>
    </row>
    <row r="710">
      <c r="AQ710" s="35"/>
      <c r="AT710" s="12"/>
      <c r="BE710" s="12"/>
      <c r="BK710" s="36"/>
      <c r="BL710" s="36"/>
    </row>
    <row r="711">
      <c r="AQ711" s="35"/>
      <c r="AT711" s="12"/>
      <c r="BE711" s="12"/>
      <c r="BK711" s="36"/>
      <c r="BL711" s="36"/>
    </row>
    <row r="712">
      <c r="AQ712" s="35"/>
      <c r="AT712" s="12"/>
      <c r="BE712" s="12"/>
      <c r="BK712" s="36"/>
      <c r="BL712" s="36"/>
    </row>
    <row r="713">
      <c r="AQ713" s="35"/>
      <c r="AT713" s="12"/>
      <c r="BE713" s="12"/>
      <c r="BK713" s="36"/>
      <c r="BL713" s="36"/>
    </row>
    <row r="714">
      <c r="AQ714" s="35"/>
      <c r="AT714" s="12"/>
      <c r="BE714" s="12"/>
      <c r="BK714" s="36"/>
      <c r="BL714" s="36"/>
    </row>
    <row r="715">
      <c r="AQ715" s="35"/>
      <c r="AT715" s="12"/>
      <c r="BE715" s="12"/>
      <c r="BK715" s="36"/>
      <c r="BL715" s="36"/>
    </row>
    <row r="716">
      <c r="AQ716" s="35"/>
      <c r="AT716" s="12"/>
      <c r="BE716" s="12"/>
      <c r="BK716" s="36"/>
      <c r="BL716" s="36"/>
    </row>
    <row r="717">
      <c r="AQ717" s="35"/>
      <c r="AT717" s="12"/>
      <c r="BE717" s="12"/>
      <c r="BK717" s="36"/>
      <c r="BL717" s="36"/>
    </row>
    <row r="718">
      <c r="AQ718" s="35"/>
      <c r="AT718" s="12"/>
      <c r="BE718" s="12"/>
      <c r="BK718" s="36"/>
      <c r="BL718" s="36"/>
    </row>
    <row r="719">
      <c r="AQ719" s="35"/>
      <c r="AT719" s="12"/>
      <c r="BE719" s="12"/>
      <c r="BK719" s="36"/>
      <c r="BL719" s="36"/>
    </row>
    <row r="720">
      <c r="AQ720" s="35"/>
      <c r="AT720" s="12"/>
      <c r="BE720" s="12"/>
      <c r="BK720" s="36"/>
      <c r="BL720" s="36"/>
    </row>
    <row r="721">
      <c r="AQ721" s="35"/>
      <c r="AT721" s="12"/>
      <c r="BE721" s="12"/>
      <c r="BK721" s="36"/>
      <c r="BL721" s="36"/>
    </row>
    <row r="722">
      <c r="AQ722" s="35"/>
      <c r="AT722" s="12"/>
      <c r="BE722" s="12"/>
      <c r="BK722" s="36"/>
      <c r="BL722" s="36"/>
    </row>
    <row r="723">
      <c r="AQ723" s="35"/>
      <c r="AT723" s="12"/>
      <c r="BE723" s="12"/>
      <c r="BK723" s="36"/>
      <c r="BL723" s="36"/>
    </row>
    <row r="724">
      <c r="AQ724" s="35"/>
      <c r="AT724" s="12"/>
      <c r="BE724" s="12"/>
      <c r="BK724" s="36"/>
      <c r="BL724" s="36"/>
    </row>
    <row r="725">
      <c r="AQ725" s="35"/>
      <c r="AT725" s="12"/>
      <c r="BE725" s="12"/>
      <c r="BK725" s="36"/>
      <c r="BL725" s="36"/>
    </row>
    <row r="726">
      <c r="AQ726" s="35"/>
      <c r="AT726" s="12"/>
      <c r="BE726" s="12"/>
      <c r="BK726" s="36"/>
      <c r="BL726" s="36"/>
    </row>
    <row r="727">
      <c r="AQ727" s="35"/>
      <c r="AT727" s="12"/>
      <c r="BE727" s="12"/>
      <c r="BK727" s="36"/>
      <c r="BL727" s="36"/>
    </row>
    <row r="728">
      <c r="AQ728" s="35"/>
      <c r="AT728" s="12"/>
      <c r="BE728" s="12"/>
      <c r="BK728" s="36"/>
      <c r="BL728" s="36"/>
    </row>
    <row r="729">
      <c r="AQ729" s="35"/>
      <c r="AT729" s="12"/>
      <c r="BE729" s="12"/>
      <c r="BK729" s="36"/>
      <c r="BL729" s="36"/>
    </row>
    <row r="730">
      <c r="AQ730" s="35"/>
      <c r="AT730" s="12"/>
      <c r="BE730" s="12"/>
      <c r="BK730" s="36"/>
      <c r="BL730" s="36"/>
    </row>
    <row r="731">
      <c r="AQ731" s="35"/>
      <c r="AT731" s="12"/>
      <c r="BE731" s="12"/>
      <c r="BK731" s="36"/>
      <c r="BL731" s="36"/>
    </row>
    <row r="732">
      <c r="AQ732" s="35"/>
      <c r="AT732" s="12"/>
      <c r="BE732" s="12"/>
      <c r="BK732" s="36"/>
      <c r="BL732" s="36"/>
    </row>
    <row r="733">
      <c r="AQ733" s="35"/>
      <c r="AT733" s="12"/>
      <c r="BE733" s="12"/>
      <c r="BK733" s="36"/>
      <c r="BL733" s="36"/>
    </row>
    <row r="734">
      <c r="AQ734" s="35"/>
      <c r="AT734" s="12"/>
      <c r="BE734" s="12"/>
      <c r="BK734" s="36"/>
      <c r="BL734" s="36"/>
    </row>
    <row r="735">
      <c r="AQ735" s="35"/>
      <c r="AT735" s="12"/>
      <c r="BE735" s="12"/>
      <c r="BK735" s="36"/>
      <c r="BL735" s="36"/>
    </row>
    <row r="736">
      <c r="AQ736" s="35"/>
      <c r="AT736" s="12"/>
      <c r="BE736" s="12"/>
      <c r="BK736" s="36"/>
      <c r="BL736" s="36"/>
    </row>
    <row r="737">
      <c r="AQ737" s="35"/>
      <c r="AT737" s="12"/>
      <c r="BE737" s="12"/>
      <c r="BK737" s="36"/>
      <c r="BL737" s="36"/>
    </row>
    <row r="738">
      <c r="AQ738" s="35"/>
      <c r="AT738" s="12"/>
      <c r="BE738" s="12"/>
      <c r="BK738" s="36"/>
      <c r="BL738" s="36"/>
    </row>
    <row r="739">
      <c r="AQ739" s="35"/>
      <c r="AT739" s="12"/>
      <c r="BE739" s="12"/>
      <c r="BK739" s="36"/>
      <c r="BL739" s="36"/>
    </row>
    <row r="740">
      <c r="AQ740" s="35"/>
      <c r="AT740" s="12"/>
      <c r="BE740" s="12"/>
      <c r="BK740" s="36"/>
      <c r="BL740" s="36"/>
    </row>
    <row r="741">
      <c r="AQ741" s="35"/>
      <c r="AT741" s="12"/>
      <c r="BE741" s="12"/>
      <c r="BK741" s="36"/>
      <c r="BL741" s="36"/>
    </row>
    <row r="742">
      <c r="AQ742" s="35"/>
      <c r="AT742" s="12"/>
      <c r="BE742" s="12"/>
      <c r="BK742" s="36"/>
      <c r="BL742" s="36"/>
    </row>
    <row r="743">
      <c r="AQ743" s="35"/>
      <c r="AT743" s="12"/>
      <c r="BE743" s="12"/>
      <c r="BK743" s="36"/>
      <c r="BL743" s="36"/>
    </row>
    <row r="744">
      <c r="AQ744" s="35"/>
      <c r="AT744" s="12"/>
      <c r="BE744" s="12"/>
      <c r="BK744" s="36"/>
      <c r="BL744" s="36"/>
    </row>
    <row r="745">
      <c r="AQ745" s="35"/>
      <c r="AT745" s="12"/>
      <c r="BE745" s="12"/>
      <c r="BK745" s="36"/>
      <c r="BL745" s="36"/>
    </row>
    <row r="746">
      <c r="AQ746" s="35"/>
      <c r="AT746" s="12"/>
      <c r="BE746" s="12"/>
      <c r="BK746" s="36"/>
      <c r="BL746" s="36"/>
    </row>
    <row r="747">
      <c r="AQ747" s="35"/>
      <c r="AT747" s="12"/>
      <c r="BE747" s="12"/>
      <c r="BK747" s="36"/>
      <c r="BL747" s="36"/>
    </row>
    <row r="748">
      <c r="AQ748" s="35"/>
      <c r="AT748" s="12"/>
      <c r="BE748" s="12"/>
      <c r="BK748" s="36"/>
      <c r="BL748" s="36"/>
    </row>
    <row r="749">
      <c r="AQ749" s="35"/>
      <c r="AT749" s="12"/>
      <c r="BE749" s="12"/>
      <c r="BK749" s="36"/>
      <c r="BL749" s="36"/>
    </row>
    <row r="750">
      <c r="AQ750" s="35"/>
      <c r="AT750" s="12"/>
      <c r="BE750" s="12"/>
      <c r="BK750" s="36"/>
      <c r="BL750" s="36"/>
    </row>
    <row r="751">
      <c r="AQ751" s="35"/>
      <c r="AT751" s="12"/>
      <c r="BE751" s="12"/>
      <c r="BK751" s="36"/>
      <c r="BL751" s="36"/>
    </row>
    <row r="752">
      <c r="AQ752" s="35"/>
      <c r="AT752" s="12"/>
      <c r="BE752" s="12"/>
      <c r="BK752" s="36"/>
      <c r="BL752" s="36"/>
    </row>
    <row r="753">
      <c r="AQ753" s="35"/>
      <c r="AT753" s="12"/>
      <c r="BE753" s="12"/>
      <c r="BK753" s="36"/>
      <c r="BL753" s="36"/>
    </row>
    <row r="754">
      <c r="AQ754" s="35"/>
      <c r="AT754" s="12"/>
      <c r="BE754" s="12"/>
      <c r="BK754" s="36"/>
      <c r="BL754" s="36"/>
    </row>
    <row r="755">
      <c r="AQ755" s="35"/>
      <c r="AT755" s="12"/>
      <c r="BE755" s="12"/>
      <c r="BK755" s="36"/>
      <c r="BL755" s="36"/>
    </row>
    <row r="756">
      <c r="AQ756" s="35"/>
      <c r="AT756" s="12"/>
      <c r="BE756" s="12"/>
      <c r="BK756" s="36"/>
      <c r="BL756" s="36"/>
    </row>
    <row r="757">
      <c r="AQ757" s="35"/>
      <c r="AT757" s="12"/>
      <c r="BE757" s="12"/>
      <c r="BK757" s="36"/>
      <c r="BL757" s="36"/>
    </row>
    <row r="758">
      <c r="AQ758" s="35"/>
      <c r="AT758" s="12"/>
      <c r="BE758" s="12"/>
      <c r="BK758" s="36"/>
      <c r="BL758" s="36"/>
    </row>
    <row r="759">
      <c r="AQ759" s="35"/>
      <c r="AT759" s="12"/>
      <c r="BE759" s="12"/>
      <c r="BK759" s="36"/>
      <c r="BL759" s="36"/>
    </row>
    <row r="760">
      <c r="AQ760" s="35"/>
      <c r="AT760" s="12"/>
      <c r="BE760" s="12"/>
      <c r="BK760" s="36"/>
      <c r="BL760" s="36"/>
    </row>
    <row r="761">
      <c r="AQ761" s="35"/>
      <c r="AT761" s="12"/>
      <c r="BE761" s="12"/>
      <c r="BK761" s="36"/>
      <c r="BL761" s="36"/>
    </row>
    <row r="762">
      <c r="AQ762" s="35"/>
      <c r="AT762" s="12"/>
      <c r="BE762" s="12"/>
      <c r="BK762" s="36"/>
      <c r="BL762" s="36"/>
    </row>
    <row r="763">
      <c r="AQ763" s="35"/>
      <c r="AT763" s="12"/>
      <c r="BE763" s="12"/>
      <c r="BK763" s="36"/>
      <c r="BL763" s="36"/>
    </row>
    <row r="764">
      <c r="AQ764" s="35"/>
      <c r="AT764" s="12"/>
      <c r="BE764" s="12"/>
      <c r="BK764" s="36"/>
      <c r="BL764" s="36"/>
    </row>
    <row r="765">
      <c r="AQ765" s="35"/>
      <c r="AT765" s="12"/>
      <c r="BE765" s="12"/>
      <c r="BK765" s="36"/>
      <c r="BL765" s="36"/>
    </row>
    <row r="766">
      <c r="AQ766" s="35"/>
      <c r="AT766" s="12"/>
      <c r="BE766" s="12"/>
      <c r="BK766" s="36"/>
      <c r="BL766" s="36"/>
    </row>
    <row r="767">
      <c r="AQ767" s="35"/>
      <c r="AT767" s="12"/>
      <c r="BE767" s="12"/>
      <c r="BK767" s="36"/>
      <c r="BL767" s="36"/>
    </row>
    <row r="768">
      <c r="AQ768" s="35"/>
      <c r="AT768" s="12"/>
      <c r="BE768" s="12"/>
      <c r="BK768" s="36"/>
      <c r="BL768" s="36"/>
    </row>
    <row r="769">
      <c r="AQ769" s="35"/>
      <c r="AT769" s="12"/>
      <c r="BE769" s="12"/>
      <c r="BK769" s="36"/>
      <c r="BL769" s="36"/>
    </row>
    <row r="770">
      <c r="AQ770" s="35"/>
      <c r="AT770" s="12"/>
      <c r="BE770" s="12"/>
      <c r="BK770" s="36"/>
      <c r="BL770" s="36"/>
    </row>
    <row r="771">
      <c r="AQ771" s="35"/>
      <c r="AT771" s="12"/>
      <c r="BE771" s="12"/>
      <c r="BK771" s="36"/>
      <c r="BL771" s="36"/>
    </row>
    <row r="772">
      <c r="AQ772" s="35"/>
      <c r="AT772" s="12"/>
      <c r="BE772" s="12"/>
      <c r="BK772" s="36"/>
      <c r="BL772" s="36"/>
    </row>
    <row r="773">
      <c r="AQ773" s="35"/>
      <c r="AT773" s="12"/>
      <c r="BE773" s="12"/>
      <c r="BK773" s="36"/>
      <c r="BL773" s="36"/>
    </row>
    <row r="774">
      <c r="AQ774" s="35"/>
      <c r="AT774" s="12"/>
      <c r="BE774" s="12"/>
      <c r="BK774" s="36"/>
      <c r="BL774" s="36"/>
    </row>
    <row r="775">
      <c r="AQ775" s="35"/>
      <c r="AT775" s="12"/>
      <c r="BE775" s="12"/>
      <c r="BK775" s="36"/>
      <c r="BL775" s="36"/>
    </row>
    <row r="776">
      <c r="AQ776" s="35"/>
      <c r="AT776" s="12"/>
      <c r="BE776" s="12"/>
      <c r="BK776" s="36"/>
      <c r="BL776" s="36"/>
    </row>
    <row r="777">
      <c r="AQ777" s="35"/>
      <c r="AT777" s="12"/>
      <c r="BE777" s="12"/>
      <c r="BK777" s="36"/>
      <c r="BL777" s="36"/>
    </row>
    <row r="778">
      <c r="AQ778" s="35"/>
      <c r="AT778" s="12"/>
      <c r="BE778" s="12"/>
      <c r="BK778" s="36"/>
      <c r="BL778" s="36"/>
    </row>
    <row r="779">
      <c r="AQ779" s="35"/>
      <c r="AT779" s="12"/>
      <c r="BE779" s="12"/>
      <c r="BK779" s="36"/>
      <c r="BL779" s="36"/>
    </row>
    <row r="780">
      <c r="AQ780" s="35"/>
      <c r="AT780" s="12"/>
      <c r="BE780" s="12"/>
      <c r="BK780" s="36"/>
      <c r="BL780" s="36"/>
    </row>
    <row r="781">
      <c r="AQ781" s="35"/>
      <c r="AT781" s="12"/>
      <c r="BE781" s="12"/>
      <c r="BK781" s="36"/>
      <c r="BL781" s="36"/>
    </row>
    <row r="782">
      <c r="AQ782" s="35"/>
      <c r="AT782" s="12"/>
      <c r="BE782" s="12"/>
      <c r="BK782" s="36"/>
      <c r="BL782" s="36"/>
    </row>
    <row r="783">
      <c r="AQ783" s="35"/>
      <c r="AT783" s="12"/>
      <c r="BE783" s="12"/>
      <c r="BK783" s="36"/>
      <c r="BL783" s="36"/>
    </row>
    <row r="784">
      <c r="AQ784" s="35"/>
      <c r="AT784" s="12"/>
      <c r="BE784" s="12"/>
      <c r="BK784" s="36"/>
      <c r="BL784" s="36"/>
    </row>
    <row r="785">
      <c r="AQ785" s="35"/>
      <c r="AT785" s="12"/>
      <c r="BE785" s="12"/>
      <c r="BK785" s="36"/>
      <c r="BL785" s="36"/>
    </row>
    <row r="786">
      <c r="AQ786" s="35"/>
      <c r="AT786" s="12"/>
      <c r="BE786" s="12"/>
      <c r="BK786" s="36"/>
      <c r="BL786" s="36"/>
    </row>
    <row r="787">
      <c r="AQ787" s="35"/>
      <c r="AT787" s="12"/>
      <c r="BE787" s="12"/>
      <c r="BK787" s="36"/>
      <c r="BL787" s="36"/>
    </row>
    <row r="788">
      <c r="AQ788" s="35"/>
      <c r="AT788" s="12"/>
      <c r="BE788" s="12"/>
      <c r="BK788" s="36"/>
      <c r="BL788" s="36"/>
    </row>
    <row r="789">
      <c r="AQ789" s="35"/>
      <c r="AT789" s="12"/>
      <c r="BE789" s="12"/>
      <c r="BK789" s="36"/>
      <c r="BL789" s="36"/>
    </row>
    <row r="790">
      <c r="AQ790" s="35"/>
      <c r="AT790" s="12"/>
      <c r="BE790" s="12"/>
      <c r="BK790" s="36"/>
      <c r="BL790" s="36"/>
    </row>
    <row r="791">
      <c r="AQ791" s="35"/>
      <c r="AT791" s="12"/>
      <c r="BE791" s="12"/>
      <c r="BK791" s="36"/>
      <c r="BL791" s="36"/>
    </row>
    <row r="792">
      <c r="AQ792" s="35"/>
      <c r="AT792" s="12"/>
      <c r="BE792" s="12"/>
      <c r="BK792" s="36"/>
      <c r="BL792" s="36"/>
    </row>
    <row r="793">
      <c r="AQ793" s="35"/>
      <c r="AT793" s="12"/>
      <c r="BE793" s="12"/>
      <c r="BK793" s="36"/>
      <c r="BL793" s="36"/>
    </row>
    <row r="794">
      <c r="AQ794" s="35"/>
      <c r="AT794" s="12"/>
      <c r="BE794" s="12"/>
      <c r="BK794" s="36"/>
      <c r="BL794" s="36"/>
    </row>
    <row r="795">
      <c r="AQ795" s="35"/>
      <c r="AT795" s="12"/>
      <c r="BE795" s="12"/>
      <c r="BK795" s="36"/>
      <c r="BL795" s="36"/>
    </row>
    <row r="796">
      <c r="AQ796" s="35"/>
      <c r="AT796" s="12"/>
      <c r="BE796" s="12"/>
      <c r="BK796" s="36"/>
      <c r="BL796" s="36"/>
    </row>
    <row r="797">
      <c r="AQ797" s="35"/>
      <c r="AT797" s="12"/>
      <c r="BE797" s="12"/>
      <c r="BK797" s="36"/>
      <c r="BL797" s="36"/>
    </row>
    <row r="798">
      <c r="AQ798" s="35"/>
      <c r="AT798" s="12"/>
      <c r="BE798" s="12"/>
      <c r="BK798" s="36"/>
      <c r="BL798" s="36"/>
    </row>
    <row r="799">
      <c r="AQ799" s="35"/>
      <c r="AT799" s="12"/>
      <c r="BE799" s="12"/>
      <c r="BK799" s="36"/>
      <c r="BL799" s="36"/>
    </row>
    <row r="800">
      <c r="AQ800" s="35"/>
      <c r="AT800" s="12"/>
      <c r="BE800" s="12"/>
      <c r="BK800" s="36"/>
      <c r="BL800" s="36"/>
    </row>
    <row r="801">
      <c r="AQ801" s="35"/>
      <c r="AT801" s="12"/>
      <c r="BE801" s="12"/>
      <c r="BK801" s="36"/>
      <c r="BL801" s="36"/>
    </row>
    <row r="802">
      <c r="AQ802" s="35"/>
      <c r="AT802" s="12"/>
      <c r="BE802" s="12"/>
      <c r="BK802" s="36"/>
      <c r="BL802" s="36"/>
    </row>
    <row r="803">
      <c r="AQ803" s="35"/>
      <c r="AT803" s="12"/>
      <c r="BE803" s="12"/>
      <c r="BK803" s="36"/>
      <c r="BL803" s="36"/>
    </row>
    <row r="804">
      <c r="AQ804" s="35"/>
      <c r="AT804" s="12"/>
      <c r="BE804" s="12"/>
      <c r="BK804" s="36"/>
      <c r="BL804" s="36"/>
    </row>
    <row r="805">
      <c r="AQ805" s="35"/>
      <c r="AT805" s="12"/>
      <c r="BE805" s="12"/>
      <c r="BK805" s="36"/>
      <c r="BL805" s="36"/>
    </row>
    <row r="806">
      <c r="AQ806" s="35"/>
      <c r="AT806" s="12"/>
      <c r="BE806" s="12"/>
      <c r="BK806" s="36"/>
      <c r="BL806" s="36"/>
    </row>
    <row r="807">
      <c r="AQ807" s="35"/>
      <c r="AT807" s="12"/>
      <c r="BE807" s="12"/>
      <c r="BK807" s="36"/>
      <c r="BL807" s="36"/>
    </row>
    <row r="808">
      <c r="AQ808" s="35"/>
      <c r="AT808" s="12"/>
      <c r="BE808" s="12"/>
      <c r="BK808" s="36"/>
      <c r="BL808" s="36"/>
    </row>
    <row r="809">
      <c r="AQ809" s="35"/>
      <c r="AT809" s="12"/>
      <c r="BE809" s="12"/>
      <c r="BK809" s="36"/>
      <c r="BL809" s="36"/>
    </row>
    <row r="810">
      <c r="AQ810" s="35"/>
      <c r="AT810" s="12"/>
      <c r="BE810" s="12"/>
      <c r="BK810" s="36"/>
      <c r="BL810" s="36"/>
    </row>
    <row r="811">
      <c r="AQ811" s="35"/>
      <c r="AT811" s="12"/>
      <c r="BE811" s="12"/>
      <c r="BK811" s="36"/>
      <c r="BL811" s="36"/>
    </row>
    <row r="812">
      <c r="AQ812" s="35"/>
      <c r="AT812" s="12"/>
      <c r="BE812" s="12"/>
      <c r="BK812" s="36"/>
      <c r="BL812" s="36"/>
    </row>
    <row r="813">
      <c r="AQ813" s="35"/>
      <c r="AT813" s="12"/>
      <c r="BE813" s="12"/>
      <c r="BK813" s="36"/>
      <c r="BL813" s="36"/>
    </row>
    <row r="814">
      <c r="AQ814" s="35"/>
      <c r="AT814" s="12"/>
      <c r="BE814" s="12"/>
      <c r="BK814" s="36"/>
      <c r="BL814" s="36"/>
    </row>
    <row r="815">
      <c r="AQ815" s="35"/>
      <c r="AT815" s="12"/>
      <c r="BE815" s="12"/>
      <c r="BK815" s="36"/>
      <c r="BL815" s="36"/>
    </row>
    <row r="816">
      <c r="AQ816" s="35"/>
      <c r="AT816" s="12"/>
      <c r="BE816" s="12"/>
      <c r="BK816" s="36"/>
      <c r="BL816" s="36"/>
    </row>
    <row r="817">
      <c r="AQ817" s="35"/>
      <c r="AT817" s="12"/>
      <c r="BE817" s="12"/>
      <c r="BK817" s="36"/>
      <c r="BL817" s="36"/>
    </row>
    <row r="818">
      <c r="AQ818" s="35"/>
      <c r="AT818" s="12"/>
      <c r="BE818" s="12"/>
      <c r="BK818" s="36"/>
      <c r="BL818" s="36"/>
    </row>
    <row r="819">
      <c r="AQ819" s="35"/>
      <c r="AT819" s="12"/>
      <c r="BE819" s="12"/>
      <c r="BK819" s="36"/>
      <c r="BL819" s="36"/>
    </row>
    <row r="820">
      <c r="AQ820" s="35"/>
      <c r="AT820" s="12"/>
      <c r="BE820" s="12"/>
      <c r="BK820" s="36"/>
      <c r="BL820" s="36"/>
    </row>
    <row r="821">
      <c r="AQ821" s="35"/>
      <c r="AT821" s="12"/>
      <c r="BE821" s="12"/>
      <c r="BK821" s="36"/>
      <c r="BL821" s="36"/>
    </row>
    <row r="822">
      <c r="AQ822" s="35"/>
      <c r="AT822" s="12"/>
      <c r="BE822" s="12"/>
      <c r="BK822" s="36"/>
      <c r="BL822" s="36"/>
    </row>
    <row r="823">
      <c r="AQ823" s="35"/>
      <c r="AT823" s="12"/>
      <c r="BE823" s="12"/>
      <c r="BK823" s="36"/>
      <c r="BL823" s="36"/>
    </row>
    <row r="824">
      <c r="AQ824" s="35"/>
      <c r="AT824" s="12"/>
      <c r="BE824" s="12"/>
      <c r="BK824" s="36"/>
      <c r="BL824" s="36"/>
    </row>
    <row r="825">
      <c r="AQ825" s="35"/>
      <c r="AT825" s="12"/>
      <c r="BE825" s="12"/>
      <c r="BK825" s="36"/>
      <c r="BL825" s="36"/>
    </row>
    <row r="826">
      <c r="AQ826" s="35"/>
      <c r="AT826" s="12"/>
      <c r="BE826" s="12"/>
      <c r="BK826" s="36"/>
      <c r="BL826" s="36"/>
    </row>
    <row r="827">
      <c r="AQ827" s="35"/>
      <c r="AT827" s="12"/>
      <c r="BE827" s="12"/>
      <c r="BK827" s="36"/>
      <c r="BL827" s="36"/>
    </row>
    <row r="828">
      <c r="AQ828" s="35"/>
      <c r="AT828" s="12"/>
      <c r="BE828" s="12"/>
      <c r="BK828" s="36"/>
      <c r="BL828" s="36"/>
    </row>
    <row r="829">
      <c r="AQ829" s="35"/>
      <c r="AT829" s="12"/>
      <c r="BE829" s="12"/>
      <c r="BK829" s="36"/>
      <c r="BL829" s="36"/>
    </row>
    <row r="830">
      <c r="AQ830" s="35"/>
      <c r="AT830" s="12"/>
      <c r="BE830" s="12"/>
      <c r="BK830" s="36"/>
      <c r="BL830" s="36"/>
    </row>
    <row r="831">
      <c r="AQ831" s="35"/>
      <c r="AT831" s="12"/>
      <c r="BE831" s="12"/>
      <c r="BK831" s="36"/>
      <c r="BL831" s="36"/>
    </row>
    <row r="832">
      <c r="AQ832" s="35"/>
      <c r="AT832" s="12"/>
      <c r="BE832" s="12"/>
      <c r="BK832" s="36"/>
      <c r="BL832" s="36"/>
    </row>
    <row r="833">
      <c r="AQ833" s="35"/>
      <c r="AT833" s="12"/>
      <c r="BE833" s="12"/>
      <c r="BK833" s="36"/>
      <c r="BL833" s="36"/>
    </row>
    <row r="834">
      <c r="AQ834" s="35"/>
      <c r="AT834" s="12"/>
      <c r="BE834" s="12"/>
      <c r="BK834" s="36"/>
      <c r="BL834" s="36"/>
    </row>
    <row r="835">
      <c r="AQ835" s="35"/>
      <c r="AT835" s="12"/>
      <c r="BE835" s="12"/>
      <c r="BK835" s="36"/>
      <c r="BL835" s="36"/>
    </row>
    <row r="836">
      <c r="AQ836" s="35"/>
      <c r="AT836" s="12"/>
      <c r="BE836" s="12"/>
      <c r="BK836" s="36"/>
      <c r="BL836" s="36"/>
    </row>
    <row r="837">
      <c r="AQ837" s="35"/>
      <c r="AT837" s="12"/>
      <c r="BE837" s="12"/>
      <c r="BK837" s="36"/>
      <c r="BL837" s="36"/>
    </row>
    <row r="838">
      <c r="AQ838" s="35"/>
      <c r="AT838" s="12"/>
      <c r="BE838" s="12"/>
      <c r="BK838" s="36"/>
      <c r="BL838" s="36"/>
    </row>
    <row r="839">
      <c r="AQ839" s="35"/>
      <c r="AT839" s="12"/>
      <c r="BE839" s="12"/>
      <c r="BK839" s="36"/>
      <c r="BL839" s="36"/>
    </row>
    <row r="840">
      <c r="AQ840" s="35"/>
      <c r="AT840" s="12"/>
      <c r="BE840" s="12"/>
      <c r="BK840" s="36"/>
      <c r="BL840" s="36"/>
    </row>
    <row r="841">
      <c r="AQ841" s="35"/>
      <c r="AT841" s="12"/>
      <c r="BE841" s="12"/>
      <c r="BK841" s="36"/>
      <c r="BL841" s="36"/>
    </row>
    <row r="842">
      <c r="AQ842" s="35"/>
      <c r="AT842" s="12"/>
      <c r="BE842" s="12"/>
      <c r="BK842" s="36"/>
      <c r="BL842" s="36"/>
    </row>
    <row r="843">
      <c r="AQ843" s="35"/>
      <c r="AT843" s="12"/>
      <c r="BE843" s="12"/>
      <c r="BK843" s="36"/>
      <c r="BL843" s="36"/>
    </row>
    <row r="844">
      <c r="AQ844" s="35"/>
      <c r="AT844" s="12"/>
      <c r="BE844" s="12"/>
      <c r="BK844" s="36"/>
      <c r="BL844" s="36"/>
    </row>
    <row r="845">
      <c r="AQ845" s="35"/>
      <c r="AT845" s="12"/>
      <c r="BE845" s="12"/>
      <c r="BK845" s="36"/>
      <c r="BL845" s="36"/>
    </row>
    <row r="846">
      <c r="AQ846" s="35"/>
      <c r="AT846" s="12"/>
      <c r="BE846" s="12"/>
      <c r="BK846" s="36"/>
      <c r="BL846" s="36"/>
    </row>
    <row r="847">
      <c r="AQ847" s="35"/>
      <c r="AT847" s="12"/>
      <c r="BE847" s="12"/>
      <c r="BK847" s="36"/>
      <c r="BL847" s="36"/>
    </row>
    <row r="848">
      <c r="AQ848" s="35"/>
      <c r="AT848" s="12"/>
      <c r="BE848" s="12"/>
      <c r="BK848" s="36"/>
      <c r="BL848" s="36"/>
    </row>
    <row r="849">
      <c r="AQ849" s="35"/>
      <c r="AT849" s="12"/>
      <c r="BE849" s="12"/>
      <c r="BK849" s="36"/>
      <c r="BL849" s="36"/>
    </row>
    <row r="850">
      <c r="AQ850" s="35"/>
      <c r="AT850" s="12"/>
      <c r="BE850" s="12"/>
      <c r="BK850" s="36"/>
      <c r="BL850" s="36"/>
    </row>
    <row r="851">
      <c r="AQ851" s="35"/>
      <c r="AT851" s="12"/>
      <c r="BE851" s="12"/>
      <c r="BK851" s="36"/>
      <c r="BL851" s="36"/>
    </row>
    <row r="852">
      <c r="AQ852" s="35"/>
      <c r="AT852" s="12"/>
      <c r="BE852" s="12"/>
      <c r="BK852" s="36"/>
      <c r="BL852" s="36"/>
    </row>
    <row r="853">
      <c r="AQ853" s="35"/>
      <c r="AT853" s="12"/>
      <c r="BE853" s="12"/>
      <c r="BK853" s="36"/>
      <c r="BL853" s="36"/>
    </row>
    <row r="854">
      <c r="AQ854" s="35"/>
      <c r="AT854" s="12"/>
      <c r="BE854" s="12"/>
      <c r="BK854" s="36"/>
      <c r="BL854" s="36"/>
    </row>
    <row r="855">
      <c r="AQ855" s="35"/>
      <c r="AT855" s="12"/>
      <c r="BE855" s="12"/>
      <c r="BK855" s="36"/>
      <c r="BL855" s="36"/>
    </row>
    <row r="856">
      <c r="AQ856" s="35"/>
      <c r="AT856" s="12"/>
      <c r="BE856" s="12"/>
      <c r="BK856" s="36"/>
      <c r="BL856" s="36"/>
    </row>
    <row r="857">
      <c r="AQ857" s="35"/>
      <c r="AT857" s="12"/>
      <c r="BE857" s="12"/>
      <c r="BK857" s="36"/>
      <c r="BL857" s="36"/>
    </row>
    <row r="858">
      <c r="AQ858" s="35"/>
      <c r="AT858" s="12"/>
      <c r="BE858" s="12"/>
      <c r="BK858" s="36"/>
      <c r="BL858" s="36"/>
    </row>
    <row r="859">
      <c r="AQ859" s="35"/>
      <c r="AT859" s="12"/>
      <c r="BE859" s="12"/>
      <c r="BK859" s="36"/>
      <c r="BL859" s="36"/>
    </row>
    <row r="860">
      <c r="AQ860" s="35"/>
      <c r="AT860" s="12"/>
      <c r="BE860" s="12"/>
      <c r="BK860" s="36"/>
      <c r="BL860" s="36"/>
    </row>
    <row r="861">
      <c r="AQ861" s="35"/>
      <c r="AT861" s="12"/>
      <c r="BE861" s="12"/>
      <c r="BK861" s="36"/>
      <c r="BL861" s="36"/>
    </row>
    <row r="862">
      <c r="AQ862" s="35"/>
      <c r="AT862" s="12"/>
      <c r="BE862" s="12"/>
      <c r="BK862" s="36"/>
      <c r="BL862" s="36"/>
    </row>
    <row r="863">
      <c r="AQ863" s="35"/>
      <c r="AT863" s="12"/>
      <c r="BE863" s="12"/>
      <c r="BK863" s="36"/>
      <c r="BL863" s="36"/>
    </row>
    <row r="864">
      <c r="AQ864" s="35"/>
      <c r="AT864" s="12"/>
      <c r="BE864" s="12"/>
      <c r="BK864" s="36"/>
      <c r="BL864" s="36"/>
    </row>
    <row r="865">
      <c r="AQ865" s="35"/>
      <c r="AT865" s="12"/>
      <c r="BE865" s="12"/>
      <c r="BK865" s="36"/>
      <c r="BL865" s="36"/>
    </row>
    <row r="866">
      <c r="AQ866" s="35"/>
      <c r="AT866" s="12"/>
      <c r="BE866" s="12"/>
      <c r="BK866" s="36"/>
      <c r="BL866" s="36"/>
    </row>
    <row r="867">
      <c r="AQ867" s="35"/>
      <c r="AT867" s="12"/>
      <c r="BE867" s="12"/>
      <c r="BK867" s="36"/>
      <c r="BL867" s="36"/>
    </row>
    <row r="868">
      <c r="AQ868" s="35"/>
      <c r="AT868" s="12"/>
      <c r="BE868" s="12"/>
      <c r="BK868" s="36"/>
      <c r="BL868" s="36"/>
    </row>
    <row r="869">
      <c r="AQ869" s="35"/>
      <c r="AT869" s="12"/>
      <c r="BE869" s="12"/>
      <c r="BK869" s="36"/>
      <c r="BL869" s="36"/>
    </row>
    <row r="870">
      <c r="AQ870" s="35"/>
      <c r="AT870" s="12"/>
      <c r="BE870" s="12"/>
      <c r="BK870" s="36"/>
      <c r="BL870" s="36"/>
    </row>
    <row r="871">
      <c r="AQ871" s="35"/>
      <c r="AT871" s="12"/>
      <c r="BE871" s="12"/>
      <c r="BK871" s="36"/>
      <c r="BL871" s="36"/>
    </row>
    <row r="872">
      <c r="AQ872" s="35"/>
      <c r="AT872" s="12"/>
      <c r="BE872" s="12"/>
      <c r="BK872" s="36"/>
      <c r="BL872" s="36"/>
    </row>
    <row r="873">
      <c r="AQ873" s="35"/>
      <c r="AT873" s="12"/>
      <c r="BE873" s="12"/>
      <c r="BK873" s="36"/>
      <c r="BL873" s="36"/>
    </row>
    <row r="874">
      <c r="AQ874" s="35"/>
      <c r="AT874" s="12"/>
      <c r="BE874" s="12"/>
      <c r="BK874" s="36"/>
      <c r="BL874" s="36"/>
    </row>
    <row r="875">
      <c r="AQ875" s="35"/>
      <c r="AT875" s="12"/>
      <c r="BE875" s="12"/>
      <c r="BK875" s="36"/>
      <c r="BL875" s="36"/>
    </row>
    <row r="876">
      <c r="AQ876" s="35"/>
      <c r="AT876" s="12"/>
      <c r="BE876" s="12"/>
      <c r="BK876" s="36"/>
      <c r="BL876" s="36"/>
    </row>
    <row r="877">
      <c r="AQ877" s="35"/>
      <c r="AT877" s="12"/>
      <c r="BE877" s="12"/>
      <c r="BK877" s="36"/>
      <c r="BL877" s="36"/>
    </row>
    <row r="878">
      <c r="AQ878" s="35"/>
      <c r="AT878" s="12"/>
      <c r="BE878" s="12"/>
      <c r="BK878" s="36"/>
      <c r="BL878" s="36"/>
    </row>
    <row r="879">
      <c r="AQ879" s="35"/>
      <c r="AT879" s="12"/>
      <c r="BE879" s="12"/>
      <c r="BK879" s="36"/>
      <c r="BL879" s="36"/>
    </row>
    <row r="880">
      <c r="AQ880" s="35"/>
      <c r="AT880" s="12"/>
      <c r="BE880" s="12"/>
      <c r="BK880" s="36"/>
      <c r="BL880" s="36"/>
    </row>
    <row r="881">
      <c r="AQ881" s="35"/>
      <c r="AT881" s="12"/>
      <c r="BE881" s="12"/>
      <c r="BK881" s="36"/>
      <c r="BL881" s="36"/>
    </row>
    <row r="882">
      <c r="AQ882" s="35"/>
      <c r="AT882" s="12"/>
      <c r="BE882" s="12"/>
      <c r="BK882" s="36"/>
      <c r="BL882" s="36"/>
    </row>
    <row r="883">
      <c r="AQ883" s="35"/>
      <c r="AT883" s="12"/>
      <c r="BE883" s="12"/>
      <c r="BK883" s="36"/>
      <c r="BL883" s="36"/>
    </row>
    <row r="884">
      <c r="AQ884" s="35"/>
      <c r="AT884" s="12"/>
      <c r="BE884" s="12"/>
      <c r="BK884" s="36"/>
      <c r="BL884" s="36"/>
    </row>
    <row r="885">
      <c r="AQ885" s="35"/>
      <c r="AT885" s="12"/>
      <c r="BE885" s="12"/>
      <c r="BK885" s="36"/>
      <c r="BL885" s="36"/>
    </row>
    <row r="886">
      <c r="AQ886" s="35"/>
      <c r="AT886" s="12"/>
      <c r="BE886" s="12"/>
      <c r="BK886" s="36"/>
      <c r="BL886" s="36"/>
    </row>
    <row r="887">
      <c r="AQ887" s="35"/>
      <c r="AT887" s="12"/>
      <c r="BE887" s="12"/>
      <c r="BK887" s="36"/>
      <c r="BL887" s="36"/>
    </row>
    <row r="888">
      <c r="AQ888" s="35"/>
      <c r="AT888" s="12"/>
      <c r="BE888" s="12"/>
      <c r="BK888" s="36"/>
      <c r="BL888" s="36"/>
    </row>
    <row r="889">
      <c r="AQ889" s="35"/>
      <c r="AT889" s="12"/>
      <c r="BE889" s="12"/>
      <c r="BK889" s="36"/>
      <c r="BL889" s="36"/>
    </row>
    <row r="890">
      <c r="AQ890" s="35"/>
      <c r="AT890" s="12"/>
      <c r="BE890" s="12"/>
      <c r="BK890" s="36"/>
      <c r="BL890" s="36"/>
    </row>
    <row r="891">
      <c r="AQ891" s="35"/>
      <c r="AT891" s="12"/>
      <c r="BE891" s="12"/>
      <c r="BK891" s="36"/>
      <c r="BL891" s="36"/>
    </row>
    <row r="892">
      <c r="AQ892" s="35"/>
      <c r="AT892" s="12"/>
      <c r="BE892" s="12"/>
      <c r="BK892" s="36"/>
      <c r="BL892" s="36"/>
    </row>
    <row r="893">
      <c r="AQ893" s="35"/>
      <c r="AT893" s="12"/>
      <c r="BE893" s="12"/>
      <c r="BK893" s="36"/>
      <c r="BL893" s="36"/>
    </row>
    <row r="894">
      <c r="AQ894" s="35"/>
      <c r="AT894" s="12"/>
      <c r="BE894" s="12"/>
      <c r="BK894" s="36"/>
      <c r="BL894" s="36"/>
    </row>
    <row r="895">
      <c r="AQ895" s="35"/>
      <c r="AT895" s="12"/>
      <c r="BE895" s="12"/>
      <c r="BK895" s="36"/>
      <c r="BL895" s="36"/>
    </row>
    <row r="896">
      <c r="AQ896" s="35"/>
      <c r="AT896" s="12"/>
      <c r="BE896" s="12"/>
      <c r="BK896" s="36"/>
      <c r="BL896" s="36"/>
    </row>
    <row r="897">
      <c r="AQ897" s="35"/>
      <c r="AT897" s="12"/>
      <c r="BE897" s="12"/>
      <c r="BK897" s="36"/>
      <c r="BL897" s="36"/>
    </row>
    <row r="898">
      <c r="AQ898" s="35"/>
      <c r="AT898" s="12"/>
      <c r="BE898" s="12"/>
      <c r="BK898" s="36"/>
      <c r="BL898" s="36"/>
    </row>
    <row r="899">
      <c r="AQ899" s="35"/>
      <c r="AT899" s="12"/>
      <c r="BE899" s="12"/>
      <c r="BK899" s="36"/>
      <c r="BL899" s="36"/>
    </row>
    <row r="900">
      <c r="AQ900" s="35"/>
      <c r="AT900" s="12"/>
      <c r="BE900" s="12"/>
      <c r="BK900" s="36"/>
      <c r="BL900" s="36"/>
    </row>
    <row r="901">
      <c r="AQ901" s="35"/>
      <c r="AT901" s="12"/>
      <c r="BE901" s="12"/>
      <c r="BK901" s="36"/>
      <c r="BL901" s="36"/>
    </row>
    <row r="902">
      <c r="AQ902" s="35"/>
      <c r="AT902" s="12"/>
      <c r="BE902" s="12"/>
      <c r="BK902" s="36"/>
      <c r="BL902" s="36"/>
    </row>
    <row r="903">
      <c r="AQ903" s="35"/>
      <c r="AT903" s="12"/>
      <c r="BE903" s="12"/>
      <c r="BK903" s="36"/>
      <c r="BL903" s="36"/>
    </row>
    <row r="904">
      <c r="AQ904" s="35"/>
      <c r="AT904" s="12"/>
      <c r="BE904" s="12"/>
      <c r="BK904" s="36"/>
      <c r="BL904" s="36"/>
    </row>
    <row r="905">
      <c r="AQ905" s="35"/>
      <c r="AT905" s="12"/>
      <c r="BE905" s="12"/>
      <c r="BK905" s="36"/>
      <c r="BL905" s="36"/>
    </row>
    <row r="906">
      <c r="AQ906" s="35"/>
      <c r="AT906" s="12"/>
      <c r="BE906" s="12"/>
      <c r="BK906" s="36"/>
      <c r="BL906" s="36"/>
    </row>
    <row r="907">
      <c r="AQ907" s="35"/>
      <c r="AT907" s="12"/>
      <c r="BE907" s="12"/>
      <c r="BK907" s="36"/>
      <c r="BL907" s="36"/>
    </row>
    <row r="908">
      <c r="AQ908" s="35"/>
      <c r="AT908" s="12"/>
      <c r="BE908" s="12"/>
      <c r="BK908" s="36"/>
      <c r="BL908" s="36"/>
    </row>
    <row r="909">
      <c r="AQ909" s="35"/>
      <c r="AT909" s="12"/>
      <c r="BE909" s="12"/>
      <c r="BK909" s="36"/>
      <c r="BL909" s="36"/>
    </row>
    <row r="910">
      <c r="AQ910" s="35"/>
      <c r="AT910" s="12"/>
      <c r="BE910" s="12"/>
      <c r="BK910" s="36"/>
      <c r="BL910" s="36"/>
    </row>
    <row r="911">
      <c r="AQ911" s="35"/>
      <c r="AT911" s="12"/>
      <c r="BE911" s="12"/>
      <c r="BK911" s="36"/>
      <c r="BL911" s="36"/>
    </row>
    <row r="912">
      <c r="AQ912" s="35"/>
      <c r="AT912" s="12"/>
      <c r="BE912" s="12"/>
      <c r="BK912" s="36"/>
      <c r="BL912" s="36"/>
    </row>
    <row r="913">
      <c r="AQ913" s="35"/>
      <c r="AT913" s="12"/>
      <c r="BE913" s="12"/>
      <c r="BK913" s="36"/>
      <c r="BL913" s="36"/>
    </row>
    <row r="914">
      <c r="AQ914" s="35"/>
      <c r="AT914" s="12"/>
      <c r="BE914" s="12"/>
      <c r="BK914" s="36"/>
      <c r="BL914" s="36"/>
    </row>
    <row r="915">
      <c r="AQ915" s="35"/>
      <c r="AT915" s="12"/>
      <c r="BE915" s="12"/>
      <c r="BK915" s="36"/>
      <c r="BL915" s="36"/>
    </row>
    <row r="916">
      <c r="AQ916" s="35"/>
      <c r="AT916" s="12"/>
      <c r="BE916" s="12"/>
      <c r="BK916" s="36"/>
      <c r="BL916" s="36"/>
    </row>
    <row r="917">
      <c r="AQ917" s="35"/>
      <c r="AT917" s="12"/>
      <c r="BE917" s="12"/>
      <c r="BK917" s="36"/>
      <c r="BL917" s="36"/>
    </row>
    <row r="918">
      <c r="AQ918" s="35"/>
      <c r="AT918" s="12"/>
      <c r="BE918" s="12"/>
      <c r="BK918" s="36"/>
      <c r="BL918" s="36"/>
    </row>
    <row r="919">
      <c r="AQ919" s="35"/>
      <c r="AT919" s="12"/>
      <c r="BE919" s="12"/>
      <c r="BK919" s="36"/>
      <c r="BL919" s="36"/>
    </row>
    <row r="920">
      <c r="AQ920" s="35"/>
      <c r="AT920" s="12"/>
      <c r="BE920" s="12"/>
      <c r="BK920" s="36"/>
      <c r="BL920" s="36"/>
    </row>
    <row r="921">
      <c r="AQ921" s="35"/>
      <c r="AT921" s="12"/>
      <c r="BE921" s="12"/>
      <c r="BK921" s="36"/>
      <c r="BL921" s="36"/>
    </row>
    <row r="922">
      <c r="AQ922" s="35"/>
      <c r="AT922" s="12"/>
      <c r="BE922" s="12"/>
      <c r="BK922" s="36"/>
      <c r="BL922" s="36"/>
    </row>
    <row r="923">
      <c r="AQ923" s="35"/>
      <c r="AT923" s="12"/>
      <c r="BE923" s="12"/>
      <c r="BK923" s="36"/>
      <c r="BL923" s="36"/>
    </row>
    <row r="924">
      <c r="AQ924" s="35"/>
      <c r="AT924" s="12"/>
      <c r="BE924" s="12"/>
      <c r="BK924" s="36"/>
      <c r="BL924" s="36"/>
    </row>
    <row r="925">
      <c r="AQ925" s="35"/>
      <c r="AT925" s="12"/>
      <c r="BE925" s="12"/>
      <c r="BK925" s="36"/>
      <c r="BL925" s="36"/>
    </row>
    <row r="926">
      <c r="AQ926" s="35"/>
      <c r="AT926" s="12"/>
      <c r="BE926" s="12"/>
      <c r="BK926" s="36"/>
      <c r="BL926" s="36"/>
    </row>
    <row r="927">
      <c r="AQ927" s="35"/>
      <c r="AT927" s="12"/>
      <c r="BE927" s="12"/>
      <c r="BK927" s="36"/>
      <c r="BL927" s="36"/>
    </row>
    <row r="928">
      <c r="AQ928" s="35"/>
      <c r="AT928" s="12"/>
      <c r="BE928" s="12"/>
      <c r="BK928" s="36"/>
      <c r="BL928" s="36"/>
    </row>
    <row r="929">
      <c r="AQ929" s="35"/>
      <c r="AT929" s="12"/>
      <c r="BE929" s="12"/>
      <c r="BK929" s="36"/>
      <c r="BL929" s="36"/>
    </row>
    <row r="930">
      <c r="AQ930" s="35"/>
      <c r="AT930" s="12"/>
      <c r="BE930" s="12"/>
      <c r="BK930" s="36"/>
      <c r="BL930" s="36"/>
    </row>
    <row r="931">
      <c r="AQ931" s="35"/>
      <c r="AT931" s="12"/>
      <c r="BE931" s="12"/>
      <c r="BK931" s="36"/>
      <c r="BL931" s="36"/>
    </row>
    <row r="932">
      <c r="AQ932" s="35"/>
      <c r="AT932" s="12"/>
      <c r="BE932" s="12"/>
      <c r="BK932" s="36"/>
      <c r="BL932" s="36"/>
    </row>
    <row r="933">
      <c r="AQ933" s="35"/>
      <c r="AT933" s="12"/>
      <c r="BE933" s="12"/>
      <c r="BK933" s="36"/>
      <c r="BL933" s="36"/>
    </row>
    <row r="934">
      <c r="AQ934" s="35"/>
      <c r="AT934" s="12"/>
      <c r="BE934" s="12"/>
      <c r="BK934" s="36"/>
      <c r="BL934" s="36"/>
    </row>
    <row r="935">
      <c r="AQ935" s="35"/>
      <c r="AT935" s="12"/>
      <c r="BE935" s="12"/>
      <c r="BK935" s="36"/>
      <c r="BL935" s="36"/>
    </row>
    <row r="936">
      <c r="AQ936" s="35"/>
      <c r="AT936" s="12"/>
      <c r="BE936" s="12"/>
      <c r="BK936" s="36"/>
      <c r="BL936" s="36"/>
    </row>
    <row r="937">
      <c r="AQ937" s="35"/>
      <c r="AT937" s="12"/>
      <c r="BE937" s="12"/>
      <c r="BK937" s="36"/>
      <c r="BL937" s="36"/>
    </row>
    <row r="938">
      <c r="AQ938" s="35"/>
      <c r="AT938" s="12"/>
      <c r="BE938" s="12"/>
      <c r="BK938" s="36"/>
      <c r="BL938" s="36"/>
    </row>
    <row r="939">
      <c r="AQ939" s="35"/>
      <c r="AT939" s="12"/>
      <c r="BE939" s="12"/>
      <c r="BK939" s="36"/>
      <c r="BL939" s="36"/>
    </row>
    <row r="940">
      <c r="AQ940" s="35"/>
      <c r="AT940" s="12"/>
      <c r="BE940" s="12"/>
      <c r="BK940" s="36"/>
      <c r="BL940" s="36"/>
    </row>
    <row r="941">
      <c r="AQ941" s="35"/>
      <c r="AT941" s="12"/>
      <c r="BE941" s="12"/>
      <c r="BK941" s="36"/>
      <c r="BL941" s="36"/>
    </row>
    <row r="942">
      <c r="AQ942" s="35"/>
      <c r="AT942" s="12"/>
      <c r="BE942" s="12"/>
      <c r="BK942" s="36"/>
      <c r="BL942" s="36"/>
    </row>
    <row r="943">
      <c r="AQ943" s="35"/>
      <c r="AT943" s="12"/>
      <c r="BE943" s="12"/>
      <c r="BK943" s="36"/>
      <c r="BL943" s="36"/>
    </row>
    <row r="944">
      <c r="AQ944" s="35"/>
      <c r="AT944" s="12"/>
      <c r="BE944" s="12"/>
      <c r="BK944" s="36"/>
      <c r="BL944" s="36"/>
    </row>
    <row r="945">
      <c r="AQ945" s="35"/>
      <c r="AT945" s="12"/>
      <c r="BE945" s="12"/>
      <c r="BK945" s="36"/>
      <c r="BL945" s="36"/>
    </row>
    <row r="946">
      <c r="AQ946" s="35"/>
      <c r="AT946" s="12"/>
      <c r="BE946" s="12"/>
      <c r="BK946" s="36"/>
      <c r="BL946" s="36"/>
    </row>
    <row r="947">
      <c r="AQ947" s="35"/>
      <c r="AT947" s="12"/>
      <c r="BE947" s="12"/>
      <c r="BK947" s="36"/>
      <c r="BL947" s="36"/>
    </row>
    <row r="948">
      <c r="AQ948" s="35"/>
      <c r="AT948" s="12"/>
      <c r="BE948" s="12"/>
      <c r="BK948" s="36"/>
      <c r="BL948" s="36"/>
    </row>
    <row r="949">
      <c r="AQ949" s="35"/>
      <c r="AT949" s="12"/>
      <c r="BE949" s="12"/>
      <c r="BK949" s="36"/>
      <c r="BL949" s="36"/>
    </row>
    <row r="950">
      <c r="AQ950" s="35"/>
      <c r="AT950" s="12"/>
      <c r="BE950" s="12"/>
      <c r="BK950" s="36"/>
      <c r="BL950" s="36"/>
    </row>
    <row r="951">
      <c r="AQ951" s="35"/>
      <c r="AT951" s="12"/>
      <c r="BE951" s="12"/>
      <c r="BK951" s="36"/>
      <c r="BL951" s="36"/>
    </row>
    <row r="952">
      <c r="AQ952" s="35"/>
      <c r="AT952" s="12"/>
      <c r="BE952" s="12"/>
      <c r="BK952" s="36"/>
      <c r="BL952" s="36"/>
    </row>
    <row r="953">
      <c r="AQ953" s="35"/>
      <c r="AT953" s="12"/>
      <c r="BE953" s="12"/>
      <c r="BK953" s="36"/>
      <c r="BL953" s="36"/>
    </row>
    <row r="954">
      <c r="AQ954" s="35"/>
      <c r="AT954" s="12"/>
      <c r="BE954" s="12"/>
      <c r="BK954" s="36"/>
      <c r="BL954" s="36"/>
    </row>
    <row r="955">
      <c r="AQ955" s="35"/>
      <c r="AT955" s="12"/>
      <c r="BE955" s="12"/>
      <c r="BK955" s="36"/>
      <c r="BL955" s="36"/>
    </row>
    <row r="956">
      <c r="AQ956" s="35"/>
      <c r="AT956" s="12"/>
      <c r="BE956" s="12"/>
      <c r="BK956" s="36"/>
      <c r="BL956" s="36"/>
    </row>
    <row r="957">
      <c r="AQ957" s="35"/>
      <c r="AT957" s="12"/>
      <c r="BE957" s="12"/>
      <c r="BK957" s="36"/>
      <c r="BL957" s="36"/>
    </row>
    <row r="958">
      <c r="AQ958" s="35"/>
      <c r="AT958" s="12"/>
      <c r="BE958" s="12"/>
      <c r="BK958" s="36"/>
      <c r="BL958" s="36"/>
    </row>
    <row r="959">
      <c r="AQ959" s="35"/>
      <c r="AT959" s="12"/>
      <c r="BE959" s="12"/>
      <c r="BK959" s="36"/>
      <c r="BL959" s="36"/>
    </row>
    <row r="960">
      <c r="AQ960" s="35"/>
      <c r="AT960" s="12"/>
      <c r="BE960" s="12"/>
      <c r="BK960" s="36"/>
      <c r="BL960" s="36"/>
    </row>
    <row r="961">
      <c r="AQ961" s="35"/>
      <c r="AT961" s="12"/>
      <c r="BE961" s="12"/>
      <c r="BK961" s="36"/>
      <c r="BL961" s="36"/>
    </row>
    <row r="962">
      <c r="AQ962" s="35"/>
      <c r="AT962" s="12"/>
      <c r="BE962" s="12"/>
      <c r="BK962" s="36"/>
      <c r="BL962" s="36"/>
    </row>
    <row r="963">
      <c r="AQ963" s="35"/>
      <c r="AT963" s="12"/>
      <c r="BE963" s="12"/>
      <c r="BK963" s="36"/>
      <c r="BL963" s="36"/>
    </row>
    <row r="964">
      <c r="AQ964" s="35"/>
      <c r="AT964" s="12"/>
      <c r="BE964" s="12"/>
      <c r="BK964" s="36"/>
      <c r="BL964" s="36"/>
    </row>
    <row r="965">
      <c r="AQ965" s="35"/>
      <c r="AT965" s="12"/>
      <c r="BE965" s="12"/>
      <c r="BK965" s="36"/>
      <c r="BL965" s="36"/>
    </row>
    <row r="966">
      <c r="AQ966" s="35"/>
      <c r="AT966" s="12"/>
      <c r="BE966" s="12"/>
      <c r="BK966" s="36"/>
      <c r="BL966" s="36"/>
    </row>
    <row r="967">
      <c r="AQ967" s="35"/>
      <c r="AT967" s="12"/>
      <c r="BE967" s="12"/>
      <c r="BK967" s="36"/>
      <c r="BL967" s="36"/>
    </row>
    <row r="968">
      <c r="AQ968" s="35"/>
      <c r="AT968" s="12"/>
      <c r="BE968" s="12"/>
      <c r="BK968" s="36"/>
      <c r="BL968" s="36"/>
    </row>
    <row r="969">
      <c r="AQ969" s="35"/>
      <c r="AT969" s="12"/>
      <c r="BE969" s="12"/>
      <c r="BK969" s="36"/>
      <c r="BL969" s="36"/>
    </row>
    <row r="970">
      <c r="AQ970" s="35"/>
      <c r="AT970" s="12"/>
      <c r="BE970" s="12"/>
      <c r="BK970" s="36"/>
      <c r="BL970" s="36"/>
    </row>
    <row r="971">
      <c r="AQ971" s="35"/>
      <c r="AT971" s="12"/>
      <c r="BE971" s="12"/>
      <c r="BK971" s="36"/>
      <c r="BL971" s="36"/>
    </row>
    <row r="972">
      <c r="AQ972" s="35"/>
      <c r="AT972" s="12"/>
      <c r="BE972" s="12"/>
      <c r="BK972" s="36"/>
      <c r="BL972" s="36"/>
    </row>
    <row r="973">
      <c r="AQ973" s="35"/>
      <c r="AT973" s="12"/>
      <c r="BE973" s="12"/>
      <c r="BK973" s="36"/>
      <c r="BL973" s="36"/>
    </row>
    <row r="974">
      <c r="AQ974" s="35"/>
      <c r="AT974" s="12"/>
      <c r="BE974" s="12"/>
      <c r="BK974" s="36"/>
      <c r="BL974" s="36"/>
    </row>
    <row r="975">
      <c r="AQ975" s="35"/>
      <c r="AT975" s="12"/>
      <c r="BE975" s="12"/>
      <c r="BK975" s="36"/>
      <c r="BL975" s="36"/>
    </row>
    <row r="976">
      <c r="AQ976" s="35"/>
      <c r="AT976" s="12"/>
      <c r="BE976" s="12"/>
      <c r="BK976" s="36"/>
      <c r="BL976" s="36"/>
    </row>
    <row r="977">
      <c r="AQ977" s="35"/>
      <c r="AT977" s="12"/>
      <c r="BE977" s="12"/>
      <c r="BK977" s="36"/>
      <c r="BL977" s="36"/>
    </row>
    <row r="978">
      <c r="AQ978" s="35"/>
      <c r="AT978" s="12"/>
      <c r="BE978" s="12"/>
      <c r="BK978" s="36"/>
      <c r="BL978" s="36"/>
    </row>
    <row r="979">
      <c r="AQ979" s="35"/>
      <c r="AT979" s="12"/>
      <c r="BE979" s="12"/>
      <c r="BK979" s="36"/>
      <c r="BL979" s="36"/>
    </row>
    <row r="980">
      <c r="AQ980" s="35"/>
      <c r="AT980" s="12"/>
      <c r="BE980" s="12"/>
      <c r="BK980" s="36"/>
      <c r="BL980" s="36"/>
    </row>
    <row r="981">
      <c r="AQ981" s="35"/>
      <c r="AT981" s="12"/>
      <c r="BE981" s="12"/>
      <c r="BK981" s="36"/>
      <c r="BL981" s="36"/>
    </row>
    <row r="982">
      <c r="AQ982" s="35"/>
      <c r="AT982" s="12"/>
      <c r="BE982" s="12"/>
      <c r="BK982" s="36"/>
      <c r="BL982" s="36"/>
    </row>
    <row r="983">
      <c r="AQ983" s="35"/>
      <c r="AT983" s="12"/>
      <c r="BE983" s="12"/>
      <c r="BK983" s="36"/>
      <c r="BL983" s="36"/>
    </row>
    <row r="984">
      <c r="AQ984" s="35"/>
      <c r="AT984" s="12"/>
      <c r="BE984" s="12"/>
      <c r="BK984" s="36"/>
      <c r="BL984" s="36"/>
    </row>
    <row r="985">
      <c r="AQ985" s="35"/>
      <c r="AT985" s="12"/>
      <c r="BE985" s="12"/>
      <c r="BK985" s="36"/>
      <c r="BL985" s="36"/>
    </row>
    <row r="986">
      <c r="AQ986" s="35"/>
      <c r="AT986" s="12"/>
      <c r="BE986" s="12"/>
      <c r="BK986" s="36"/>
      <c r="BL986" s="36"/>
    </row>
    <row r="987">
      <c r="AQ987" s="35"/>
      <c r="AT987" s="12"/>
      <c r="BE987" s="12"/>
      <c r="BK987" s="36"/>
      <c r="BL987" s="36"/>
    </row>
    <row r="988">
      <c r="AQ988" s="35"/>
      <c r="AT988" s="12"/>
      <c r="BE988" s="12"/>
      <c r="BK988" s="36"/>
      <c r="BL988" s="36"/>
    </row>
    <row r="989">
      <c r="AQ989" s="35"/>
      <c r="AT989" s="12"/>
      <c r="BE989" s="12"/>
      <c r="BK989" s="36"/>
      <c r="BL989" s="36"/>
    </row>
    <row r="990">
      <c r="AQ990" s="35"/>
      <c r="AT990" s="12"/>
      <c r="BE990" s="12"/>
      <c r="BK990" s="36"/>
      <c r="BL990" s="36"/>
    </row>
    <row r="991">
      <c r="AQ991" s="35"/>
      <c r="AT991" s="12"/>
      <c r="BE991" s="12"/>
      <c r="BK991" s="36"/>
      <c r="BL991" s="36"/>
    </row>
    <row r="992">
      <c r="AQ992" s="35"/>
      <c r="AT992" s="12"/>
      <c r="BE992" s="12"/>
      <c r="BK992" s="36"/>
      <c r="BL992" s="36"/>
    </row>
    <row r="993">
      <c r="AQ993" s="35"/>
      <c r="AT993" s="12"/>
      <c r="BE993" s="12"/>
      <c r="BK993" s="36"/>
      <c r="BL993" s="36"/>
    </row>
    <row r="994">
      <c r="AQ994" s="35"/>
      <c r="AT994" s="12"/>
      <c r="BE994" s="12"/>
      <c r="BK994" s="36"/>
      <c r="BL994" s="36"/>
    </row>
    <row r="995">
      <c r="AQ995" s="35"/>
      <c r="AT995" s="12"/>
      <c r="BE995" s="12"/>
      <c r="BK995" s="36"/>
      <c r="BL995" s="36"/>
    </row>
    <row r="996">
      <c r="AQ996" s="35"/>
      <c r="AT996" s="12"/>
      <c r="BE996" s="12"/>
      <c r="BK996" s="36"/>
      <c r="BL996" s="36"/>
    </row>
    <row r="997">
      <c r="AQ997" s="35"/>
      <c r="AT997" s="12"/>
      <c r="BE997" s="12"/>
      <c r="BK997" s="36"/>
      <c r="BL997" s="36"/>
    </row>
    <row r="998">
      <c r="AQ998" s="35"/>
      <c r="AT998" s="12"/>
      <c r="BE998" s="12"/>
      <c r="BK998" s="36"/>
      <c r="BL998" s="36"/>
    </row>
    <row r="999">
      <c r="AQ999" s="35"/>
      <c r="AT999" s="12"/>
      <c r="BE999" s="12"/>
      <c r="BK999" s="36"/>
      <c r="BL999" s="36"/>
    </row>
    <row r="1000">
      <c r="AQ1000" s="35"/>
      <c r="AT1000" s="12"/>
      <c r="BE1000" s="12"/>
      <c r="BK1000" s="36"/>
      <c r="BL1000" s="36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B1" s="41" t="s">
        <v>0</v>
      </c>
      <c r="V1" s="41" t="s">
        <v>1</v>
      </c>
      <c r="AF1" s="12"/>
      <c r="AG1" s="12"/>
    </row>
    <row r="2">
      <c r="B2" s="41" t="s">
        <v>2</v>
      </c>
      <c r="C2" s="41" t="s">
        <v>2</v>
      </c>
      <c r="D2" s="41" t="s">
        <v>3</v>
      </c>
      <c r="E2" s="41" t="s">
        <v>3</v>
      </c>
      <c r="F2" s="41" t="s">
        <v>4</v>
      </c>
      <c r="G2" s="41" t="s">
        <v>4</v>
      </c>
      <c r="H2" s="41" t="s">
        <v>5</v>
      </c>
      <c r="I2" s="41" t="s">
        <v>5</v>
      </c>
      <c r="J2" s="41" t="s">
        <v>6</v>
      </c>
      <c r="K2" s="41" t="s">
        <v>6</v>
      </c>
      <c r="L2" s="41" t="s">
        <v>7</v>
      </c>
      <c r="M2" s="41" t="s">
        <v>7</v>
      </c>
      <c r="N2" s="41" t="s">
        <v>8</v>
      </c>
      <c r="O2" s="41" t="s">
        <v>8</v>
      </c>
      <c r="P2" s="41" t="s">
        <v>9</v>
      </c>
      <c r="Q2" s="41" t="s">
        <v>9</v>
      </c>
      <c r="R2" s="41" t="s">
        <v>10</v>
      </c>
      <c r="S2" s="41" t="s">
        <v>10</v>
      </c>
      <c r="T2" s="41" t="s">
        <v>11</v>
      </c>
      <c r="U2" s="41" t="s">
        <v>11</v>
      </c>
      <c r="V2" s="41" t="s">
        <v>12</v>
      </c>
      <c r="W2" s="41" t="s">
        <v>12</v>
      </c>
      <c r="X2" s="41" t="s">
        <v>13</v>
      </c>
      <c r="Y2" s="41" t="s">
        <v>13</v>
      </c>
      <c r="Z2" s="41" t="s">
        <v>14</v>
      </c>
      <c r="AA2" s="41" t="s">
        <v>14</v>
      </c>
      <c r="AB2" s="41" t="s">
        <v>15</v>
      </c>
      <c r="AC2" s="41" t="s">
        <v>15</v>
      </c>
      <c r="AD2" s="41" t="s">
        <v>16</v>
      </c>
      <c r="AE2" s="41" t="s">
        <v>16</v>
      </c>
      <c r="AF2" s="12" t="s">
        <v>17</v>
      </c>
      <c r="AG2" s="12" t="s">
        <v>17</v>
      </c>
      <c r="AH2" s="41" t="s">
        <v>18</v>
      </c>
      <c r="AI2" s="41" t="s">
        <v>18</v>
      </c>
      <c r="AJ2" s="41" t="s">
        <v>19</v>
      </c>
      <c r="AK2" s="41" t="s">
        <v>19</v>
      </c>
      <c r="AL2" s="41" t="s">
        <v>20</v>
      </c>
      <c r="AM2" s="41" t="s">
        <v>20</v>
      </c>
      <c r="AN2" s="41" t="s">
        <v>21</v>
      </c>
      <c r="AO2" s="41" t="s">
        <v>21</v>
      </c>
      <c r="AP2" s="41" t="s">
        <v>22</v>
      </c>
      <c r="AQ2" s="41" t="s">
        <v>22</v>
      </c>
      <c r="AR2" s="41" t="s">
        <v>23</v>
      </c>
      <c r="AS2" s="41" t="s">
        <v>23</v>
      </c>
      <c r="AT2" s="41" t="s">
        <v>24</v>
      </c>
      <c r="AU2" s="41" t="s">
        <v>24</v>
      </c>
      <c r="AV2" s="41" t="s">
        <v>25</v>
      </c>
      <c r="AW2" s="41" t="s">
        <v>25</v>
      </c>
      <c r="AX2" s="41" t="s">
        <v>26</v>
      </c>
      <c r="AY2" s="41" t="s">
        <v>26</v>
      </c>
      <c r="AZ2" s="41" t="s">
        <v>27</v>
      </c>
      <c r="BA2" s="41" t="s">
        <v>27</v>
      </c>
      <c r="BB2" s="41" t="s">
        <v>28</v>
      </c>
      <c r="BC2" s="41" t="s">
        <v>28</v>
      </c>
      <c r="BD2" s="41" t="s">
        <v>29</v>
      </c>
      <c r="BE2" s="41" t="s">
        <v>29</v>
      </c>
      <c r="BF2" s="41" t="s">
        <v>30</v>
      </c>
      <c r="BG2" s="41" t="s">
        <v>30</v>
      </c>
      <c r="BH2" s="41" t="s">
        <v>31</v>
      </c>
      <c r="BI2" s="41" t="s">
        <v>31</v>
      </c>
      <c r="BJ2" s="41" t="s">
        <v>32</v>
      </c>
      <c r="BK2" s="41" t="s">
        <v>33</v>
      </c>
    </row>
    <row r="3">
      <c r="B3" s="41" t="s">
        <v>35</v>
      </c>
      <c r="C3" s="41" t="s">
        <v>36</v>
      </c>
      <c r="D3" s="41" t="s">
        <v>35</v>
      </c>
      <c r="E3" s="41" t="s">
        <v>36</v>
      </c>
      <c r="F3" s="41" t="s">
        <v>35</v>
      </c>
      <c r="G3" s="41" t="s">
        <v>36</v>
      </c>
      <c r="H3" s="41" t="s">
        <v>35</v>
      </c>
      <c r="I3" s="41" t="s">
        <v>36</v>
      </c>
      <c r="J3" s="41" t="s">
        <v>35</v>
      </c>
      <c r="K3" s="41" t="s">
        <v>36</v>
      </c>
      <c r="L3" s="41" t="s">
        <v>35</v>
      </c>
      <c r="M3" s="41" t="s">
        <v>36</v>
      </c>
      <c r="N3" s="41" t="s">
        <v>35</v>
      </c>
      <c r="O3" s="41" t="s">
        <v>36</v>
      </c>
      <c r="P3" s="41" t="s">
        <v>35</v>
      </c>
      <c r="Q3" s="41" t="s">
        <v>36</v>
      </c>
      <c r="R3" s="41" t="s">
        <v>35</v>
      </c>
      <c r="S3" s="41" t="s">
        <v>36</v>
      </c>
      <c r="T3" s="41" t="s">
        <v>35</v>
      </c>
      <c r="U3" s="41" t="s">
        <v>36</v>
      </c>
      <c r="V3" s="41" t="s">
        <v>35</v>
      </c>
      <c r="W3" s="41" t="s">
        <v>36</v>
      </c>
      <c r="X3" s="41" t="s">
        <v>35</v>
      </c>
      <c r="Y3" s="41" t="s">
        <v>36</v>
      </c>
      <c r="Z3" s="41" t="s">
        <v>35</v>
      </c>
      <c r="AA3" s="41" t="s">
        <v>36</v>
      </c>
      <c r="AB3" s="41" t="s">
        <v>35</v>
      </c>
      <c r="AC3" s="41" t="s">
        <v>36</v>
      </c>
      <c r="AD3" s="41" t="s">
        <v>35</v>
      </c>
      <c r="AE3" s="41" t="s">
        <v>36</v>
      </c>
      <c r="AF3" s="12" t="s">
        <v>35</v>
      </c>
      <c r="AG3" s="12" t="s">
        <v>36</v>
      </c>
      <c r="AH3" s="41" t="s">
        <v>35</v>
      </c>
      <c r="AI3" s="41" t="s">
        <v>36</v>
      </c>
      <c r="AJ3" s="41" t="s">
        <v>35</v>
      </c>
      <c r="AK3" s="41" t="s">
        <v>36</v>
      </c>
      <c r="AL3" s="41" t="s">
        <v>35</v>
      </c>
      <c r="AM3" s="41" t="s">
        <v>36</v>
      </c>
      <c r="AN3" s="41" t="s">
        <v>35</v>
      </c>
      <c r="AO3" s="41" t="s">
        <v>36</v>
      </c>
      <c r="AP3" s="41" t="s">
        <v>35</v>
      </c>
      <c r="AQ3" s="41" t="s">
        <v>36</v>
      </c>
      <c r="AR3" s="41" t="s">
        <v>35</v>
      </c>
      <c r="AS3" s="41" t="s">
        <v>36</v>
      </c>
      <c r="AT3" s="41" t="s">
        <v>35</v>
      </c>
      <c r="AU3" s="41" t="s">
        <v>36</v>
      </c>
      <c r="AV3" s="41" t="s">
        <v>35</v>
      </c>
      <c r="AW3" s="41" t="s">
        <v>36</v>
      </c>
      <c r="AX3" s="41" t="s">
        <v>35</v>
      </c>
      <c r="AY3" s="41" t="s">
        <v>36</v>
      </c>
      <c r="AZ3" s="41" t="s">
        <v>35</v>
      </c>
      <c r="BA3" s="41" t="s">
        <v>36</v>
      </c>
      <c r="BB3" s="41" t="s">
        <v>35</v>
      </c>
      <c r="BC3" s="41" t="s">
        <v>36</v>
      </c>
      <c r="BD3" s="41" t="s">
        <v>35</v>
      </c>
      <c r="BE3" s="41" t="s">
        <v>36</v>
      </c>
      <c r="BF3" s="41" t="s">
        <v>35</v>
      </c>
      <c r="BG3" s="41" t="s">
        <v>36</v>
      </c>
      <c r="BH3" s="41" t="s">
        <v>35</v>
      </c>
      <c r="BI3" s="41" t="s">
        <v>36</v>
      </c>
      <c r="BJ3" s="41" t="s">
        <v>35</v>
      </c>
      <c r="BK3" s="41" t="s">
        <v>36</v>
      </c>
    </row>
    <row r="4">
      <c r="A4" s="41" t="s">
        <v>40</v>
      </c>
      <c r="AF4" s="12">
        <v>360.52</v>
      </c>
      <c r="AG4" s="12">
        <v>349.72</v>
      </c>
    </row>
    <row r="5">
      <c r="A5" s="41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</row>
    <row r="6">
      <c r="A6" s="41">
        <v>2.0</v>
      </c>
      <c r="AF6" s="12">
        <v>0.0</v>
      </c>
      <c r="AG6" s="12">
        <v>0.0</v>
      </c>
    </row>
    <row r="7">
      <c r="A7" s="41">
        <v>1.0</v>
      </c>
      <c r="AF7" s="12">
        <v>0.14</v>
      </c>
      <c r="AG7" s="12">
        <v>0.03</v>
      </c>
    </row>
    <row r="8">
      <c r="A8" s="41">
        <v>0.5</v>
      </c>
      <c r="AF8" s="12">
        <v>3.55</v>
      </c>
      <c r="AG8" s="12">
        <v>5.34</v>
      </c>
    </row>
    <row r="9">
      <c r="A9" s="41">
        <v>0.25</v>
      </c>
      <c r="AF9" s="12">
        <v>268.55</v>
      </c>
      <c r="AG9" s="12">
        <v>307.29</v>
      </c>
    </row>
    <row r="10">
      <c r="A10" s="41">
        <v>0.125</v>
      </c>
      <c r="AF10" s="12">
        <v>86.91</v>
      </c>
      <c r="AG10" s="12">
        <v>36.25</v>
      </c>
    </row>
    <row r="11">
      <c r="A11" s="41">
        <v>0.0625</v>
      </c>
      <c r="AF11" s="12">
        <v>1.19</v>
      </c>
      <c r="AG11" s="12">
        <v>0.53</v>
      </c>
    </row>
    <row r="12">
      <c r="A12" s="41" t="s">
        <v>42</v>
      </c>
      <c r="AF12" s="12">
        <v>0.0</v>
      </c>
      <c r="AG12" s="12">
        <v>0.02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</row>
    <row r="14">
      <c r="A14" s="41" t="s">
        <v>43</v>
      </c>
      <c r="B14" s="41" t="str">
        <f t="shared" ref="B14:BK14" si="1">(B6/B$4)*100</f>
        <v>#DIV/0!</v>
      </c>
      <c r="C14" s="41" t="str">
        <f t="shared" si="1"/>
        <v>#DIV/0!</v>
      </c>
      <c r="D14" s="41" t="str">
        <f t="shared" si="1"/>
        <v>#DIV/0!</v>
      </c>
      <c r="E14" s="41" t="str">
        <f t="shared" si="1"/>
        <v>#DIV/0!</v>
      </c>
      <c r="F14" s="41" t="str">
        <f t="shared" si="1"/>
        <v>#DIV/0!</v>
      </c>
      <c r="G14" s="41" t="str">
        <f t="shared" si="1"/>
        <v>#DIV/0!</v>
      </c>
      <c r="H14" s="41" t="str">
        <f t="shared" si="1"/>
        <v>#DIV/0!</v>
      </c>
      <c r="I14" s="41" t="str">
        <f t="shared" si="1"/>
        <v>#DIV/0!</v>
      </c>
      <c r="J14" s="41" t="str">
        <f t="shared" si="1"/>
        <v>#DIV/0!</v>
      </c>
      <c r="K14" s="41" t="str">
        <f t="shared" si="1"/>
        <v>#DIV/0!</v>
      </c>
      <c r="L14" s="41" t="str">
        <f t="shared" si="1"/>
        <v>#DIV/0!</v>
      </c>
      <c r="M14" s="41" t="str">
        <f t="shared" si="1"/>
        <v>#DIV/0!</v>
      </c>
      <c r="N14" s="41" t="str">
        <f t="shared" si="1"/>
        <v>#DIV/0!</v>
      </c>
      <c r="O14" s="41" t="str">
        <f t="shared" si="1"/>
        <v>#DIV/0!</v>
      </c>
      <c r="P14" s="41" t="str">
        <f t="shared" si="1"/>
        <v>#DIV/0!</v>
      </c>
      <c r="Q14" s="41" t="str">
        <f t="shared" si="1"/>
        <v>#DIV/0!</v>
      </c>
      <c r="R14" s="41" t="str">
        <f t="shared" si="1"/>
        <v>#DIV/0!</v>
      </c>
      <c r="S14" s="41" t="str">
        <f t="shared" si="1"/>
        <v>#DIV/0!</v>
      </c>
      <c r="T14" s="41" t="str">
        <f t="shared" si="1"/>
        <v>#DIV/0!</v>
      </c>
      <c r="U14" s="41" t="str">
        <f t="shared" si="1"/>
        <v>#DIV/0!</v>
      </c>
      <c r="V14" s="41" t="str">
        <f t="shared" si="1"/>
        <v>#DIV/0!</v>
      </c>
      <c r="W14" s="41" t="str">
        <f t="shared" si="1"/>
        <v>#DIV/0!</v>
      </c>
      <c r="X14" s="41" t="str">
        <f t="shared" si="1"/>
        <v>#DIV/0!</v>
      </c>
      <c r="Y14" s="41" t="str">
        <f t="shared" si="1"/>
        <v>#DIV/0!</v>
      </c>
      <c r="Z14" s="41" t="str">
        <f t="shared" si="1"/>
        <v>#DIV/0!</v>
      </c>
      <c r="AA14" s="41" t="str">
        <f t="shared" si="1"/>
        <v>#DIV/0!</v>
      </c>
      <c r="AB14" s="41" t="str">
        <f t="shared" si="1"/>
        <v>#DIV/0!</v>
      </c>
      <c r="AC14" s="41" t="str">
        <f t="shared" si="1"/>
        <v>#DIV/0!</v>
      </c>
      <c r="AD14" s="41" t="str">
        <f t="shared" si="1"/>
        <v>#DIV/0!</v>
      </c>
      <c r="AE14" s="41" t="str">
        <f t="shared" si="1"/>
        <v>#DIV/0!</v>
      </c>
      <c r="AF14" s="12">
        <f t="shared" si="1"/>
        <v>0</v>
      </c>
      <c r="AG14" s="12">
        <f t="shared" si="1"/>
        <v>0</v>
      </c>
      <c r="AH14" s="41" t="str">
        <f t="shared" si="1"/>
        <v>#DIV/0!</v>
      </c>
      <c r="AI14" s="41" t="str">
        <f t="shared" si="1"/>
        <v>#DIV/0!</v>
      </c>
      <c r="AJ14" s="41" t="str">
        <f t="shared" si="1"/>
        <v>#DIV/0!</v>
      </c>
      <c r="AK14" s="41" t="str">
        <f t="shared" si="1"/>
        <v>#DIV/0!</v>
      </c>
      <c r="AL14" s="41" t="str">
        <f t="shared" si="1"/>
        <v>#DIV/0!</v>
      </c>
      <c r="AM14" s="41" t="str">
        <f t="shared" si="1"/>
        <v>#DIV/0!</v>
      </c>
      <c r="AN14" s="41" t="str">
        <f t="shared" si="1"/>
        <v>#DIV/0!</v>
      </c>
      <c r="AO14" s="41" t="str">
        <f t="shared" si="1"/>
        <v>#DIV/0!</v>
      </c>
      <c r="AP14" s="41" t="str">
        <f t="shared" si="1"/>
        <v>#DIV/0!</v>
      </c>
      <c r="AQ14" s="41" t="str">
        <f t="shared" si="1"/>
        <v>#DIV/0!</v>
      </c>
      <c r="AR14" s="41" t="str">
        <f t="shared" si="1"/>
        <v>#DIV/0!</v>
      </c>
      <c r="AS14" s="41" t="str">
        <f t="shared" si="1"/>
        <v>#DIV/0!</v>
      </c>
      <c r="AT14" s="41" t="str">
        <f t="shared" si="1"/>
        <v>#DIV/0!</v>
      </c>
      <c r="AU14" s="41" t="str">
        <f t="shared" si="1"/>
        <v>#DIV/0!</v>
      </c>
      <c r="AV14" s="41" t="str">
        <f t="shared" si="1"/>
        <v>#DIV/0!</v>
      </c>
      <c r="AW14" s="41" t="str">
        <f t="shared" si="1"/>
        <v>#DIV/0!</v>
      </c>
      <c r="AX14" s="41" t="str">
        <f t="shared" si="1"/>
        <v>#DIV/0!</v>
      </c>
      <c r="AY14" s="41" t="str">
        <f t="shared" si="1"/>
        <v>#DIV/0!</v>
      </c>
      <c r="AZ14" s="41" t="str">
        <f t="shared" si="1"/>
        <v>#DIV/0!</v>
      </c>
      <c r="BA14" s="41" t="str">
        <f t="shared" si="1"/>
        <v>#DIV/0!</v>
      </c>
      <c r="BB14" s="41" t="str">
        <f t="shared" si="1"/>
        <v>#DIV/0!</v>
      </c>
      <c r="BC14" s="41" t="str">
        <f t="shared" si="1"/>
        <v>#DIV/0!</v>
      </c>
      <c r="BD14" s="41" t="str">
        <f t="shared" si="1"/>
        <v>#DIV/0!</v>
      </c>
      <c r="BE14" s="41" t="str">
        <f t="shared" si="1"/>
        <v>#DIV/0!</v>
      </c>
      <c r="BF14" s="41" t="str">
        <f t="shared" si="1"/>
        <v>#DIV/0!</v>
      </c>
      <c r="BG14" s="41" t="str">
        <f t="shared" si="1"/>
        <v>#DIV/0!</v>
      </c>
      <c r="BH14" s="41" t="str">
        <f t="shared" si="1"/>
        <v>#DIV/0!</v>
      </c>
      <c r="BI14" s="41" t="str">
        <f t="shared" si="1"/>
        <v>#DIV/0!</v>
      </c>
      <c r="BJ14" s="41" t="str">
        <f t="shared" si="1"/>
        <v>#DIV/0!</v>
      </c>
      <c r="BK14" s="41" t="str">
        <f t="shared" si="1"/>
        <v>#DIV/0!</v>
      </c>
    </row>
    <row r="15">
      <c r="B15" s="41" t="str">
        <f t="shared" ref="B15:BK15" si="2">(B7/B$4)*100</f>
        <v>#DIV/0!</v>
      </c>
      <c r="C15" s="41" t="str">
        <f t="shared" si="2"/>
        <v>#DIV/0!</v>
      </c>
      <c r="D15" s="41" t="str">
        <f t="shared" si="2"/>
        <v>#DIV/0!</v>
      </c>
      <c r="E15" s="41" t="str">
        <f t="shared" si="2"/>
        <v>#DIV/0!</v>
      </c>
      <c r="F15" s="41" t="str">
        <f t="shared" si="2"/>
        <v>#DIV/0!</v>
      </c>
      <c r="G15" s="41" t="str">
        <f t="shared" si="2"/>
        <v>#DIV/0!</v>
      </c>
      <c r="H15" s="41" t="str">
        <f t="shared" si="2"/>
        <v>#DIV/0!</v>
      </c>
      <c r="I15" s="41" t="str">
        <f t="shared" si="2"/>
        <v>#DIV/0!</v>
      </c>
      <c r="J15" s="41" t="str">
        <f t="shared" si="2"/>
        <v>#DIV/0!</v>
      </c>
      <c r="K15" s="41" t="str">
        <f t="shared" si="2"/>
        <v>#DIV/0!</v>
      </c>
      <c r="L15" s="41" t="str">
        <f t="shared" si="2"/>
        <v>#DIV/0!</v>
      </c>
      <c r="M15" s="41" t="str">
        <f t="shared" si="2"/>
        <v>#DIV/0!</v>
      </c>
      <c r="N15" s="41" t="str">
        <f t="shared" si="2"/>
        <v>#DIV/0!</v>
      </c>
      <c r="O15" s="41" t="str">
        <f t="shared" si="2"/>
        <v>#DIV/0!</v>
      </c>
      <c r="P15" s="41" t="str">
        <f t="shared" si="2"/>
        <v>#DIV/0!</v>
      </c>
      <c r="Q15" s="41" t="str">
        <f t="shared" si="2"/>
        <v>#DIV/0!</v>
      </c>
      <c r="R15" s="41" t="str">
        <f t="shared" si="2"/>
        <v>#DIV/0!</v>
      </c>
      <c r="S15" s="41" t="str">
        <f t="shared" si="2"/>
        <v>#DIV/0!</v>
      </c>
      <c r="T15" s="41" t="str">
        <f t="shared" si="2"/>
        <v>#DIV/0!</v>
      </c>
      <c r="U15" s="41" t="str">
        <f t="shared" si="2"/>
        <v>#DIV/0!</v>
      </c>
      <c r="V15" s="41" t="str">
        <f t="shared" si="2"/>
        <v>#DIV/0!</v>
      </c>
      <c r="W15" s="41" t="str">
        <f t="shared" si="2"/>
        <v>#DIV/0!</v>
      </c>
      <c r="X15" s="41" t="str">
        <f t="shared" si="2"/>
        <v>#DIV/0!</v>
      </c>
      <c r="Y15" s="41" t="str">
        <f t="shared" si="2"/>
        <v>#DIV/0!</v>
      </c>
      <c r="Z15" s="41" t="str">
        <f t="shared" si="2"/>
        <v>#DIV/0!</v>
      </c>
      <c r="AA15" s="41" t="str">
        <f t="shared" si="2"/>
        <v>#DIV/0!</v>
      </c>
      <c r="AB15" s="41" t="str">
        <f t="shared" si="2"/>
        <v>#DIV/0!</v>
      </c>
      <c r="AC15" s="41" t="str">
        <f t="shared" si="2"/>
        <v>#DIV/0!</v>
      </c>
      <c r="AD15" s="41" t="str">
        <f t="shared" si="2"/>
        <v>#DIV/0!</v>
      </c>
      <c r="AE15" s="41" t="str">
        <f t="shared" si="2"/>
        <v>#DIV/0!</v>
      </c>
      <c r="AF15" s="12">
        <f t="shared" si="2"/>
        <v>0.03883279707</v>
      </c>
      <c r="AG15" s="12">
        <f t="shared" si="2"/>
        <v>0.008578291204</v>
      </c>
      <c r="AH15" s="41" t="str">
        <f t="shared" si="2"/>
        <v>#DIV/0!</v>
      </c>
      <c r="AI15" s="41" t="str">
        <f t="shared" si="2"/>
        <v>#DIV/0!</v>
      </c>
      <c r="AJ15" s="41" t="str">
        <f t="shared" si="2"/>
        <v>#DIV/0!</v>
      </c>
      <c r="AK15" s="41" t="str">
        <f t="shared" si="2"/>
        <v>#DIV/0!</v>
      </c>
      <c r="AL15" s="41" t="str">
        <f t="shared" si="2"/>
        <v>#DIV/0!</v>
      </c>
      <c r="AM15" s="41" t="str">
        <f t="shared" si="2"/>
        <v>#DIV/0!</v>
      </c>
      <c r="AN15" s="41" t="str">
        <f t="shared" si="2"/>
        <v>#DIV/0!</v>
      </c>
      <c r="AO15" s="41" t="str">
        <f t="shared" si="2"/>
        <v>#DIV/0!</v>
      </c>
      <c r="AP15" s="41" t="str">
        <f t="shared" si="2"/>
        <v>#DIV/0!</v>
      </c>
      <c r="AQ15" s="41" t="str">
        <f t="shared" si="2"/>
        <v>#DIV/0!</v>
      </c>
      <c r="AR15" s="41" t="str">
        <f t="shared" si="2"/>
        <v>#DIV/0!</v>
      </c>
      <c r="AS15" s="41" t="str">
        <f t="shared" si="2"/>
        <v>#DIV/0!</v>
      </c>
      <c r="AT15" s="41" t="str">
        <f t="shared" si="2"/>
        <v>#DIV/0!</v>
      </c>
      <c r="AU15" s="41" t="str">
        <f t="shared" si="2"/>
        <v>#DIV/0!</v>
      </c>
      <c r="AV15" s="41" t="str">
        <f t="shared" si="2"/>
        <v>#DIV/0!</v>
      </c>
      <c r="AW15" s="41" t="str">
        <f t="shared" si="2"/>
        <v>#DIV/0!</v>
      </c>
      <c r="AX15" s="41" t="str">
        <f t="shared" si="2"/>
        <v>#DIV/0!</v>
      </c>
      <c r="AY15" s="41" t="str">
        <f t="shared" si="2"/>
        <v>#DIV/0!</v>
      </c>
      <c r="AZ15" s="41" t="str">
        <f t="shared" si="2"/>
        <v>#DIV/0!</v>
      </c>
      <c r="BA15" s="41" t="str">
        <f t="shared" si="2"/>
        <v>#DIV/0!</v>
      </c>
      <c r="BB15" s="41" t="str">
        <f t="shared" si="2"/>
        <v>#DIV/0!</v>
      </c>
      <c r="BC15" s="41" t="str">
        <f t="shared" si="2"/>
        <v>#DIV/0!</v>
      </c>
      <c r="BD15" s="41" t="str">
        <f t="shared" si="2"/>
        <v>#DIV/0!</v>
      </c>
      <c r="BE15" s="41" t="str">
        <f t="shared" si="2"/>
        <v>#DIV/0!</v>
      </c>
      <c r="BF15" s="41" t="str">
        <f t="shared" si="2"/>
        <v>#DIV/0!</v>
      </c>
      <c r="BG15" s="41" t="str">
        <f t="shared" si="2"/>
        <v>#DIV/0!</v>
      </c>
      <c r="BH15" s="41" t="str">
        <f t="shared" si="2"/>
        <v>#DIV/0!</v>
      </c>
      <c r="BI15" s="41" t="str">
        <f t="shared" si="2"/>
        <v>#DIV/0!</v>
      </c>
      <c r="BJ15" s="41" t="str">
        <f t="shared" si="2"/>
        <v>#DIV/0!</v>
      </c>
      <c r="BK15" s="41" t="str">
        <f t="shared" si="2"/>
        <v>#DIV/0!</v>
      </c>
    </row>
    <row r="16">
      <c r="B16" s="41" t="str">
        <f t="shared" ref="B16:BK16" si="3">(B8/B$4)*100</f>
        <v>#DIV/0!</v>
      </c>
      <c r="C16" s="41" t="str">
        <f t="shared" si="3"/>
        <v>#DIV/0!</v>
      </c>
      <c r="D16" s="41" t="str">
        <f t="shared" si="3"/>
        <v>#DIV/0!</v>
      </c>
      <c r="E16" s="41" t="str">
        <f t="shared" si="3"/>
        <v>#DIV/0!</v>
      </c>
      <c r="F16" s="41" t="str">
        <f t="shared" si="3"/>
        <v>#DIV/0!</v>
      </c>
      <c r="G16" s="41" t="str">
        <f t="shared" si="3"/>
        <v>#DIV/0!</v>
      </c>
      <c r="H16" s="41" t="str">
        <f t="shared" si="3"/>
        <v>#DIV/0!</v>
      </c>
      <c r="I16" s="41" t="str">
        <f t="shared" si="3"/>
        <v>#DIV/0!</v>
      </c>
      <c r="J16" s="41" t="str">
        <f t="shared" si="3"/>
        <v>#DIV/0!</v>
      </c>
      <c r="K16" s="41" t="str">
        <f t="shared" si="3"/>
        <v>#DIV/0!</v>
      </c>
      <c r="L16" s="41" t="str">
        <f t="shared" si="3"/>
        <v>#DIV/0!</v>
      </c>
      <c r="M16" s="41" t="str">
        <f t="shared" si="3"/>
        <v>#DIV/0!</v>
      </c>
      <c r="N16" s="41" t="str">
        <f t="shared" si="3"/>
        <v>#DIV/0!</v>
      </c>
      <c r="O16" s="41" t="str">
        <f t="shared" si="3"/>
        <v>#DIV/0!</v>
      </c>
      <c r="P16" s="41" t="str">
        <f t="shared" si="3"/>
        <v>#DIV/0!</v>
      </c>
      <c r="Q16" s="41" t="str">
        <f t="shared" si="3"/>
        <v>#DIV/0!</v>
      </c>
      <c r="R16" s="41" t="str">
        <f t="shared" si="3"/>
        <v>#DIV/0!</v>
      </c>
      <c r="S16" s="41" t="str">
        <f t="shared" si="3"/>
        <v>#DIV/0!</v>
      </c>
      <c r="T16" s="41" t="str">
        <f t="shared" si="3"/>
        <v>#DIV/0!</v>
      </c>
      <c r="U16" s="41" t="str">
        <f t="shared" si="3"/>
        <v>#DIV/0!</v>
      </c>
      <c r="V16" s="41" t="str">
        <f t="shared" si="3"/>
        <v>#DIV/0!</v>
      </c>
      <c r="W16" s="41" t="str">
        <f t="shared" si="3"/>
        <v>#DIV/0!</v>
      </c>
      <c r="X16" s="41" t="str">
        <f t="shared" si="3"/>
        <v>#DIV/0!</v>
      </c>
      <c r="Y16" s="41" t="str">
        <f t="shared" si="3"/>
        <v>#DIV/0!</v>
      </c>
      <c r="Z16" s="41" t="str">
        <f t="shared" si="3"/>
        <v>#DIV/0!</v>
      </c>
      <c r="AA16" s="41" t="str">
        <f t="shared" si="3"/>
        <v>#DIV/0!</v>
      </c>
      <c r="AB16" s="41" t="str">
        <f t="shared" si="3"/>
        <v>#DIV/0!</v>
      </c>
      <c r="AC16" s="41" t="str">
        <f t="shared" si="3"/>
        <v>#DIV/0!</v>
      </c>
      <c r="AD16" s="41" t="str">
        <f t="shared" si="3"/>
        <v>#DIV/0!</v>
      </c>
      <c r="AE16" s="41" t="str">
        <f t="shared" si="3"/>
        <v>#DIV/0!</v>
      </c>
      <c r="AF16" s="12">
        <f t="shared" si="3"/>
        <v>0.9846887829</v>
      </c>
      <c r="AG16" s="12">
        <f t="shared" si="3"/>
        <v>1.526935834</v>
      </c>
      <c r="AH16" s="41" t="str">
        <f t="shared" si="3"/>
        <v>#DIV/0!</v>
      </c>
      <c r="AI16" s="41" t="str">
        <f t="shared" si="3"/>
        <v>#DIV/0!</v>
      </c>
      <c r="AJ16" s="41" t="str">
        <f t="shared" si="3"/>
        <v>#DIV/0!</v>
      </c>
      <c r="AK16" s="41" t="str">
        <f t="shared" si="3"/>
        <v>#DIV/0!</v>
      </c>
      <c r="AL16" s="41" t="str">
        <f t="shared" si="3"/>
        <v>#DIV/0!</v>
      </c>
      <c r="AM16" s="41" t="str">
        <f t="shared" si="3"/>
        <v>#DIV/0!</v>
      </c>
      <c r="AN16" s="41" t="str">
        <f t="shared" si="3"/>
        <v>#DIV/0!</v>
      </c>
      <c r="AO16" s="41" t="str">
        <f t="shared" si="3"/>
        <v>#DIV/0!</v>
      </c>
      <c r="AP16" s="41" t="str">
        <f t="shared" si="3"/>
        <v>#DIV/0!</v>
      </c>
      <c r="AQ16" s="41" t="str">
        <f t="shared" si="3"/>
        <v>#DIV/0!</v>
      </c>
      <c r="AR16" s="41" t="str">
        <f t="shared" si="3"/>
        <v>#DIV/0!</v>
      </c>
      <c r="AS16" s="41" t="str">
        <f t="shared" si="3"/>
        <v>#DIV/0!</v>
      </c>
      <c r="AT16" s="41" t="str">
        <f t="shared" si="3"/>
        <v>#DIV/0!</v>
      </c>
      <c r="AU16" s="41" t="str">
        <f t="shared" si="3"/>
        <v>#DIV/0!</v>
      </c>
      <c r="AV16" s="41" t="str">
        <f t="shared" si="3"/>
        <v>#DIV/0!</v>
      </c>
      <c r="AW16" s="41" t="str">
        <f t="shared" si="3"/>
        <v>#DIV/0!</v>
      </c>
      <c r="AX16" s="41" t="str">
        <f t="shared" si="3"/>
        <v>#DIV/0!</v>
      </c>
      <c r="AY16" s="41" t="str">
        <f t="shared" si="3"/>
        <v>#DIV/0!</v>
      </c>
      <c r="AZ16" s="41" t="str">
        <f t="shared" si="3"/>
        <v>#DIV/0!</v>
      </c>
      <c r="BA16" s="41" t="str">
        <f t="shared" si="3"/>
        <v>#DIV/0!</v>
      </c>
      <c r="BB16" s="41" t="str">
        <f t="shared" si="3"/>
        <v>#DIV/0!</v>
      </c>
      <c r="BC16" s="41" t="str">
        <f t="shared" si="3"/>
        <v>#DIV/0!</v>
      </c>
      <c r="BD16" s="41" t="str">
        <f t="shared" si="3"/>
        <v>#DIV/0!</v>
      </c>
      <c r="BE16" s="41" t="str">
        <f t="shared" si="3"/>
        <v>#DIV/0!</v>
      </c>
      <c r="BF16" s="41" t="str">
        <f t="shared" si="3"/>
        <v>#DIV/0!</v>
      </c>
      <c r="BG16" s="41" t="str">
        <f t="shared" si="3"/>
        <v>#DIV/0!</v>
      </c>
      <c r="BH16" s="41" t="str">
        <f t="shared" si="3"/>
        <v>#DIV/0!</v>
      </c>
      <c r="BI16" s="41" t="str">
        <f t="shared" si="3"/>
        <v>#DIV/0!</v>
      </c>
      <c r="BJ16" s="41" t="str">
        <f t="shared" si="3"/>
        <v>#DIV/0!</v>
      </c>
      <c r="BK16" s="41" t="str">
        <f t="shared" si="3"/>
        <v>#DIV/0!</v>
      </c>
    </row>
    <row r="17">
      <c r="B17" s="41" t="str">
        <f t="shared" ref="B17:BK17" si="4">(B9/B$4)*100</f>
        <v>#DIV/0!</v>
      </c>
      <c r="C17" s="41" t="str">
        <f t="shared" si="4"/>
        <v>#DIV/0!</v>
      </c>
      <c r="D17" s="41" t="str">
        <f t="shared" si="4"/>
        <v>#DIV/0!</v>
      </c>
      <c r="E17" s="41" t="str">
        <f t="shared" si="4"/>
        <v>#DIV/0!</v>
      </c>
      <c r="F17" s="41" t="str">
        <f t="shared" si="4"/>
        <v>#DIV/0!</v>
      </c>
      <c r="G17" s="41" t="str">
        <f t="shared" si="4"/>
        <v>#DIV/0!</v>
      </c>
      <c r="H17" s="41" t="str">
        <f t="shared" si="4"/>
        <v>#DIV/0!</v>
      </c>
      <c r="I17" s="41" t="str">
        <f t="shared" si="4"/>
        <v>#DIV/0!</v>
      </c>
      <c r="J17" s="41" t="str">
        <f t="shared" si="4"/>
        <v>#DIV/0!</v>
      </c>
      <c r="K17" s="41" t="str">
        <f t="shared" si="4"/>
        <v>#DIV/0!</v>
      </c>
      <c r="L17" s="41" t="str">
        <f t="shared" si="4"/>
        <v>#DIV/0!</v>
      </c>
      <c r="M17" s="41" t="str">
        <f t="shared" si="4"/>
        <v>#DIV/0!</v>
      </c>
      <c r="N17" s="41" t="str">
        <f t="shared" si="4"/>
        <v>#DIV/0!</v>
      </c>
      <c r="O17" s="41" t="str">
        <f t="shared" si="4"/>
        <v>#DIV/0!</v>
      </c>
      <c r="P17" s="41" t="str">
        <f t="shared" si="4"/>
        <v>#DIV/0!</v>
      </c>
      <c r="Q17" s="41" t="str">
        <f t="shared" si="4"/>
        <v>#DIV/0!</v>
      </c>
      <c r="R17" s="41" t="str">
        <f t="shared" si="4"/>
        <v>#DIV/0!</v>
      </c>
      <c r="S17" s="41" t="str">
        <f t="shared" si="4"/>
        <v>#DIV/0!</v>
      </c>
      <c r="T17" s="41" t="str">
        <f t="shared" si="4"/>
        <v>#DIV/0!</v>
      </c>
      <c r="U17" s="41" t="str">
        <f t="shared" si="4"/>
        <v>#DIV/0!</v>
      </c>
      <c r="V17" s="41" t="str">
        <f t="shared" si="4"/>
        <v>#DIV/0!</v>
      </c>
      <c r="W17" s="41" t="str">
        <f t="shared" si="4"/>
        <v>#DIV/0!</v>
      </c>
      <c r="X17" s="41" t="str">
        <f t="shared" si="4"/>
        <v>#DIV/0!</v>
      </c>
      <c r="Y17" s="41" t="str">
        <f t="shared" si="4"/>
        <v>#DIV/0!</v>
      </c>
      <c r="Z17" s="41" t="str">
        <f t="shared" si="4"/>
        <v>#DIV/0!</v>
      </c>
      <c r="AA17" s="41" t="str">
        <f t="shared" si="4"/>
        <v>#DIV/0!</v>
      </c>
      <c r="AB17" s="41" t="str">
        <f t="shared" si="4"/>
        <v>#DIV/0!</v>
      </c>
      <c r="AC17" s="41" t="str">
        <f t="shared" si="4"/>
        <v>#DIV/0!</v>
      </c>
      <c r="AD17" s="41" t="str">
        <f t="shared" si="4"/>
        <v>#DIV/0!</v>
      </c>
      <c r="AE17" s="41" t="str">
        <f t="shared" si="4"/>
        <v>#DIV/0!</v>
      </c>
      <c r="AF17" s="12">
        <f t="shared" si="4"/>
        <v>74.4896261</v>
      </c>
      <c r="AG17" s="12">
        <f t="shared" si="4"/>
        <v>87.86743681</v>
      </c>
      <c r="AH17" s="41" t="str">
        <f t="shared" si="4"/>
        <v>#DIV/0!</v>
      </c>
      <c r="AI17" s="41" t="str">
        <f t="shared" si="4"/>
        <v>#DIV/0!</v>
      </c>
      <c r="AJ17" s="41" t="str">
        <f t="shared" si="4"/>
        <v>#DIV/0!</v>
      </c>
      <c r="AK17" s="41" t="str">
        <f t="shared" si="4"/>
        <v>#DIV/0!</v>
      </c>
      <c r="AL17" s="41" t="str">
        <f t="shared" si="4"/>
        <v>#DIV/0!</v>
      </c>
      <c r="AM17" s="41" t="str">
        <f t="shared" si="4"/>
        <v>#DIV/0!</v>
      </c>
      <c r="AN17" s="41" t="str">
        <f t="shared" si="4"/>
        <v>#DIV/0!</v>
      </c>
      <c r="AO17" s="41" t="str">
        <f t="shared" si="4"/>
        <v>#DIV/0!</v>
      </c>
      <c r="AP17" s="41" t="str">
        <f t="shared" si="4"/>
        <v>#DIV/0!</v>
      </c>
      <c r="AQ17" s="41" t="str">
        <f t="shared" si="4"/>
        <v>#DIV/0!</v>
      </c>
      <c r="AR17" s="41" t="str">
        <f t="shared" si="4"/>
        <v>#DIV/0!</v>
      </c>
      <c r="AS17" s="41" t="str">
        <f t="shared" si="4"/>
        <v>#DIV/0!</v>
      </c>
      <c r="AT17" s="41" t="str">
        <f t="shared" si="4"/>
        <v>#DIV/0!</v>
      </c>
      <c r="AU17" s="41" t="str">
        <f t="shared" si="4"/>
        <v>#DIV/0!</v>
      </c>
      <c r="AV17" s="41" t="str">
        <f t="shared" si="4"/>
        <v>#DIV/0!</v>
      </c>
      <c r="AW17" s="41" t="str">
        <f t="shared" si="4"/>
        <v>#DIV/0!</v>
      </c>
      <c r="AX17" s="41" t="str">
        <f t="shared" si="4"/>
        <v>#DIV/0!</v>
      </c>
      <c r="AY17" s="41" t="str">
        <f t="shared" si="4"/>
        <v>#DIV/0!</v>
      </c>
      <c r="AZ17" s="41" t="str">
        <f t="shared" si="4"/>
        <v>#DIV/0!</v>
      </c>
      <c r="BA17" s="41" t="str">
        <f t="shared" si="4"/>
        <v>#DIV/0!</v>
      </c>
      <c r="BB17" s="41" t="str">
        <f t="shared" si="4"/>
        <v>#DIV/0!</v>
      </c>
      <c r="BC17" s="41" t="str">
        <f t="shared" si="4"/>
        <v>#DIV/0!</v>
      </c>
      <c r="BD17" s="41" t="str">
        <f t="shared" si="4"/>
        <v>#DIV/0!</v>
      </c>
      <c r="BE17" s="41" t="str">
        <f t="shared" si="4"/>
        <v>#DIV/0!</v>
      </c>
      <c r="BF17" s="41" t="str">
        <f t="shared" si="4"/>
        <v>#DIV/0!</v>
      </c>
      <c r="BG17" s="41" t="str">
        <f t="shared" si="4"/>
        <v>#DIV/0!</v>
      </c>
      <c r="BH17" s="41" t="str">
        <f t="shared" si="4"/>
        <v>#DIV/0!</v>
      </c>
      <c r="BI17" s="41" t="str">
        <f t="shared" si="4"/>
        <v>#DIV/0!</v>
      </c>
      <c r="BJ17" s="41" t="str">
        <f t="shared" si="4"/>
        <v>#DIV/0!</v>
      </c>
      <c r="BK17" s="41" t="str">
        <f t="shared" si="4"/>
        <v>#DIV/0!</v>
      </c>
    </row>
    <row r="18">
      <c r="B18" s="41" t="str">
        <f t="shared" ref="B18:BK18" si="5">(B10/B$4)*100</f>
        <v>#DIV/0!</v>
      </c>
      <c r="C18" s="41" t="str">
        <f t="shared" si="5"/>
        <v>#DIV/0!</v>
      </c>
      <c r="D18" s="41" t="str">
        <f t="shared" si="5"/>
        <v>#DIV/0!</v>
      </c>
      <c r="E18" s="41" t="str">
        <f t="shared" si="5"/>
        <v>#DIV/0!</v>
      </c>
      <c r="F18" s="41" t="str">
        <f t="shared" si="5"/>
        <v>#DIV/0!</v>
      </c>
      <c r="G18" s="41" t="str">
        <f t="shared" si="5"/>
        <v>#DIV/0!</v>
      </c>
      <c r="H18" s="41" t="str">
        <f t="shared" si="5"/>
        <v>#DIV/0!</v>
      </c>
      <c r="I18" s="41" t="str">
        <f t="shared" si="5"/>
        <v>#DIV/0!</v>
      </c>
      <c r="J18" s="41" t="str">
        <f t="shared" si="5"/>
        <v>#DIV/0!</v>
      </c>
      <c r="K18" s="41" t="str">
        <f t="shared" si="5"/>
        <v>#DIV/0!</v>
      </c>
      <c r="L18" s="41" t="str">
        <f t="shared" si="5"/>
        <v>#DIV/0!</v>
      </c>
      <c r="M18" s="41" t="str">
        <f t="shared" si="5"/>
        <v>#DIV/0!</v>
      </c>
      <c r="N18" s="41" t="str">
        <f t="shared" si="5"/>
        <v>#DIV/0!</v>
      </c>
      <c r="O18" s="41" t="str">
        <f t="shared" si="5"/>
        <v>#DIV/0!</v>
      </c>
      <c r="P18" s="41" t="str">
        <f t="shared" si="5"/>
        <v>#DIV/0!</v>
      </c>
      <c r="Q18" s="41" t="str">
        <f t="shared" si="5"/>
        <v>#DIV/0!</v>
      </c>
      <c r="R18" s="41" t="str">
        <f t="shared" si="5"/>
        <v>#DIV/0!</v>
      </c>
      <c r="S18" s="41" t="str">
        <f t="shared" si="5"/>
        <v>#DIV/0!</v>
      </c>
      <c r="T18" s="41" t="str">
        <f t="shared" si="5"/>
        <v>#DIV/0!</v>
      </c>
      <c r="U18" s="41" t="str">
        <f t="shared" si="5"/>
        <v>#DIV/0!</v>
      </c>
      <c r="V18" s="41" t="str">
        <f t="shared" si="5"/>
        <v>#DIV/0!</v>
      </c>
      <c r="W18" s="41" t="str">
        <f t="shared" si="5"/>
        <v>#DIV/0!</v>
      </c>
      <c r="X18" s="41" t="str">
        <f t="shared" si="5"/>
        <v>#DIV/0!</v>
      </c>
      <c r="Y18" s="41" t="str">
        <f t="shared" si="5"/>
        <v>#DIV/0!</v>
      </c>
      <c r="Z18" s="41" t="str">
        <f t="shared" si="5"/>
        <v>#DIV/0!</v>
      </c>
      <c r="AA18" s="41" t="str">
        <f t="shared" si="5"/>
        <v>#DIV/0!</v>
      </c>
      <c r="AB18" s="41" t="str">
        <f t="shared" si="5"/>
        <v>#DIV/0!</v>
      </c>
      <c r="AC18" s="41" t="str">
        <f t="shared" si="5"/>
        <v>#DIV/0!</v>
      </c>
      <c r="AD18" s="41" t="str">
        <f t="shared" si="5"/>
        <v>#DIV/0!</v>
      </c>
      <c r="AE18" s="41" t="str">
        <f t="shared" si="5"/>
        <v>#DIV/0!</v>
      </c>
      <c r="AF18" s="12">
        <f t="shared" si="5"/>
        <v>24.10684567</v>
      </c>
      <c r="AG18" s="12">
        <f t="shared" si="5"/>
        <v>10.36543521</v>
      </c>
      <c r="AH18" s="41" t="str">
        <f t="shared" si="5"/>
        <v>#DIV/0!</v>
      </c>
      <c r="AI18" s="41" t="str">
        <f t="shared" si="5"/>
        <v>#DIV/0!</v>
      </c>
      <c r="AJ18" s="41" t="str">
        <f t="shared" si="5"/>
        <v>#DIV/0!</v>
      </c>
      <c r="AK18" s="41" t="str">
        <f t="shared" si="5"/>
        <v>#DIV/0!</v>
      </c>
      <c r="AL18" s="41" t="str">
        <f t="shared" si="5"/>
        <v>#DIV/0!</v>
      </c>
      <c r="AM18" s="41" t="str">
        <f t="shared" si="5"/>
        <v>#DIV/0!</v>
      </c>
      <c r="AN18" s="41" t="str">
        <f t="shared" si="5"/>
        <v>#DIV/0!</v>
      </c>
      <c r="AO18" s="41" t="str">
        <f t="shared" si="5"/>
        <v>#DIV/0!</v>
      </c>
      <c r="AP18" s="41" t="str">
        <f t="shared" si="5"/>
        <v>#DIV/0!</v>
      </c>
      <c r="AQ18" s="41" t="str">
        <f t="shared" si="5"/>
        <v>#DIV/0!</v>
      </c>
      <c r="AR18" s="41" t="str">
        <f t="shared" si="5"/>
        <v>#DIV/0!</v>
      </c>
      <c r="AS18" s="41" t="str">
        <f t="shared" si="5"/>
        <v>#DIV/0!</v>
      </c>
      <c r="AT18" s="41" t="str">
        <f t="shared" si="5"/>
        <v>#DIV/0!</v>
      </c>
      <c r="AU18" s="41" t="str">
        <f t="shared" si="5"/>
        <v>#DIV/0!</v>
      </c>
      <c r="AV18" s="41" t="str">
        <f t="shared" si="5"/>
        <v>#DIV/0!</v>
      </c>
      <c r="AW18" s="41" t="str">
        <f t="shared" si="5"/>
        <v>#DIV/0!</v>
      </c>
      <c r="AX18" s="41" t="str">
        <f t="shared" si="5"/>
        <v>#DIV/0!</v>
      </c>
      <c r="AY18" s="41" t="str">
        <f t="shared" si="5"/>
        <v>#DIV/0!</v>
      </c>
      <c r="AZ18" s="41" t="str">
        <f t="shared" si="5"/>
        <v>#DIV/0!</v>
      </c>
      <c r="BA18" s="41" t="str">
        <f t="shared" si="5"/>
        <v>#DIV/0!</v>
      </c>
      <c r="BB18" s="41" t="str">
        <f t="shared" si="5"/>
        <v>#DIV/0!</v>
      </c>
      <c r="BC18" s="41" t="str">
        <f t="shared" si="5"/>
        <v>#DIV/0!</v>
      </c>
      <c r="BD18" s="41" t="str">
        <f t="shared" si="5"/>
        <v>#DIV/0!</v>
      </c>
      <c r="BE18" s="41" t="str">
        <f t="shared" si="5"/>
        <v>#DIV/0!</v>
      </c>
      <c r="BF18" s="41" t="str">
        <f t="shared" si="5"/>
        <v>#DIV/0!</v>
      </c>
      <c r="BG18" s="41" t="str">
        <f t="shared" si="5"/>
        <v>#DIV/0!</v>
      </c>
      <c r="BH18" s="41" t="str">
        <f t="shared" si="5"/>
        <v>#DIV/0!</v>
      </c>
      <c r="BI18" s="41" t="str">
        <f t="shared" si="5"/>
        <v>#DIV/0!</v>
      </c>
      <c r="BJ18" s="41" t="str">
        <f t="shared" si="5"/>
        <v>#DIV/0!</v>
      </c>
      <c r="BK18" s="41" t="str">
        <f t="shared" si="5"/>
        <v>#DIV/0!</v>
      </c>
    </row>
    <row r="19">
      <c r="B19" s="41" t="str">
        <f t="shared" ref="B19:BK19" si="6">(B11/B$4)*100</f>
        <v>#DIV/0!</v>
      </c>
      <c r="C19" s="41" t="str">
        <f t="shared" si="6"/>
        <v>#DIV/0!</v>
      </c>
      <c r="D19" s="41" t="str">
        <f t="shared" si="6"/>
        <v>#DIV/0!</v>
      </c>
      <c r="E19" s="41" t="str">
        <f t="shared" si="6"/>
        <v>#DIV/0!</v>
      </c>
      <c r="F19" s="41" t="str">
        <f t="shared" si="6"/>
        <v>#DIV/0!</v>
      </c>
      <c r="G19" s="41" t="str">
        <f t="shared" si="6"/>
        <v>#DIV/0!</v>
      </c>
      <c r="H19" s="41" t="str">
        <f t="shared" si="6"/>
        <v>#DIV/0!</v>
      </c>
      <c r="I19" s="41" t="str">
        <f t="shared" si="6"/>
        <v>#DIV/0!</v>
      </c>
      <c r="J19" s="41" t="str">
        <f t="shared" si="6"/>
        <v>#DIV/0!</v>
      </c>
      <c r="K19" s="41" t="str">
        <f t="shared" si="6"/>
        <v>#DIV/0!</v>
      </c>
      <c r="L19" s="41" t="str">
        <f t="shared" si="6"/>
        <v>#DIV/0!</v>
      </c>
      <c r="M19" s="41" t="str">
        <f t="shared" si="6"/>
        <v>#DIV/0!</v>
      </c>
      <c r="N19" s="41" t="str">
        <f t="shared" si="6"/>
        <v>#DIV/0!</v>
      </c>
      <c r="O19" s="41" t="str">
        <f t="shared" si="6"/>
        <v>#DIV/0!</v>
      </c>
      <c r="P19" s="41" t="str">
        <f t="shared" si="6"/>
        <v>#DIV/0!</v>
      </c>
      <c r="Q19" s="41" t="str">
        <f t="shared" si="6"/>
        <v>#DIV/0!</v>
      </c>
      <c r="R19" s="41" t="str">
        <f t="shared" si="6"/>
        <v>#DIV/0!</v>
      </c>
      <c r="S19" s="41" t="str">
        <f t="shared" si="6"/>
        <v>#DIV/0!</v>
      </c>
      <c r="T19" s="41" t="str">
        <f t="shared" si="6"/>
        <v>#DIV/0!</v>
      </c>
      <c r="U19" s="41" t="str">
        <f t="shared" si="6"/>
        <v>#DIV/0!</v>
      </c>
      <c r="V19" s="41" t="str">
        <f t="shared" si="6"/>
        <v>#DIV/0!</v>
      </c>
      <c r="W19" s="41" t="str">
        <f t="shared" si="6"/>
        <v>#DIV/0!</v>
      </c>
      <c r="X19" s="41" t="str">
        <f t="shared" si="6"/>
        <v>#DIV/0!</v>
      </c>
      <c r="Y19" s="41" t="str">
        <f t="shared" si="6"/>
        <v>#DIV/0!</v>
      </c>
      <c r="Z19" s="41" t="str">
        <f t="shared" si="6"/>
        <v>#DIV/0!</v>
      </c>
      <c r="AA19" s="41" t="str">
        <f t="shared" si="6"/>
        <v>#DIV/0!</v>
      </c>
      <c r="AB19" s="41" t="str">
        <f t="shared" si="6"/>
        <v>#DIV/0!</v>
      </c>
      <c r="AC19" s="41" t="str">
        <f t="shared" si="6"/>
        <v>#DIV/0!</v>
      </c>
      <c r="AD19" s="41" t="str">
        <f t="shared" si="6"/>
        <v>#DIV/0!</v>
      </c>
      <c r="AE19" s="41" t="str">
        <f t="shared" si="6"/>
        <v>#DIV/0!</v>
      </c>
      <c r="AF19" s="12">
        <f t="shared" si="6"/>
        <v>0.3300787751</v>
      </c>
      <c r="AG19" s="12">
        <f t="shared" si="6"/>
        <v>0.1515498113</v>
      </c>
      <c r="AH19" s="41" t="str">
        <f t="shared" si="6"/>
        <v>#DIV/0!</v>
      </c>
      <c r="AI19" s="41" t="str">
        <f t="shared" si="6"/>
        <v>#DIV/0!</v>
      </c>
      <c r="AJ19" s="41" t="str">
        <f t="shared" si="6"/>
        <v>#DIV/0!</v>
      </c>
      <c r="AK19" s="41" t="str">
        <f t="shared" si="6"/>
        <v>#DIV/0!</v>
      </c>
      <c r="AL19" s="41" t="str">
        <f t="shared" si="6"/>
        <v>#DIV/0!</v>
      </c>
      <c r="AM19" s="41" t="str">
        <f t="shared" si="6"/>
        <v>#DIV/0!</v>
      </c>
      <c r="AN19" s="41" t="str">
        <f t="shared" si="6"/>
        <v>#DIV/0!</v>
      </c>
      <c r="AO19" s="41" t="str">
        <f t="shared" si="6"/>
        <v>#DIV/0!</v>
      </c>
      <c r="AP19" s="41" t="str">
        <f t="shared" si="6"/>
        <v>#DIV/0!</v>
      </c>
      <c r="AQ19" s="41" t="str">
        <f t="shared" si="6"/>
        <v>#DIV/0!</v>
      </c>
      <c r="AR19" s="41" t="str">
        <f t="shared" si="6"/>
        <v>#DIV/0!</v>
      </c>
      <c r="AS19" s="41" t="str">
        <f t="shared" si="6"/>
        <v>#DIV/0!</v>
      </c>
      <c r="AT19" s="41" t="str">
        <f t="shared" si="6"/>
        <v>#DIV/0!</v>
      </c>
      <c r="AU19" s="41" t="str">
        <f t="shared" si="6"/>
        <v>#DIV/0!</v>
      </c>
      <c r="AV19" s="41" t="str">
        <f t="shared" si="6"/>
        <v>#DIV/0!</v>
      </c>
      <c r="AW19" s="41" t="str">
        <f t="shared" si="6"/>
        <v>#DIV/0!</v>
      </c>
      <c r="AX19" s="41" t="str">
        <f t="shared" si="6"/>
        <v>#DIV/0!</v>
      </c>
      <c r="AY19" s="41" t="str">
        <f t="shared" si="6"/>
        <v>#DIV/0!</v>
      </c>
      <c r="AZ19" s="41" t="str">
        <f t="shared" si="6"/>
        <v>#DIV/0!</v>
      </c>
      <c r="BA19" s="41" t="str">
        <f t="shared" si="6"/>
        <v>#DIV/0!</v>
      </c>
      <c r="BB19" s="41" t="str">
        <f t="shared" si="6"/>
        <v>#DIV/0!</v>
      </c>
      <c r="BC19" s="41" t="str">
        <f t="shared" si="6"/>
        <v>#DIV/0!</v>
      </c>
      <c r="BD19" s="41" t="str">
        <f t="shared" si="6"/>
        <v>#DIV/0!</v>
      </c>
      <c r="BE19" s="41" t="str">
        <f t="shared" si="6"/>
        <v>#DIV/0!</v>
      </c>
      <c r="BF19" s="41" t="str">
        <f t="shared" si="6"/>
        <v>#DIV/0!</v>
      </c>
      <c r="BG19" s="41" t="str">
        <f t="shared" si="6"/>
        <v>#DIV/0!</v>
      </c>
      <c r="BH19" s="41" t="str">
        <f t="shared" si="6"/>
        <v>#DIV/0!</v>
      </c>
      <c r="BI19" s="41" t="str">
        <f t="shared" si="6"/>
        <v>#DIV/0!</v>
      </c>
      <c r="BJ19" s="41" t="str">
        <f t="shared" si="6"/>
        <v>#DIV/0!</v>
      </c>
      <c r="BK19" s="41" t="str">
        <f t="shared" si="6"/>
        <v>#DIV/0!</v>
      </c>
    </row>
    <row r="20">
      <c r="B20" s="41" t="str">
        <f t="shared" ref="B20:BK20" si="7">(B12/B$4)*100</f>
        <v>#DIV/0!</v>
      </c>
      <c r="C20" s="41" t="str">
        <f t="shared" si="7"/>
        <v>#DIV/0!</v>
      </c>
      <c r="D20" s="41" t="str">
        <f t="shared" si="7"/>
        <v>#DIV/0!</v>
      </c>
      <c r="E20" s="41" t="str">
        <f t="shared" si="7"/>
        <v>#DIV/0!</v>
      </c>
      <c r="F20" s="41" t="str">
        <f t="shared" si="7"/>
        <v>#DIV/0!</v>
      </c>
      <c r="G20" s="41" t="str">
        <f t="shared" si="7"/>
        <v>#DIV/0!</v>
      </c>
      <c r="H20" s="41" t="str">
        <f t="shared" si="7"/>
        <v>#DIV/0!</v>
      </c>
      <c r="I20" s="41" t="str">
        <f t="shared" si="7"/>
        <v>#DIV/0!</v>
      </c>
      <c r="J20" s="41" t="str">
        <f t="shared" si="7"/>
        <v>#DIV/0!</v>
      </c>
      <c r="K20" s="41" t="str">
        <f t="shared" si="7"/>
        <v>#DIV/0!</v>
      </c>
      <c r="L20" s="41" t="str">
        <f t="shared" si="7"/>
        <v>#DIV/0!</v>
      </c>
      <c r="M20" s="41" t="str">
        <f t="shared" si="7"/>
        <v>#DIV/0!</v>
      </c>
      <c r="N20" s="41" t="str">
        <f t="shared" si="7"/>
        <v>#DIV/0!</v>
      </c>
      <c r="O20" s="41" t="str">
        <f t="shared" si="7"/>
        <v>#DIV/0!</v>
      </c>
      <c r="P20" s="41" t="str">
        <f t="shared" si="7"/>
        <v>#DIV/0!</v>
      </c>
      <c r="Q20" s="41" t="str">
        <f t="shared" si="7"/>
        <v>#DIV/0!</v>
      </c>
      <c r="R20" s="41" t="str">
        <f t="shared" si="7"/>
        <v>#DIV/0!</v>
      </c>
      <c r="S20" s="41" t="str">
        <f t="shared" si="7"/>
        <v>#DIV/0!</v>
      </c>
      <c r="T20" s="41" t="str">
        <f t="shared" si="7"/>
        <v>#DIV/0!</v>
      </c>
      <c r="U20" s="41" t="str">
        <f t="shared" si="7"/>
        <v>#DIV/0!</v>
      </c>
      <c r="V20" s="41" t="str">
        <f t="shared" si="7"/>
        <v>#DIV/0!</v>
      </c>
      <c r="W20" s="41" t="str">
        <f t="shared" si="7"/>
        <v>#DIV/0!</v>
      </c>
      <c r="X20" s="41" t="str">
        <f t="shared" si="7"/>
        <v>#DIV/0!</v>
      </c>
      <c r="Y20" s="41" t="str">
        <f t="shared" si="7"/>
        <v>#DIV/0!</v>
      </c>
      <c r="Z20" s="41" t="str">
        <f t="shared" si="7"/>
        <v>#DIV/0!</v>
      </c>
      <c r="AA20" s="41" t="str">
        <f t="shared" si="7"/>
        <v>#DIV/0!</v>
      </c>
      <c r="AB20" s="41" t="str">
        <f t="shared" si="7"/>
        <v>#DIV/0!</v>
      </c>
      <c r="AC20" s="41" t="str">
        <f t="shared" si="7"/>
        <v>#DIV/0!</v>
      </c>
      <c r="AD20" s="41" t="str">
        <f t="shared" si="7"/>
        <v>#DIV/0!</v>
      </c>
      <c r="AE20" s="41" t="str">
        <f t="shared" si="7"/>
        <v>#DIV/0!</v>
      </c>
      <c r="AF20" s="12">
        <f t="shared" si="7"/>
        <v>0</v>
      </c>
      <c r="AG20" s="12">
        <f t="shared" si="7"/>
        <v>0.005718860803</v>
      </c>
      <c r="AH20" s="41" t="str">
        <f t="shared" si="7"/>
        <v>#DIV/0!</v>
      </c>
      <c r="AI20" s="41" t="str">
        <f t="shared" si="7"/>
        <v>#DIV/0!</v>
      </c>
      <c r="AJ20" s="41" t="str">
        <f t="shared" si="7"/>
        <v>#DIV/0!</v>
      </c>
      <c r="AK20" s="41" t="str">
        <f t="shared" si="7"/>
        <v>#DIV/0!</v>
      </c>
      <c r="AL20" s="41" t="str">
        <f t="shared" si="7"/>
        <v>#DIV/0!</v>
      </c>
      <c r="AM20" s="41" t="str">
        <f t="shared" si="7"/>
        <v>#DIV/0!</v>
      </c>
      <c r="AN20" s="41" t="str">
        <f t="shared" si="7"/>
        <v>#DIV/0!</v>
      </c>
      <c r="AO20" s="41" t="str">
        <f t="shared" si="7"/>
        <v>#DIV/0!</v>
      </c>
      <c r="AP20" s="41" t="str">
        <f t="shared" si="7"/>
        <v>#DIV/0!</v>
      </c>
      <c r="AQ20" s="41" t="str">
        <f t="shared" si="7"/>
        <v>#DIV/0!</v>
      </c>
      <c r="AR20" s="41" t="str">
        <f t="shared" si="7"/>
        <v>#DIV/0!</v>
      </c>
      <c r="AS20" s="41" t="str">
        <f t="shared" si="7"/>
        <v>#DIV/0!</v>
      </c>
      <c r="AT20" s="41" t="str">
        <f t="shared" si="7"/>
        <v>#DIV/0!</v>
      </c>
      <c r="AU20" s="41" t="str">
        <f t="shared" si="7"/>
        <v>#DIV/0!</v>
      </c>
      <c r="AV20" s="41" t="str">
        <f t="shared" si="7"/>
        <v>#DIV/0!</v>
      </c>
      <c r="AW20" s="41" t="str">
        <f t="shared" si="7"/>
        <v>#DIV/0!</v>
      </c>
      <c r="AX20" s="41" t="str">
        <f t="shared" si="7"/>
        <v>#DIV/0!</v>
      </c>
      <c r="AY20" s="41" t="str">
        <f t="shared" si="7"/>
        <v>#DIV/0!</v>
      </c>
      <c r="AZ20" s="41" t="str">
        <f t="shared" si="7"/>
        <v>#DIV/0!</v>
      </c>
      <c r="BA20" s="41" t="str">
        <f t="shared" si="7"/>
        <v>#DIV/0!</v>
      </c>
      <c r="BB20" s="41" t="str">
        <f t="shared" si="7"/>
        <v>#DIV/0!</v>
      </c>
      <c r="BC20" s="41" t="str">
        <f t="shared" si="7"/>
        <v>#DIV/0!</v>
      </c>
      <c r="BD20" s="41" t="str">
        <f t="shared" si="7"/>
        <v>#DIV/0!</v>
      </c>
      <c r="BE20" s="41" t="str">
        <f t="shared" si="7"/>
        <v>#DIV/0!</v>
      </c>
      <c r="BF20" s="41" t="str">
        <f t="shared" si="7"/>
        <v>#DIV/0!</v>
      </c>
      <c r="BG20" s="41" t="str">
        <f t="shared" si="7"/>
        <v>#DIV/0!</v>
      </c>
      <c r="BH20" s="41" t="str">
        <f t="shared" si="7"/>
        <v>#DIV/0!</v>
      </c>
      <c r="BI20" s="41" t="str">
        <f t="shared" si="7"/>
        <v>#DIV/0!</v>
      </c>
      <c r="BJ20" s="41" t="str">
        <f t="shared" si="7"/>
        <v>#DIV/0!</v>
      </c>
      <c r="BK20" s="41" t="str">
        <f t="shared" si="7"/>
        <v>#DIV/0!</v>
      </c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</row>
    <row r="22">
      <c r="A22" s="41" t="s">
        <v>44</v>
      </c>
      <c r="B22" s="41" t="str">
        <f t="shared" ref="B22:BK22" si="8">B14</f>
        <v>#DIV/0!</v>
      </c>
      <c r="C22" s="41" t="str">
        <f t="shared" si="8"/>
        <v>#DIV/0!</v>
      </c>
      <c r="D22" s="41" t="str">
        <f t="shared" si="8"/>
        <v>#DIV/0!</v>
      </c>
      <c r="E22" s="41" t="str">
        <f t="shared" si="8"/>
        <v>#DIV/0!</v>
      </c>
      <c r="F22" s="41" t="str">
        <f t="shared" si="8"/>
        <v>#DIV/0!</v>
      </c>
      <c r="G22" s="41" t="str">
        <f t="shared" si="8"/>
        <v>#DIV/0!</v>
      </c>
      <c r="H22" s="41" t="str">
        <f t="shared" si="8"/>
        <v>#DIV/0!</v>
      </c>
      <c r="I22" s="41" t="str">
        <f t="shared" si="8"/>
        <v>#DIV/0!</v>
      </c>
      <c r="J22" s="41" t="str">
        <f t="shared" si="8"/>
        <v>#DIV/0!</v>
      </c>
      <c r="K22" s="41" t="str">
        <f t="shared" si="8"/>
        <v>#DIV/0!</v>
      </c>
      <c r="L22" s="41" t="str">
        <f t="shared" si="8"/>
        <v>#DIV/0!</v>
      </c>
      <c r="M22" s="41" t="str">
        <f t="shared" si="8"/>
        <v>#DIV/0!</v>
      </c>
      <c r="N22" s="41" t="str">
        <f t="shared" si="8"/>
        <v>#DIV/0!</v>
      </c>
      <c r="O22" s="41" t="str">
        <f t="shared" si="8"/>
        <v>#DIV/0!</v>
      </c>
      <c r="P22" s="41" t="str">
        <f t="shared" si="8"/>
        <v>#DIV/0!</v>
      </c>
      <c r="Q22" s="41" t="str">
        <f t="shared" si="8"/>
        <v>#DIV/0!</v>
      </c>
      <c r="R22" s="41" t="str">
        <f t="shared" si="8"/>
        <v>#DIV/0!</v>
      </c>
      <c r="S22" s="41" t="str">
        <f t="shared" si="8"/>
        <v>#DIV/0!</v>
      </c>
      <c r="T22" s="41" t="str">
        <f t="shared" si="8"/>
        <v>#DIV/0!</v>
      </c>
      <c r="U22" s="41" t="str">
        <f t="shared" si="8"/>
        <v>#DIV/0!</v>
      </c>
      <c r="V22" s="41" t="str">
        <f t="shared" si="8"/>
        <v>#DIV/0!</v>
      </c>
      <c r="W22" s="41" t="str">
        <f t="shared" si="8"/>
        <v>#DIV/0!</v>
      </c>
      <c r="X22" s="41" t="str">
        <f t="shared" si="8"/>
        <v>#DIV/0!</v>
      </c>
      <c r="Y22" s="41" t="str">
        <f t="shared" si="8"/>
        <v>#DIV/0!</v>
      </c>
      <c r="Z22" s="41" t="str">
        <f t="shared" si="8"/>
        <v>#DIV/0!</v>
      </c>
      <c r="AA22" s="41" t="str">
        <f t="shared" si="8"/>
        <v>#DIV/0!</v>
      </c>
      <c r="AB22" s="41" t="str">
        <f t="shared" si="8"/>
        <v>#DIV/0!</v>
      </c>
      <c r="AC22" s="41" t="str">
        <f t="shared" si="8"/>
        <v>#DIV/0!</v>
      </c>
      <c r="AD22" s="41" t="str">
        <f t="shared" si="8"/>
        <v>#DIV/0!</v>
      </c>
      <c r="AE22" s="41" t="str">
        <f t="shared" si="8"/>
        <v>#DIV/0!</v>
      </c>
      <c r="AF22" s="12">
        <f t="shared" si="8"/>
        <v>0</v>
      </c>
      <c r="AG22" s="12">
        <f t="shared" si="8"/>
        <v>0</v>
      </c>
      <c r="AH22" s="41" t="str">
        <f t="shared" si="8"/>
        <v>#DIV/0!</v>
      </c>
      <c r="AI22" s="41" t="str">
        <f t="shared" si="8"/>
        <v>#DIV/0!</v>
      </c>
      <c r="AJ22" s="41" t="str">
        <f t="shared" si="8"/>
        <v>#DIV/0!</v>
      </c>
      <c r="AK22" s="41" t="str">
        <f t="shared" si="8"/>
        <v>#DIV/0!</v>
      </c>
      <c r="AL22" s="41" t="str">
        <f t="shared" si="8"/>
        <v>#DIV/0!</v>
      </c>
      <c r="AM22" s="41" t="str">
        <f t="shared" si="8"/>
        <v>#DIV/0!</v>
      </c>
      <c r="AN22" s="41" t="str">
        <f t="shared" si="8"/>
        <v>#DIV/0!</v>
      </c>
      <c r="AO22" s="41" t="str">
        <f t="shared" si="8"/>
        <v>#DIV/0!</v>
      </c>
      <c r="AP22" s="41" t="str">
        <f t="shared" si="8"/>
        <v>#DIV/0!</v>
      </c>
      <c r="AQ22" s="41" t="str">
        <f t="shared" si="8"/>
        <v>#DIV/0!</v>
      </c>
      <c r="AR22" s="41" t="str">
        <f t="shared" si="8"/>
        <v>#DIV/0!</v>
      </c>
      <c r="AS22" s="41" t="str">
        <f t="shared" si="8"/>
        <v>#DIV/0!</v>
      </c>
      <c r="AT22" s="41" t="str">
        <f t="shared" si="8"/>
        <v>#DIV/0!</v>
      </c>
      <c r="AU22" s="41" t="str">
        <f t="shared" si="8"/>
        <v>#DIV/0!</v>
      </c>
      <c r="AV22" s="41" t="str">
        <f t="shared" si="8"/>
        <v>#DIV/0!</v>
      </c>
      <c r="AW22" s="41" t="str">
        <f t="shared" si="8"/>
        <v>#DIV/0!</v>
      </c>
      <c r="AX22" s="41" t="str">
        <f t="shared" si="8"/>
        <v>#DIV/0!</v>
      </c>
      <c r="AY22" s="41" t="str">
        <f t="shared" si="8"/>
        <v>#DIV/0!</v>
      </c>
      <c r="AZ22" s="41" t="str">
        <f t="shared" si="8"/>
        <v>#DIV/0!</v>
      </c>
      <c r="BA22" s="41" t="str">
        <f t="shared" si="8"/>
        <v>#DIV/0!</v>
      </c>
      <c r="BB22" s="41" t="str">
        <f t="shared" si="8"/>
        <v>#DIV/0!</v>
      </c>
      <c r="BC22" s="41" t="str">
        <f t="shared" si="8"/>
        <v>#DIV/0!</v>
      </c>
      <c r="BD22" s="41" t="str">
        <f t="shared" si="8"/>
        <v>#DIV/0!</v>
      </c>
      <c r="BE22" s="41" t="str">
        <f t="shared" si="8"/>
        <v>#DIV/0!</v>
      </c>
      <c r="BF22" s="41" t="str">
        <f t="shared" si="8"/>
        <v>#DIV/0!</v>
      </c>
      <c r="BG22" s="41" t="str">
        <f t="shared" si="8"/>
        <v>#DIV/0!</v>
      </c>
      <c r="BH22" s="41" t="str">
        <f t="shared" si="8"/>
        <v>#DIV/0!</v>
      </c>
      <c r="BI22" s="41" t="str">
        <f t="shared" si="8"/>
        <v>#DIV/0!</v>
      </c>
      <c r="BJ22" s="41" t="str">
        <f t="shared" si="8"/>
        <v>#DIV/0!</v>
      </c>
      <c r="BK22" s="41" t="str">
        <f t="shared" si="8"/>
        <v>#DIV/0!</v>
      </c>
    </row>
    <row r="23">
      <c r="B23" s="41" t="str">
        <f t="shared" ref="B23:BK23" si="9">B15+B22</f>
        <v>#DIV/0!</v>
      </c>
      <c r="C23" s="41" t="str">
        <f t="shared" si="9"/>
        <v>#DIV/0!</v>
      </c>
      <c r="D23" s="41" t="str">
        <f t="shared" si="9"/>
        <v>#DIV/0!</v>
      </c>
      <c r="E23" s="41" t="str">
        <f t="shared" si="9"/>
        <v>#DIV/0!</v>
      </c>
      <c r="F23" s="41" t="str">
        <f t="shared" si="9"/>
        <v>#DIV/0!</v>
      </c>
      <c r="G23" s="41" t="str">
        <f t="shared" si="9"/>
        <v>#DIV/0!</v>
      </c>
      <c r="H23" s="41" t="str">
        <f t="shared" si="9"/>
        <v>#DIV/0!</v>
      </c>
      <c r="I23" s="41" t="str">
        <f t="shared" si="9"/>
        <v>#DIV/0!</v>
      </c>
      <c r="J23" s="41" t="str">
        <f t="shared" si="9"/>
        <v>#DIV/0!</v>
      </c>
      <c r="K23" s="41" t="str">
        <f t="shared" si="9"/>
        <v>#DIV/0!</v>
      </c>
      <c r="L23" s="41" t="str">
        <f t="shared" si="9"/>
        <v>#DIV/0!</v>
      </c>
      <c r="M23" s="41" t="str">
        <f t="shared" si="9"/>
        <v>#DIV/0!</v>
      </c>
      <c r="N23" s="41" t="str">
        <f t="shared" si="9"/>
        <v>#DIV/0!</v>
      </c>
      <c r="O23" s="41" t="str">
        <f t="shared" si="9"/>
        <v>#DIV/0!</v>
      </c>
      <c r="P23" s="41" t="str">
        <f t="shared" si="9"/>
        <v>#DIV/0!</v>
      </c>
      <c r="Q23" s="41" t="str">
        <f t="shared" si="9"/>
        <v>#DIV/0!</v>
      </c>
      <c r="R23" s="41" t="str">
        <f t="shared" si="9"/>
        <v>#DIV/0!</v>
      </c>
      <c r="S23" s="41" t="str">
        <f t="shared" si="9"/>
        <v>#DIV/0!</v>
      </c>
      <c r="T23" s="41" t="str">
        <f t="shared" si="9"/>
        <v>#DIV/0!</v>
      </c>
      <c r="U23" s="41" t="str">
        <f t="shared" si="9"/>
        <v>#DIV/0!</v>
      </c>
      <c r="V23" s="41" t="str">
        <f t="shared" si="9"/>
        <v>#DIV/0!</v>
      </c>
      <c r="W23" s="41" t="str">
        <f t="shared" si="9"/>
        <v>#DIV/0!</v>
      </c>
      <c r="X23" s="41" t="str">
        <f t="shared" si="9"/>
        <v>#DIV/0!</v>
      </c>
      <c r="Y23" s="41" t="str">
        <f t="shared" si="9"/>
        <v>#DIV/0!</v>
      </c>
      <c r="Z23" s="41" t="str">
        <f t="shared" si="9"/>
        <v>#DIV/0!</v>
      </c>
      <c r="AA23" s="41" t="str">
        <f t="shared" si="9"/>
        <v>#DIV/0!</v>
      </c>
      <c r="AB23" s="41" t="str">
        <f t="shared" si="9"/>
        <v>#DIV/0!</v>
      </c>
      <c r="AC23" s="41" t="str">
        <f t="shared" si="9"/>
        <v>#DIV/0!</v>
      </c>
      <c r="AD23" s="41" t="str">
        <f t="shared" si="9"/>
        <v>#DIV/0!</v>
      </c>
      <c r="AE23" s="41" t="str">
        <f t="shared" si="9"/>
        <v>#DIV/0!</v>
      </c>
      <c r="AF23" s="12">
        <f t="shared" si="9"/>
        <v>0.03883279707</v>
      </c>
      <c r="AG23" s="12">
        <f t="shared" si="9"/>
        <v>0.008578291204</v>
      </c>
      <c r="AH23" s="41" t="str">
        <f t="shared" si="9"/>
        <v>#DIV/0!</v>
      </c>
      <c r="AI23" s="41" t="str">
        <f t="shared" si="9"/>
        <v>#DIV/0!</v>
      </c>
      <c r="AJ23" s="41" t="str">
        <f t="shared" si="9"/>
        <v>#DIV/0!</v>
      </c>
      <c r="AK23" s="41" t="str">
        <f t="shared" si="9"/>
        <v>#DIV/0!</v>
      </c>
      <c r="AL23" s="41" t="str">
        <f t="shared" si="9"/>
        <v>#DIV/0!</v>
      </c>
      <c r="AM23" s="41" t="str">
        <f t="shared" si="9"/>
        <v>#DIV/0!</v>
      </c>
      <c r="AN23" s="41" t="str">
        <f t="shared" si="9"/>
        <v>#DIV/0!</v>
      </c>
      <c r="AO23" s="41" t="str">
        <f t="shared" si="9"/>
        <v>#DIV/0!</v>
      </c>
      <c r="AP23" s="41" t="str">
        <f t="shared" si="9"/>
        <v>#DIV/0!</v>
      </c>
      <c r="AQ23" s="41" t="str">
        <f t="shared" si="9"/>
        <v>#DIV/0!</v>
      </c>
      <c r="AR23" s="41" t="str">
        <f t="shared" si="9"/>
        <v>#DIV/0!</v>
      </c>
      <c r="AS23" s="41" t="str">
        <f t="shared" si="9"/>
        <v>#DIV/0!</v>
      </c>
      <c r="AT23" s="41" t="str">
        <f t="shared" si="9"/>
        <v>#DIV/0!</v>
      </c>
      <c r="AU23" s="41" t="str">
        <f t="shared" si="9"/>
        <v>#DIV/0!</v>
      </c>
      <c r="AV23" s="41" t="str">
        <f t="shared" si="9"/>
        <v>#DIV/0!</v>
      </c>
      <c r="AW23" s="41" t="str">
        <f t="shared" si="9"/>
        <v>#DIV/0!</v>
      </c>
      <c r="AX23" s="41" t="str">
        <f t="shared" si="9"/>
        <v>#DIV/0!</v>
      </c>
      <c r="AY23" s="41" t="str">
        <f t="shared" si="9"/>
        <v>#DIV/0!</v>
      </c>
      <c r="AZ23" s="41" t="str">
        <f t="shared" si="9"/>
        <v>#DIV/0!</v>
      </c>
      <c r="BA23" s="41" t="str">
        <f t="shared" si="9"/>
        <v>#DIV/0!</v>
      </c>
      <c r="BB23" s="41" t="str">
        <f t="shared" si="9"/>
        <v>#DIV/0!</v>
      </c>
      <c r="BC23" s="41" t="str">
        <f t="shared" si="9"/>
        <v>#DIV/0!</v>
      </c>
      <c r="BD23" s="41" t="str">
        <f t="shared" si="9"/>
        <v>#DIV/0!</v>
      </c>
      <c r="BE23" s="41" t="str">
        <f t="shared" si="9"/>
        <v>#DIV/0!</v>
      </c>
      <c r="BF23" s="41" t="str">
        <f t="shared" si="9"/>
        <v>#DIV/0!</v>
      </c>
      <c r="BG23" s="41" t="str">
        <f t="shared" si="9"/>
        <v>#DIV/0!</v>
      </c>
      <c r="BH23" s="41" t="str">
        <f t="shared" si="9"/>
        <v>#DIV/0!</v>
      </c>
      <c r="BI23" s="41" t="str">
        <f t="shared" si="9"/>
        <v>#DIV/0!</v>
      </c>
      <c r="BJ23" s="41" t="str">
        <f t="shared" si="9"/>
        <v>#DIV/0!</v>
      </c>
      <c r="BK23" s="41" t="str">
        <f t="shared" si="9"/>
        <v>#DIV/0!</v>
      </c>
    </row>
    <row r="24">
      <c r="B24" s="41" t="str">
        <f t="shared" ref="B24:BK24" si="10">B16+B23</f>
        <v>#DIV/0!</v>
      </c>
      <c r="C24" s="41" t="str">
        <f t="shared" si="10"/>
        <v>#DIV/0!</v>
      </c>
      <c r="D24" s="41" t="str">
        <f t="shared" si="10"/>
        <v>#DIV/0!</v>
      </c>
      <c r="E24" s="41" t="str">
        <f t="shared" si="10"/>
        <v>#DIV/0!</v>
      </c>
      <c r="F24" s="41" t="str">
        <f t="shared" si="10"/>
        <v>#DIV/0!</v>
      </c>
      <c r="G24" s="41" t="str">
        <f t="shared" si="10"/>
        <v>#DIV/0!</v>
      </c>
      <c r="H24" s="41" t="str">
        <f t="shared" si="10"/>
        <v>#DIV/0!</v>
      </c>
      <c r="I24" s="41" t="str">
        <f t="shared" si="10"/>
        <v>#DIV/0!</v>
      </c>
      <c r="J24" s="41" t="str">
        <f t="shared" si="10"/>
        <v>#DIV/0!</v>
      </c>
      <c r="K24" s="41" t="str">
        <f t="shared" si="10"/>
        <v>#DIV/0!</v>
      </c>
      <c r="L24" s="41" t="str">
        <f t="shared" si="10"/>
        <v>#DIV/0!</v>
      </c>
      <c r="M24" s="41" t="str">
        <f t="shared" si="10"/>
        <v>#DIV/0!</v>
      </c>
      <c r="N24" s="41" t="str">
        <f t="shared" si="10"/>
        <v>#DIV/0!</v>
      </c>
      <c r="O24" s="41" t="str">
        <f t="shared" si="10"/>
        <v>#DIV/0!</v>
      </c>
      <c r="P24" s="41" t="str">
        <f t="shared" si="10"/>
        <v>#DIV/0!</v>
      </c>
      <c r="Q24" s="41" t="str">
        <f t="shared" si="10"/>
        <v>#DIV/0!</v>
      </c>
      <c r="R24" s="41" t="str">
        <f t="shared" si="10"/>
        <v>#DIV/0!</v>
      </c>
      <c r="S24" s="41" t="str">
        <f t="shared" si="10"/>
        <v>#DIV/0!</v>
      </c>
      <c r="T24" s="41" t="str">
        <f t="shared" si="10"/>
        <v>#DIV/0!</v>
      </c>
      <c r="U24" s="41" t="str">
        <f t="shared" si="10"/>
        <v>#DIV/0!</v>
      </c>
      <c r="V24" s="41" t="str">
        <f t="shared" si="10"/>
        <v>#DIV/0!</v>
      </c>
      <c r="W24" s="41" t="str">
        <f t="shared" si="10"/>
        <v>#DIV/0!</v>
      </c>
      <c r="X24" s="41" t="str">
        <f t="shared" si="10"/>
        <v>#DIV/0!</v>
      </c>
      <c r="Y24" s="41" t="str">
        <f t="shared" si="10"/>
        <v>#DIV/0!</v>
      </c>
      <c r="Z24" s="41" t="str">
        <f t="shared" si="10"/>
        <v>#DIV/0!</v>
      </c>
      <c r="AA24" s="41" t="str">
        <f t="shared" si="10"/>
        <v>#DIV/0!</v>
      </c>
      <c r="AB24" s="41" t="str">
        <f t="shared" si="10"/>
        <v>#DIV/0!</v>
      </c>
      <c r="AC24" s="41" t="str">
        <f t="shared" si="10"/>
        <v>#DIV/0!</v>
      </c>
      <c r="AD24" s="41" t="str">
        <f t="shared" si="10"/>
        <v>#DIV/0!</v>
      </c>
      <c r="AE24" s="41" t="str">
        <f t="shared" si="10"/>
        <v>#DIV/0!</v>
      </c>
      <c r="AF24" s="12">
        <f t="shared" si="10"/>
        <v>1.02352158</v>
      </c>
      <c r="AG24" s="12">
        <f t="shared" si="10"/>
        <v>1.535514126</v>
      </c>
      <c r="AH24" s="41" t="str">
        <f t="shared" si="10"/>
        <v>#DIV/0!</v>
      </c>
      <c r="AI24" s="41" t="str">
        <f t="shared" si="10"/>
        <v>#DIV/0!</v>
      </c>
      <c r="AJ24" s="41" t="str">
        <f t="shared" si="10"/>
        <v>#DIV/0!</v>
      </c>
      <c r="AK24" s="41" t="str">
        <f t="shared" si="10"/>
        <v>#DIV/0!</v>
      </c>
      <c r="AL24" s="41" t="str">
        <f t="shared" si="10"/>
        <v>#DIV/0!</v>
      </c>
      <c r="AM24" s="41" t="str">
        <f t="shared" si="10"/>
        <v>#DIV/0!</v>
      </c>
      <c r="AN24" s="41" t="str">
        <f t="shared" si="10"/>
        <v>#DIV/0!</v>
      </c>
      <c r="AO24" s="41" t="str">
        <f t="shared" si="10"/>
        <v>#DIV/0!</v>
      </c>
      <c r="AP24" s="41" t="str">
        <f t="shared" si="10"/>
        <v>#DIV/0!</v>
      </c>
      <c r="AQ24" s="41" t="str">
        <f t="shared" si="10"/>
        <v>#DIV/0!</v>
      </c>
      <c r="AR24" s="41" t="str">
        <f t="shared" si="10"/>
        <v>#DIV/0!</v>
      </c>
      <c r="AS24" s="41" t="str">
        <f t="shared" si="10"/>
        <v>#DIV/0!</v>
      </c>
      <c r="AT24" s="41" t="str">
        <f t="shared" si="10"/>
        <v>#DIV/0!</v>
      </c>
      <c r="AU24" s="41" t="str">
        <f t="shared" si="10"/>
        <v>#DIV/0!</v>
      </c>
      <c r="AV24" s="41" t="str">
        <f t="shared" si="10"/>
        <v>#DIV/0!</v>
      </c>
      <c r="AW24" s="41" t="str">
        <f t="shared" si="10"/>
        <v>#DIV/0!</v>
      </c>
      <c r="AX24" s="41" t="str">
        <f t="shared" si="10"/>
        <v>#DIV/0!</v>
      </c>
      <c r="AY24" s="41" t="str">
        <f t="shared" si="10"/>
        <v>#DIV/0!</v>
      </c>
      <c r="AZ24" s="41" t="str">
        <f t="shared" si="10"/>
        <v>#DIV/0!</v>
      </c>
      <c r="BA24" s="41" t="str">
        <f t="shared" si="10"/>
        <v>#DIV/0!</v>
      </c>
      <c r="BB24" s="41" t="str">
        <f t="shared" si="10"/>
        <v>#DIV/0!</v>
      </c>
      <c r="BC24" s="41" t="str">
        <f t="shared" si="10"/>
        <v>#DIV/0!</v>
      </c>
      <c r="BD24" s="41" t="str">
        <f t="shared" si="10"/>
        <v>#DIV/0!</v>
      </c>
      <c r="BE24" s="41" t="str">
        <f t="shared" si="10"/>
        <v>#DIV/0!</v>
      </c>
      <c r="BF24" s="41" t="str">
        <f t="shared" si="10"/>
        <v>#DIV/0!</v>
      </c>
      <c r="BG24" s="41" t="str">
        <f t="shared" si="10"/>
        <v>#DIV/0!</v>
      </c>
      <c r="BH24" s="41" t="str">
        <f t="shared" si="10"/>
        <v>#DIV/0!</v>
      </c>
      <c r="BI24" s="41" t="str">
        <f t="shared" si="10"/>
        <v>#DIV/0!</v>
      </c>
      <c r="BJ24" s="41" t="str">
        <f t="shared" si="10"/>
        <v>#DIV/0!</v>
      </c>
      <c r="BK24" s="41" t="str">
        <f t="shared" si="10"/>
        <v>#DIV/0!</v>
      </c>
    </row>
    <row r="25">
      <c r="B25" s="41" t="str">
        <f t="shared" ref="B25:BK25" si="11">B17+B24</f>
        <v>#DIV/0!</v>
      </c>
      <c r="C25" s="41" t="str">
        <f t="shared" si="11"/>
        <v>#DIV/0!</v>
      </c>
      <c r="D25" s="41" t="str">
        <f t="shared" si="11"/>
        <v>#DIV/0!</v>
      </c>
      <c r="E25" s="41" t="str">
        <f t="shared" si="11"/>
        <v>#DIV/0!</v>
      </c>
      <c r="F25" s="41" t="str">
        <f t="shared" si="11"/>
        <v>#DIV/0!</v>
      </c>
      <c r="G25" s="41" t="str">
        <f t="shared" si="11"/>
        <v>#DIV/0!</v>
      </c>
      <c r="H25" s="41" t="str">
        <f t="shared" si="11"/>
        <v>#DIV/0!</v>
      </c>
      <c r="I25" s="41" t="str">
        <f t="shared" si="11"/>
        <v>#DIV/0!</v>
      </c>
      <c r="J25" s="41" t="str">
        <f t="shared" si="11"/>
        <v>#DIV/0!</v>
      </c>
      <c r="K25" s="41" t="str">
        <f t="shared" si="11"/>
        <v>#DIV/0!</v>
      </c>
      <c r="L25" s="41" t="str">
        <f t="shared" si="11"/>
        <v>#DIV/0!</v>
      </c>
      <c r="M25" s="41" t="str">
        <f t="shared" si="11"/>
        <v>#DIV/0!</v>
      </c>
      <c r="N25" s="41" t="str">
        <f t="shared" si="11"/>
        <v>#DIV/0!</v>
      </c>
      <c r="O25" s="41" t="str">
        <f t="shared" si="11"/>
        <v>#DIV/0!</v>
      </c>
      <c r="P25" s="41" t="str">
        <f t="shared" si="11"/>
        <v>#DIV/0!</v>
      </c>
      <c r="Q25" s="41" t="str">
        <f t="shared" si="11"/>
        <v>#DIV/0!</v>
      </c>
      <c r="R25" s="41" t="str">
        <f t="shared" si="11"/>
        <v>#DIV/0!</v>
      </c>
      <c r="S25" s="41" t="str">
        <f t="shared" si="11"/>
        <v>#DIV/0!</v>
      </c>
      <c r="T25" s="41" t="str">
        <f t="shared" si="11"/>
        <v>#DIV/0!</v>
      </c>
      <c r="U25" s="41" t="str">
        <f t="shared" si="11"/>
        <v>#DIV/0!</v>
      </c>
      <c r="V25" s="41" t="str">
        <f t="shared" si="11"/>
        <v>#DIV/0!</v>
      </c>
      <c r="W25" s="41" t="str">
        <f t="shared" si="11"/>
        <v>#DIV/0!</v>
      </c>
      <c r="X25" s="41" t="str">
        <f t="shared" si="11"/>
        <v>#DIV/0!</v>
      </c>
      <c r="Y25" s="41" t="str">
        <f t="shared" si="11"/>
        <v>#DIV/0!</v>
      </c>
      <c r="Z25" s="41" t="str">
        <f t="shared" si="11"/>
        <v>#DIV/0!</v>
      </c>
      <c r="AA25" s="41" t="str">
        <f t="shared" si="11"/>
        <v>#DIV/0!</v>
      </c>
      <c r="AB25" s="41" t="str">
        <f t="shared" si="11"/>
        <v>#DIV/0!</v>
      </c>
      <c r="AC25" s="41" t="str">
        <f t="shared" si="11"/>
        <v>#DIV/0!</v>
      </c>
      <c r="AD25" s="41" t="str">
        <f t="shared" si="11"/>
        <v>#DIV/0!</v>
      </c>
      <c r="AE25" s="41" t="str">
        <f t="shared" si="11"/>
        <v>#DIV/0!</v>
      </c>
      <c r="AF25" s="12">
        <f t="shared" si="11"/>
        <v>75.51314768</v>
      </c>
      <c r="AG25" s="12">
        <f t="shared" si="11"/>
        <v>89.40295093</v>
      </c>
      <c r="AH25" s="41" t="str">
        <f t="shared" si="11"/>
        <v>#DIV/0!</v>
      </c>
      <c r="AI25" s="41" t="str">
        <f t="shared" si="11"/>
        <v>#DIV/0!</v>
      </c>
      <c r="AJ25" s="41" t="str">
        <f t="shared" si="11"/>
        <v>#DIV/0!</v>
      </c>
      <c r="AK25" s="41" t="str">
        <f t="shared" si="11"/>
        <v>#DIV/0!</v>
      </c>
      <c r="AL25" s="41" t="str">
        <f t="shared" si="11"/>
        <v>#DIV/0!</v>
      </c>
      <c r="AM25" s="41" t="str">
        <f t="shared" si="11"/>
        <v>#DIV/0!</v>
      </c>
      <c r="AN25" s="41" t="str">
        <f t="shared" si="11"/>
        <v>#DIV/0!</v>
      </c>
      <c r="AO25" s="41" t="str">
        <f t="shared" si="11"/>
        <v>#DIV/0!</v>
      </c>
      <c r="AP25" s="41" t="str">
        <f t="shared" si="11"/>
        <v>#DIV/0!</v>
      </c>
      <c r="AQ25" s="41" t="str">
        <f t="shared" si="11"/>
        <v>#DIV/0!</v>
      </c>
      <c r="AR25" s="41" t="str">
        <f t="shared" si="11"/>
        <v>#DIV/0!</v>
      </c>
      <c r="AS25" s="41" t="str">
        <f t="shared" si="11"/>
        <v>#DIV/0!</v>
      </c>
      <c r="AT25" s="41" t="str">
        <f t="shared" si="11"/>
        <v>#DIV/0!</v>
      </c>
      <c r="AU25" s="41" t="str">
        <f t="shared" si="11"/>
        <v>#DIV/0!</v>
      </c>
      <c r="AV25" s="41" t="str">
        <f t="shared" si="11"/>
        <v>#DIV/0!</v>
      </c>
      <c r="AW25" s="41" t="str">
        <f t="shared" si="11"/>
        <v>#DIV/0!</v>
      </c>
      <c r="AX25" s="41" t="str">
        <f t="shared" si="11"/>
        <v>#DIV/0!</v>
      </c>
      <c r="AY25" s="41" t="str">
        <f t="shared" si="11"/>
        <v>#DIV/0!</v>
      </c>
      <c r="AZ25" s="41" t="str">
        <f t="shared" si="11"/>
        <v>#DIV/0!</v>
      </c>
      <c r="BA25" s="41" t="str">
        <f t="shared" si="11"/>
        <v>#DIV/0!</v>
      </c>
      <c r="BB25" s="41" t="str">
        <f t="shared" si="11"/>
        <v>#DIV/0!</v>
      </c>
      <c r="BC25" s="41" t="str">
        <f t="shared" si="11"/>
        <v>#DIV/0!</v>
      </c>
      <c r="BD25" s="41" t="str">
        <f t="shared" si="11"/>
        <v>#DIV/0!</v>
      </c>
      <c r="BE25" s="41" t="str">
        <f t="shared" si="11"/>
        <v>#DIV/0!</v>
      </c>
      <c r="BF25" s="41" t="str">
        <f t="shared" si="11"/>
        <v>#DIV/0!</v>
      </c>
      <c r="BG25" s="41" t="str">
        <f t="shared" si="11"/>
        <v>#DIV/0!</v>
      </c>
      <c r="BH25" s="41" t="str">
        <f t="shared" si="11"/>
        <v>#DIV/0!</v>
      </c>
      <c r="BI25" s="41" t="str">
        <f t="shared" si="11"/>
        <v>#DIV/0!</v>
      </c>
      <c r="BJ25" s="41" t="str">
        <f t="shared" si="11"/>
        <v>#DIV/0!</v>
      </c>
      <c r="BK25" s="41" t="str">
        <f t="shared" si="11"/>
        <v>#DIV/0!</v>
      </c>
    </row>
    <row r="26">
      <c r="B26" s="41" t="str">
        <f t="shared" ref="B26:BK26" si="12">B18+B25</f>
        <v>#DIV/0!</v>
      </c>
      <c r="C26" s="41" t="str">
        <f t="shared" si="12"/>
        <v>#DIV/0!</v>
      </c>
      <c r="D26" s="41" t="str">
        <f t="shared" si="12"/>
        <v>#DIV/0!</v>
      </c>
      <c r="E26" s="41" t="str">
        <f t="shared" si="12"/>
        <v>#DIV/0!</v>
      </c>
      <c r="F26" s="41" t="str">
        <f t="shared" si="12"/>
        <v>#DIV/0!</v>
      </c>
      <c r="G26" s="41" t="str">
        <f t="shared" si="12"/>
        <v>#DIV/0!</v>
      </c>
      <c r="H26" s="41" t="str">
        <f t="shared" si="12"/>
        <v>#DIV/0!</v>
      </c>
      <c r="I26" s="41" t="str">
        <f t="shared" si="12"/>
        <v>#DIV/0!</v>
      </c>
      <c r="J26" s="41" t="str">
        <f t="shared" si="12"/>
        <v>#DIV/0!</v>
      </c>
      <c r="K26" s="41" t="str">
        <f t="shared" si="12"/>
        <v>#DIV/0!</v>
      </c>
      <c r="L26" s="41" t="str">
        <f t="shared" si="12"/>
        <v>#DIV/0!</v>
      </c>
      <c r="M26" s="41" t="str">
        <f t="shared" si="12"/>
        <v>#DIV/0!</v>
      </c>
      <c r="N26" s="41" t="str">
        <f t="shared" si="12"/>
        <v>#DIV/0!</v>
      </c>
      <c r="O26" s="41" t="str">
        <f t="shared" si="12"/>
        <v>#DIV/0!</v>
      </c>
      <c r="P26" s="41" t="str">
        <f t="shared" si="12"/>
        <v>#DIV/0!</v>
      </c>
      <c r="Q26" s="41" t="str">
        <f t="shared" si="12"/>
        <v>#DIV/0!</v>
      </c>
      <c r="R26" s="41" t="str">
        <f t="shared" si="12"/>
        <v>#DIV/0!</v>
      </c>
      <c r="S26" s="41" t="str">
        <f t="shared" si="12"/>
        <v>#DIV/0!</v>
      </c>
      <c r="T26" s="41" t="str">
        <f t="shared" si="12"/>
        <v>#DIV/0!</v>
      </c>
      <c r="U26" s="41" t="str">
        <f t="shared" si="12"/>
        <v>#DIV/0!</v>
      </c>
      <c r="V26" s="41" t="str">
        <f t="shared" si="12"/>
        <v>#DIV/0!</v>
      </c>
      <c r="W26" s="41" t="str">
        <f t="shared" si="12"/>
        <v>#DIV/0!</v>
      </c>
      <c r="X26" s="41" t="str">
        <f t="shared" si="12"/>
        <v>#DIV/0!</v>
      </c>
      <c r="Y26" s="41" t="str">
        <f t="shared" si="12"/>
        <v>#DIV/0!</v>
      </c>
      <c r="Z26" s="41" t="str">
        <f t="shared" si="12"/>
        <v>#DIV/0!</v>
      </c>
      <c r="AA26" s="41" t="str">
        <f t="shared" si="12"/>
        <v>#DIV/0!</v>
      </c>
      <c r="AB26" s="41" t="str">
        <f t="shared" si="12"/>
        <v>#DIV/0!</v>
      </c>
      <c r="AC26" s="41" t="str">
        <f t="shared" si="12"/>
        <v>#DIV/0!</v>
      </c>
      <c r="AD26" s="41" t="str">
        <f t="shared" si="12"/>
        <v>#DIV/0!</v>
      </c>
      <c r="AE26" s="41" t="str">
        <f t="shared" si="12"/>
        <v>#DIV/0!</v>
      </c>
      <c r="AF26" s="12">
        <f t="shared" si="12"/>
        <v>99.61999334</v>
      </c>
      <c r="AG26" s="12">
        <f t="shared" si="12"/>
        <v>99.76838614</v>
      </c>
      <c r="AH26" s="41" t="str">
        <f t="shared" si="12"/>
        <v>#DIV/0!</v>
      </c>
      <c r="AI26" s="41" t="str">
        <f t="shared" si="12"/>
        <v>#DIV/0!</v>
      </c>
      <c r="AJ26" s="41" t="str">
        <f t="shared" si="12"/>
        <v>#DIV/0!</v>
      </c>
      <c r="AK26" s="41" t="str">
        <f t="shared" si="12"/>
        <v>#DIV/0!</v>
      </c>
      <c r="AL26" s="41" t="str">
        <f t="shared" si="12"/>
        <v>#DIV/0!</v>
      </c>
      <c r="AM26" s="41" t="str">
        <f t="shared" si="12"/>
        <v>#DIV/0!</v>
      </c>
      <c r="AN26" s="41" t="str">
        <f t="shared" si="12"/>
        <v>#DIV/0!</v>
      </c>
      <c r="AO26" s="41" t="str">
        <f t="shared" si="12"/>
        <v>#DIV/0!</v>
      </c>
      <c r="AP26" s="41" t="str">
        <f t="shared" si="12"/>
        <v>#DIV/0!</v>
      </c>
      <c r="AQ26" s="41" t="str">
        <f t="shared" si="12"/>
        <v>#DIV/0!</v>
      </c>
      <c r="AR26" s="41" t="str">
        <f t="shared" si="12"/>
        <v>#DIV/0!</v>
      </c>
      <c r="AS26" s="41" t="str">
        <f t="shared" si="12"/>
        <v>#DIV/0!</v>
      </c>
      <c r="AT26" s="41" t="str">
        <f t="shared" si="12"/>
        <v>#DIV/0!</v>
      </c>
      <c r="AU26" s="41" t="str">
        <f t="shared" si="12"/>
        <v>#DIV/0!</v>
      </c>
      <c r="AV26" s="41" t="str">
        <f t="shared" si="12"/>
        <v>#DIV/0!</v>
      </c>
      <c r="AW26" s="41" t="str">
        <f t="shared" si="12"/>
        <v>#DIV/0!</v>
      </c>
      <c r="AX26" s="41" t="str">
        <f t="shared" si="12"/>
        <v>#DIV/0!</v>
      </c>
      <c r="AY26" s="41" t="str">
        <f t="shared" si="12"/>
        <v>#DIV/0!</v>
      </c>
      <c r="AZ26" s="41" t="str">
        <f t="shared" si="12"/>
        <v>#DIV/0!</v>
      </c>
      <c r="BA26" s="41" t="str">
        <f t="shared" si="12"/>
        <v>#DIV/0!</v>
      </c>
      <c r="BB26" s="41" t="str">
        <f t="shared" si="12"/>
        <v>#DIV/0!</v>
      </c>
      <c r="BC26" s="41" t="str">
        <f t="shared" si="12"/>
        <v>#DIV/0!</v>
      </c>
      <c r="BD26" s="41" t="str">
        <f t="shared" si="12"/>
        <v>#DIV/0!</v>
      </c>
      <c r="BE26" s="41" t="str">
        <f t="shared" si="12"/>
        <v>#DIV/0!</v>
      </c>
      <c r="BF26" s="41" t="str">
        <f t="shared" si="12"/>
        <v>#DIV/0!</v>
      </c>
      <c r="BG26" s="41" t="str">
        <f t="shared" si="12"/>
        <v>#DIV/0!</v>
      </c>
      <c r="BH26" s="41" t="str">
        <f t="shared" si="12"/>
        <v>#DIV/0!</v>
      </c>
      <c r="BI26" s="41" t="str">
        <f t="shared" si="12"/>
        <v>#DIV/0!</v>
      </c>
      <c r="BJ26" s="41" t="str">
        <f t="shared" si="12"/>
        <v>#DIV/0!</v>
      </c>
      <c r="BK26" s="41" t="str">
        <f t="shared" si="12"/>
        <v>#DIV/0!</v>
      </c>
    </row>
    <row r="27">
      <c r="B27" s="41" t="str">
        <f t="shared" ref="B27:BK27" si="13">B19+B26</f>
        <v>#DIV/0!</v>
      </c>
      <c r="C27" s="41" t="str">
        <f t="shared" si="13"/>
        <v>#DIV/0!</v>
      </c>
      <c r="D27" s="41" t="str">
        <f t="shared" si="13"/>
        <v>#DIV/0!</v>
      </c>
      <c r="E27" s="41" t="str">
        <f t="shared" si="13"/>
        <v>#DIV/0!</v>
      </c>
      <c r="F27" s="41" t="str">
        <f t="shared" si="13"/>
        <v>#DIV/0!</v>
      </c>
      <c r="G27" s="41" t="str">
        <f t="shared" si="13"/>
        <v>#DIV/0!</v>
      </c>
      <c r="H27" s="41" t="str">
        <f t="shared" si="13"/>
        <v>#DIV/0!</v>
      </c>
      <c r="I27" s="41" t="str">
        <f t="shared" si="13"/>
        <v>#DIV/0!</v>
      </c>
      <c r="J27" s="41" t="str">
        <f t="shared" si="13"/>
        <v>#DIV/0!</v>
      </c>
      <c r="K27" s="41" t="str">
        <f t="shared" si="13"/>
        <v>#DIV/0!</v>
      </c>
      <c r="L27" s="41" t="str">
        <f t="shared" si="13"/>
        <v>#DIV/0!</v>
      </c>
      <c r="M27" s="41" t="str">
        <f t="shared" si="13"/>
        <v>#DIV/0!</v>
      </c>
      <c r="N27" s="41" t="str">
        <f t="shared" si="13"/>
        <v>#DIV/0!</v>
      </c>
      <c r="O27" s="41" t="str">
        <f t="shared" si="13"/>
        <v>#DIV/0!</v>
      </c>
      <c r="P27" s="41" t="str">
        <f t="shared" si="13"/>
        <v>#DIV/0!</v>
      </c>
      <c r="Q27" s="41" t="str">
        <f t="shared" si="13"/>
        <v>#DIV/0!</v>
      </c>
      <c r="R27" s="41" t="str">
        <f t="shared" si="13"/>
        <v>#DIV/0!</v>
      </c>
      <c r="S27" s="41" t="str">
        <f t="shared" si="13"/>
        <v>#DIV/0!</v>
      </c>
      <c r="T27" s="41" t="str">
        <f t="shared" si="13"/>
        <v>#DIV/0!</v>
      </c>
      <c r="U27" s="41" t="str">
        <f t="shared" si="13"/>
        <v>#DIV/0!</v>
      </c>
      <c r="V27" s="41" t="str">
        <f t="shared" si="13"/>
        <v>#DIV/0!</v>
      </c>
      <c r="W27" s="41" t="str">
        <f t="shared" si="13"/>
        <v>#DIV/0!</v>
      </c>
      <c r="X27" s="41" t="str">
        <f t="shared" si="13"/>
        <v>#DIV/0!</v>
      </c>
      <c r="Y27" s="41" t="str">
        <f t="shared" si="13"/>
        <v>#DIV/0!</v>
      </c>
      <c r="Z27" s="41" t="str">
        <f t="shared" si="13"/>
        <v>#DIV/0!</v>
      </c>
      <c r="AA27" s="41" t="str">
        <f t="shared" si="13"/>
        <v>#DIV/0!</v>
      </c>
      <c r="AB27" s="41" t="str">
        <f t="shared" si="13"/>
        <v>#DIV/0!</v>
      </c>
      <c r="AC27" s="41" t="str">
        <f t="shared" si="13"/>
        <v>#DIV/0!</v>
      </c>
      <c r="AD27" s="41" t="str">
        <f t="shared" si="13"/>
        <v>#DIV/0!</v>
      </c>
      <c r="AE27" s="41" t="str">
        <f t="shared" si="13"/>
        <v>#DIV/0!</v>
      </c>
      <c r="AF27" s="12">
        <f t="shared" si="13"/>
        <v>99.95007212</v>
      </c>
      <c r="AG27" s="12">
        <f t="shared" si="13"/>
        <v>99.91993595</v>
      </c>
      <c r="AH27" s="41" t="str">
        <f t="shared" si="13"/>
        <v>#DIV/0!</v>
      </c>
      <c r="AI27" s="41" t="str">
        <f t="shared" si="13"/>
        <v>#DIV/0!</v>
      </c>
      <c r="AJ27" s="41" t="str">
        <f t="shared" si="13"/>
        <v>#DIV/0!</v>
      </c>
      <c r="AK27" s="41" t="str">
        <f t="shared" si="13"/>
        <v>#DIV/0!</v>
      </c>
      <c r="AL27" s="41" t="str">
        <f t="shared" si="13"/>
        <v>#DIV/0!</v>
      </c>
      <c r="AM27" s="41" t="str">
        <f t="shared" si="13"/>
        <v>#DIV/0!</v>
      </c>
      <c r="AN27" s="41" t="str">
        <f t="shared" si="13"/>
        <v>#DIV/0!</v>
      </c>
      <c r="AO27" s="41" t="str">
        <f t="shared" si="13"/>
        <v>#DIV/0!</v>
      </c>
      <c r="AP27" s="41" t="str">
        <f t="shared" si="13"/>
        <v>#DIV/0!</v>
      </c>
      <c r="AQ27" s="41" t="str">
        <f t="shared" si="13"/>
        <v>#DIV/0!</v>
      </c>
      <c r="AR27" s="41" t="str">
        <f t="shared" si="13"/>
        <v>#DIV/0!</v>
      </c>
      <c r="AS27" s="41" t="str">
        <f t="shared" si="13"/>
        <v>#DIV/0!</v>
      </c>
      <c r="AT27" s="41" t="str">
        <f t="shared" si="13"/>
        <v>#DIV/0!</v>
      </c>
      <c r="AU27" s="41" t="str">
        <f t="shared" si="13"/>
        <v>#DIV/0!</v>
      </c>
      <c r="AV27" s="41" t="str">
        <f t="shared" si="13"/>
        <v>#DIV/0!</v>
      </c>
      <c r="AW27" s="41" t="str">
        <f t="shared" si="13"/>
        <v>#DIV/0!</v>
      </c>
      <c r="AX27" s="41" t="str">
        <f t="shared" si="13"/>
        <v>#DIV/0!</v>
      </c>
      <c r="AY27" s="41" t="str">
        <f t="shared" si="13"/>
        <v>#DIV/0!</v>
      </c>
      <c r="AZ27" s="41" t="str">
        <f t="shared" si="13"/>
        <v>#DIV/0!</v>
      </c>
      <c r="BA27" s="41" t="str">
        <f t="shared" si="13"/>
        <v>#DIV/0!</v>
      </c>
      <c r="BB27" s="41" t="str">
        <f t="shared" si="13"/>
        <v>#DIV/0!</v>
      </c>
      <c r="BC27" s="41" t="str">
        <f t="shared" si="13"/>
        <v>#DIV/0!</v>
      </c>
      <c r="BD27" s="41" t="str">
        <f t="shared" si="13"/>
        <v>#DIV/0!</v>
      </c>
      <c r="BE27" s="41" t="str">
        <f t="shared" si="13"/>
        <v>#DIV/0!</v>
      </c>
      <c r="BF27" s="41" t="str">
        <f t="shared" si="13"/>
        <v>#DIV/0!</v>
      </c>
      <c r="BG27" s="41" t="str">
        <f t="shared" si="13"/>
        <v>#DIV/0!</v>
      </c>
      <c r="BH27" s="41" t="str">
        <f t="shared" si="13"/>
        <v>#DIV/0!</v>
      </c>
      <c r="BI27" s="41" t="str">
        <f t="shared" si="13"/>
        <v>#DIV/0!</v>
      </c>
      <c r="BJ27" s="41" t="str">
        <f t="shared" si="13"/>
        <v>#DIV/0!</v>
      </c>
      <c r="BK27" s="41" t="str">
        <f t="shared" si="13"/>
        <v>#DIV/0!</v>
      </c>
    </row>
    <row r="28">
      <c r="B28" s="41" t="str">
        <f t="shared" ref="B28:BK28" si="14">B20+B27</f>
        <v>#DIV/0!</v>
      </c>
      <c r="C28" s="41" t="str">
        <f t="shared" si="14"/>
        <v>#DIV/0!</v>
      </c>
      <c r="D28" s="41" t="str">
        <f t="shared" si="14"/>
        <v>#DIV/0!</v>
      </c>
      <c r="E28" s="41" t="str">
        <f t="shared" si="14"/>
        <v>#DIV/0!</v>
      </c>
      <c r="F28" s="41" t="str">
        <f t="shared" si="14"/>
        <v>#DIV/0!</v>
      </c>
      <c r="G28" s="41" t="str">
        <f t="shared" si="14"/>
        <v>#DIV/0!</v>
      </c>
      <c r="H28" s="41" t="str">
        <f t="shared" si="14"/>
        <v>#DIV/0!</v>
      </c>
      <c r="I28" s="41" t="str">
        <f t="shared" si="14"/>
        <v>#DIV/0!</v>
      </c>
      <c r="J28" s="41" t="str">
        <f t="shared" si="14"/>
        <v>#DIV/0!</v>
      </c>
      <c r="K28" s="41" t="str">
        <f t="shared" si="14"/>
        <v>#DIV/0!</v>
      </c>
      <c r="L28" s="41" t="str">
        <f t="shared" si="14"/>
        <v>#DIV/0!</v>
      </c>
      <c r="M28" s="41" t="str">
        <f t="shared" si="14"/>
        <v>#DIV/0!</v>
      </c>
      <c r="N28" s="41" t="str">
        <f t="shared" si="14"/>
        <v>#DIV/0!</v>
      </c>
      <c r="O28" s="41" t="str">
        <f t="shared" si="14"/>
        <v>#DIV/0!</v>
      </c>
      <c r="P28" s="41" t="str">
        <f t="shared" si="14"/>
        <v>#DIV/0!</v>
      </c>
      <c r="Q28" s="41" t="str">
        <f t="shared" si="14"/>
        <v>#DIV/0!</v>
      </c>
      <c r="R28" s="41" t="str">
        <f t="shared" si="14"/>
        <v>#DIV/0!</v>
      </c>
      <c r="S28" s="41" t="str">
        <f t="shared" si="14"/>
        <v>#DIV/0!</v>
      </c>
      <c r="T28" s="41" t="str">
        <f t="shared" si="14"/>
        <v>#DIV/0!</v>
      </c>
      <c r="U28" s="41" t="str">
        <f t="shared" si="14"/>
        <v>#DIV/0!</v>
      </c>
      <c r="V28" s="41" t="str">
        <f t="shared" si="14"/>
        <v>#DIV/0!</v>
      </c>
      <c r="W28" s="41" t="str">
        <f t="shared" si="14"/>
        <v>#DIV/0!</v>
      </c>
      <c r="X28" s="41" t="str">
        <f t="shared" si="14"/>
        <v>#DIV/0!</v>
      </c>
      <c r="Y28" s="41" t="str">
        <f t="shared" si="14"/>
        <v>#DIV/0!</v>
      </c>
      <c r="Z28" s="41" t="str">
        <f t="shared" si="14"/>
        <v>#DIV/0!</v>
      </c>
      <c r="AA28" s="41" t="str">
        <f t="shared" si="14"/>
        <v>#DIV/0!</v>
      </c>
      <c r="AB28" s="41" t="str">
        <f t="shared" si="14"/>
        <v>#DIV/0!</v>
      </c>
      <c r="AC28" s="41" t="str">
        <f t="shared" si="14"/>
        <v>#DIV/0!</v>
      </c>
      <c r="AD28" s="41" t="str">
        <f t="shared" si="14"/>
        <v>#DIV/0!</v>
      </c>
      <c r="AE28" s="41" t="str">
        <f t="shared" si="14"/>
        <v>#DIV/0!</v>
      </c>
      <c r="AF28" s="12">
        <f t="shared" si="14"/>
        <v>99.95007212</v>
      </c>
      <c r="AG28" s="12">
        <f t="shared" si="14"/>
        <v>99.92565481</v>
      </c>
      <c r="AH28" s="41" t="str">
        <f t="shared" si="14"/>
        <v>#DIV/0!</v>
      </c>
      <c r="AI28" s="41" t="str">
        <f t="shared" si="14"/>
        <v>#DIV/0!</v>
      </c>
      <c r="AJ28" s="41" t="str">
        <f t="shared" si="14"/>
        <v>#DIV/0!</v>
      </c>
      <c r="AK28" s="41" t="str">
        <f t="shared" si="14"/>
        <v>#DIV/0!</v>
      </c>
      <c r="AL28" s="41" t="str">
        <f t="shared" si="14"/>
        <v>#DIV/0!</v>
      </c>
      <c r="AM28" s="41" t="str">
        <f t="shared" si="14"/>
        <v>#DIV/0!</v>
      </c>
      <c r="AN28" s="41" t="str">
        <f t="shared" si="14"/>
        <v>#DIV/0!</v>
      </c>
      <c r="AO28" s="41" t="str">
        <f t="shared" si="14"/>
        <v>#DIV/0!</v>
      </c>
      <c r="AP28" s="41" t="str">
        <f t="shared" si="14"/>
        <v>#DIV/0!</v>
      </c>
      <c r="AQ28" s="41" t="str">
        <f t="shared" si="14"/>
        <v>#DIV/0!</v>
      </c>
      <c r="AR28" s="41" t="str">
        <f t="shared" si="14"/>
        <v>#DIV/0!</v>
      </c>
      <c r="AS28" s="41" t="str">
        <f t="shared" si="14"/>
        <v>#DIV/0!</v>
      </c>
      <c r="AT28" s="41" t="str">
        <f t="shared" si="14"/>
        <v>#DIV/0!</v>
      </c>
      <c r="AU28" s="41" t="str">
        <f t="shared" si="14"/>
        <v>#DIV/0!</v>
      </c>
      <c r="AV28" s="41" t="str">
        <f t="shared" si="14"/>
        <v>#DIV/0!</v>
      </c>
      <c r="AW28" s="41" t="str">
        <f t="shared" si="14"/>
        <v>#DIV/0!</v>
      </c>
      <c r="AX28" s="41" t="str">
        <f t="shared" si="14"/>
        <v>#DIV/0!</v>
      </c>
      <c r="AY28" s="41" t="str">
        <f t="shared" si="14"/>
        <v>#DIV/0!</v>
      </c>
      <c r="AZ28" s="41" t="str">
        <f t="shared" si="14"/>
        <v>#DIV/0!</v>
      </c>
      <c r="BA28" s="41" t="str">
        <f t="shared" si="14"/>
        <v>#DIV/0!</v>
      </c>
      <c r="BB28" s="41" t="str">
        <f t="shared" si="14"/>
        <v>#DIV/0!</v>
      </c>
      <c r="BC28" s="41" t="str">
        <f t="shared" si="14"/>
        <v>#DIV/0!</v>
      </c>
      <c r="BD28" s="41" t="str">
        <f t="shared" si="14"/>
        <v>#DIV/0!</v>
      </c>
      <c r="BE28" s="41" t="str">
        <f t="shared" si="14"/>
        <v>#DIV/0!</v>
      </c>
      <c r="BF28" s="41" t="str">
        <f t="shared" si="14"/>
        <v>#DIV/0!</v>
      </c>
      <c r="BG28" s="41" t="str">
        <f t="shared" si="14"/>
        <v>#DIV/0!</v>
      </c>
      <c r="BH28" s="41" t="str">
        <f t="shared" si="14"/>
        <v>#DIV/0!</v>
      </c>
      <c r="BI28" s="41" t="str">
        <f t="shared" si="14"/>
        <v>#DIV/0!</v>
      </c>
      <c r="BJ28" s="41" t="str">
        <f t="shared" si="14"/>
        <v>#DIV/0!</v>
      </c>
      <c r="BK28" s="41" t="str">
        <f t="shared" si="14"/>
        <v>#DIV/0!</v>
      </c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</row>
    <row r="30">
      <c r="A30" s="41" t="s">
        <v>45</v>
      </c>
      <c r="B30" s="41">
        <f t="shared" ref="B30:BK30" si="15">SUM(B6:B12)</f>
        <v>0</v>
      </c>
      <c r="C30" s="41">
        <f t="shared" si="15"/>
        <v>0</v>
      </c>
      <c r="D30" s="41">
        <f t="shared" si="15"/>
        <v>0</v>
      </c>
      <c r="E30" s="41">
        <f t="shared" si="15"/>
        <v>0</v>
      </c>
      <c r="F30" s="41">
        <f t="shared" si="15"/>
        <v>0</v>
      </c>
      <c r="G30" s="41">
        <f t="shared" si="15"/>
        <v>0</v>
      </c>
      <c r="H30" s="41">
        <f t="shared" si="15"/>
        <v>0</v>
      </c>
      <c r="I30" s="41">
        <f t="shared" si="15"/>
        <v>0</v>
      </c>
      <c r="J30" s="41">
        <f t="shared" si="15"/>
        <v>0</v>
      </c>
      <c r="K30" s="41">
        <f t="shared" si="15"/>
        <v>0</v>
      </c>
      <c r="L30" s="41">
        <f t="shared" si="15"/>
        <v>0</v>
      </c>
      <c r="M30" s="41">
        <f t="shared" si="15"/>
        <v>0</v>
      </c>
      <c r="N30" s="41">
        <f t="shared" si="15"/>
        <v>0</v>
      </c>
      <c r="O30" s="41">
        <f t="shared" si="15"/>
        <v>0</v>
      </c>
      <c r="P30" s="41">
        <f t="shared" si="15"/>
        <v>0</v>
      </c>
      <c r="Q30" s="41">
        <f t="shared" si="15"/>
        <v>0</v>
      </c>
      <c r="R30" s="41">
        <f t="shared" si="15"/>
        <v>0</v>
      </c>
      <c r="S30" s="41">
        <f t="shared" si="15"/>
        <v>0</v>
      </c>
      <c r="T30" s="41">
        <f t="shared" si="15"/>
        <v>0</v>
      </c>
      <c r="U30" s="41">
        <f t="shared" si="15"/>
        <v>0</v>
      </c>
      <c r="V30" s="41">
        <f t="shared" si="15"/>
        <v>0</v>
      </c>
      <c r="W30" s="41">
        <f t="shared" si="15"/>
        <v>0</v>
      </c>
      <c r="X30" s="41">
        <f t="shared" si="15"/>
        <v>0</v>
      </c>
      <c r="Y30" s="41">
        <f t="shared" si="15"/>
        <v>0</v>
      </c>
      <c r="Z30" s="41">
        <f t="shared" si="15"/>
        <v>0</v>
      </c>
      <c r="AA30" s="41">
        <f t="shared" si="15"/>
        <v>0</v>
      </c>
      <c r="AB30" s="41">
        <f t="shared" si="15"/>
        <v>0</v>
      </c>
      <c r="AC30" s="41">
        <f t="shared" si="15"/>
        <v>0</v>
      </c>
      <c r="AD30" s="41">
        <f t="shared" si="15"/>
        <v>0</v>
      </c>
      <c r="AE30" s="41">
        <f t="shared" si="15"/>
        <v>0</v>
      </c>
      <c r="AF30" s="12">
        <f t="shared" si="15"/>
        <v>360.34</v>
      </c>
      <c r="AG30" s="12">
        <f t="shared" si="15"/>
        <v>349.46</v>
      </c>
      <c r="AH30" s="41">
        <f t="shared" si="15"/>
        <v>0</v>
      </c>
      <c r="AI30" s="41">
        <f t="shared" si="15"/>
        <v>0</v>
      </c>
      <c r="AJ30" s="41">
        <f t="shared" si="15"/>
        <v>0</v>
      </c>
      <c r="AK30" s="41">
        <f t="shared" si="15"/>
        <v>0</v>
      </c>
      <c r="AL30" s="41">
        <f t="shared" si="15"/>
        <v>0</v>
      </c>
      <c r="AM30" s="41">
        <f t="shared" si="15"/>
        <v>0</v>
      </c>
      <c r="AN30" s="41">
        <f t="shared" si="15"/>
        <v>0</v>
      </c>
      <c r="AO30" s="41">
        <f t="shared" si="15"/>
        <v>0</v>
      </c>
      <c r="AP30" s="41">
        <f t="shared" si="15"/>
        <v>0</v>
      </c>
      <c r="AQ30" s="41">
        <f t="shared" si="15"/>
        <v>0</v>
      </c>
      <c r="AR30" s="41">
        <f t="shared" si="15"/>
        <v>0</v>
      </c>
      <c r="AS30" s="41">
        <f t="shared" si="15"/>
        <v>0</v>
      </c>
      <c r="AT30" s="41">
        <f t="shared" si="15"/>
        <v>0</v>
      </c>
      <c r="AU30" s="41">
        <f t="shared" si="15"/>
        <v>0</v>
      </c>
      <c r="AV30" s="41">
        <f t="shared" si="15"/>
        <v>0</v>
      </c>
      <c r="AW30" s="41">
        <f t="shared" si="15"/>
        <v>0</v>
      </c>
      <c r="AX30" s="41">
        <f t="shared" si="15"/>
        <v>0</v>
      </c>
      <c r="AY30" s="41">
        <f t="shared" si="15"/>
        <v>0</v>
      </c>
      <c r="AZ30" s="41">
        <f t="shared" si="15"/>
        <v>0</v>
      </c>
      <c r="BA30" s="41">
        <f t="shared" si="15"/>
        <v>0</v>
      </c>
      <c r="BB30" s="41">
        <f t="shared" si="15"/>
        <v>0</v>
      </c>
      <c r="BC30" s="41">
        <f t="shared" si="15"/>
        <v>0</v>
      </c>
      <c r="BD30" s="41">
        <f t="shared" si="15"/>
        <v>0</v>
      </c>
      <c r="BE30" s="41">
        <f t="shared" si="15"/>
        <v>0</v>
      </c>
      <c r="BF30" s="41">
        <f t="shared" si="15"/>
        <v>0</v>
      </c>
      <c r="BG30" s="41">
        <f t="shared" si="15"/>
        <v>0</v>
      </c>
      <c r="BH30" s="41">
        <f t="shared" si="15"/>
        <v>0</v>
      </c>
      <c r="BI30" s="41">
        <f t="shared" si="15"/>
        <v>0</v>
      </c>
      <c r="BJ30" s="41">
        <f t="shared" si="15"/>
        <v>0</v>
      </c>
      <c r="BK30" s="41">
        <f t="shared" si="15"/>
        <v>0</v>
      </c>
    </row>
    <row r="31">
      <c r="A31" s="41" t="s">
        <v>46</v>
      </c>
      <c r="B31" s="41">
        <f t="shared" ref="B31:BK31" si="16">B4-B30</f>
        <v>0</v>
      </c>
      <c r="C31" s="41">
        <f t="shared" si="16"/>
        <v>0</v>
      </c>
      <c r="D31" s="41">
        <f t="shared" si="16"/>
        <v>0</v>
      </c>
      <c r="E31" s="41">
        <f t="shared" si="16"/>
        <v>0</v>
      </c>
      <c r="F31" s="41">
        <f t="shared" si="16"/>
        <v>0</v>
      </c>
      <c r="G31" s="41">
        <f t="shared" si="16"/>
        <v>0</v>
      </c>
      <c r="H31" s="41">
        <f t="shared" si="16"/>
        <v>0</v>
      </c>
      <c r="I31" s="41">
        <f t="shared" si="16"/>
        <v>0</v>
      </c>
      <c r="J31" s="41">
        <f t="shared" si="16"/>
        <v>0</v>
      </c>
      <c r="K31" s="41">
        <f t="shared" si="16"/>
        <v>0</v>
      </c>
      <c r="L31" s="41">
        <f t="shared" si="16"/>
        <v>0</v>
      </c>
      <c r="M31" s="41">
        <f t="shared" si="16"/>
        <v>0</v>
      </c>
      <c r="N31" s="41">
        <f t="shared" si="16"/>
        <v>0</v>
      </c>
      <c r="O31" s="41">
        <f t="shared" si="16"/>
        <v>0</v>
      </c>
      <c r="P31" s="41">
        <f t="shared" si="16"/>
        <v>0</v>
      </c>
      <c r="Q31" s="41">
        <f t="shared" si="16"/>
        <v>0</v>
      </c>
      <c r="R31" s="41">
        <f t="shared" si="16"/>
        <v>0</v>
      </c>
      <c r="S31" s="41">
        <f t="shared" si="16"/>
        <v>0</v>
      </c>
      <c r="T31" s="41">
        <f t="shared" si="16"/>
        <v>0</v>
      </c>
      <c r="U31" s="41">
        <f t="shared" si="16"/>
        <v>0</v>
      </c>
      <c r="V31" s="41">
        <f t="shared" si="16"/>
        <v>0</v>
      </c>
      <c r="W31" s="41">
        <f t="shared" si="16"/>
        <v>0</v>
      </c>
      <c r="X31" s="41">
        <f t="shared" si="16"/>
        <v>0</v>
      </c>
      <c r="Y31" s="41">
        <f t="shared" si="16"/>
        <v>0</v>
      </c>
      <c r="Z31" s="41">
        <f t="shared" si="16"/>
        <v>0</v>
      </c>
      <c r="AA31" s="41">
        <f t="shared" si="16"/>
        <v>0</v>
      </c>
      <c r="AB31" s="41">
        <f t="shared" si="16"/>
        <v>0</v>
      </c>
      <c r="AC31" s="41">
        <f t="shared" si="16"/>
        <v>0</v>
      </c>
      <c r="AD31" s="41">
        <f t="shared" si="16"/>
        <v>0</v>
      </c>
      <c r="AE31" s="41">
        <f t="shared" si="16"/>
        <v>0</v>
      </c>
      <c r="AF31" s="12">
        <f t="shared" si="16"/>
        <v>0.18</v>
      </c>
      <c r="AG31" s="12">
        <f t="shared" si="16"/>
        <v>0.26</v>
      </c>
      <c r="AH31" s="41">
        <f t="shared" si="16"/>
        <v>0</v>
      </c>
      <c r="AI31" s="41">
        <f t="shared" si="16"/>
        <v>0</v>
      </c>
      <c r="AJ31" s="41">
        <f t="shared" si="16"/>
        <v>0</v>
      </c>
      <c r="AK31" s="41">
        <f t="shared" si="16"/>
        <v>0</v>
      </c>
      <c r="AL31" s="41">
        <f t="shared" si="16"/>
        <v>0</v>
      </c>
      <c r="AM31" s="41">
        <f t="shared" si="16"/>
        <v>0</v>
      </c>
      <c r="AN31" s="41">
        <f t="shared" si="16"/>
        <v>0</v>
      </c>
      <c r="AO31" s="41">
        <f t="shared" si="16"/>
        <v>0</v>
      </c>
      <c r="AP31" s="41">
        <f t="shared" si="16"/>
        <v>0</v>
      </c>
      <c r="AQ31" s="41">
        <f t="shared" si="16"/>
        <v>0</v>
      </c>
      <c r="AR31" s="41">
        <f t="shared" si="16"/>
        <v>0</v>
      </c>
      <c r="AS31" s="41">
        <f t="shared" si="16"/>
        <v>0</v>
      </c>
      <c r="AT31" s="41">
        <f t="shared" si="16"/>
        <v>0</v>
      </c>
      <c r="AU31" s="41">
        <f t="shared" si="16"/>
        <v>0</v>
      </c>
      <c r="AV31" s="41">
        <f t="shared" si="16"/>
        <v>0</v>
      </c>
      <c r="AW31" s="41">
        <f t="shared" si="16"/>
        <v>0</v>
      </c>
      <c r="AX31" s="41">
        <f t="shared" si="16"/>
        <v>0</v>
      </c>
      <c r="AY31" s="41">
        <f t="shared" si="16"/>
        <v>0</v>
      </c>
      <c r="AZ31" s="41">
        <f t="shared" si="16"/>
        <v>0</v>
      </c>
      <c r="BA31" s="41">
        <f t="shared" si="16"/>
        <v>0</v>
      </c>
      <c r="BB31" s="41">
        <f t="shared" si="16"/>
        <v>0</v>
      </c>
      <c r="BC31" s="41">
        <f t="shared" si="16"/>
        <v>0</v>
      </c>
      <c r="BD31" s="41">
        <f t="shared" si="16"/>
        <v>0</v>
      </c>
      <c r="BE31" s="41">
        <f t="shared" si="16"/>
        <v>0</v>
      </c>
      <c r="BF31" s="41">
        <f t="shared" si="16"/>
        <v>0</v>
      </c>
      <c r="BG31" s="41">
        <f t="shared" si="16"/>
        <v>0</v>
      </c>
      <c r="BH31" s="41">
        <f t="shared" si="16"/>
        <v>0</v>
      </c>
      <c r="BI31" s="41">
        <f t="shared" si="16"/>
        <v>0</v>
      </c>
      <c r="BJ31" s="41">
        <f t="shared" si="16"/>
        <v>0</v>
      </c>
      <c r="BK31" s="41">
        <f t="shared" si="16"/>
        <v>0</v>
      </c>
    </row>
    <row r="32">
      <c r="AF32" s="12"/>
      <c r="AG32" s="12"/>
    </row>
    <row r="33">
      <c r="A33" s="31" t="s">
        <v>47</v>
      </c>
      <c r="AF33" s="12"/>
      <c r="AG33" s="12"/>
    </row>
    <row r="34">
      <c r="A34" s="31" t="s">
        <v>48</v>
      </c>
      <c r="AF34" s="12"/>
      <c r="AG34" s="12"/>
    </row>
    <row r="35">
      <c r="A35" s="31" t="s">
        <v>49</v>
      </c>
      <c r="AF35" s="12"/>
      <c r="AG35" s="12"/>
    </row>
    <row r="36">
      <c r="A36" s="31" t="s">
        <v>50</v>
      </c>
      <c r="AF36" s="12"/>
      <c r="AG36" s="12"/>
    </row>
    <row r="37">
      <c r="AF37" s="12"/>
      <c r="AG37" s="12"/>
    </row>
    <row r="38">
      <c r="AF38" s="12"/>
      <c r="AG38" s="12"/>
    </row>
    <row r="39">
      <c r="AF39" s="12"/>
      <c r="AG39" s="12"/>
    </row>
    <row r="40">
      <c r="AF40" s="12"/>
      <c r="AG40" s="12"/>
    </row>
    <row r="41">
      <c r="AF41" s="12"/>
      <c r="AG41" s="12"/>
    </row>
    <row r="42">
      <c r="AF42" s="12"/>
      <c r="AG42" s="12"/>
    </row>
    <row r="43">
      <c r="AF43" s="12"/>
      <c r="AG43" s="12"/>
    </row>
    <row r="44">
      <c r="AF44" s="12"/>
      <c r="AG44" s="12"/>
    </row>
    <row r="45">
      <c r="AF45" s="12"/>
      <c r="AG45" s="12"/>
    </row>
    <row r="46">
      <c r="AF46" s="12"/>
      <c r="AG46" s="12"/>
    </row>
    <row r="47">
      <c r="AF47" s="12"/>
      <c r="AG47" s="12"/>
    </row>
    <row r="48">
      <c r="AF48" s="12"/>
      <c r="AG48" s="12"/>
    </row>
    <row r="49">
      <c r="AF49" s="12"/>
      <c r="AG49" s="12"/>
    </row>
    <row r="50">
      <c r="AF50" s="12"/>
      <c r="AG50" s="12"/>
    </row>
    <row r="51">
      <c r="AF51" s="12"/>
      <c r="AG51" s="12"/>
    </row>
    <row r="52">
      <c r="AF52" s="12"/>
      <c r="AG52" s="12"/>
    </row>
    <row r="53">
      <c r="AF53" s="12"/>
      <c r="AG53" s="12"/>
    </row>
    <row r="54">
      <c r="AF54" s="12"/>
      <c r="AG54" s="12"/>
    </row>
    <row r="55">
      <c r="AF55" s="12"/>
      <c r="AG55" s="12"/>
    </row>
    <row r="56">
      <c r="AF56" s="12"/>
      <c r="AG56" s="12"/>
    </row>
    <row r="57">
      <c r="AF57" s="12"/>
      <c r="AG57" s="12"/>
    </row>
    <row r="58">
      <c r="AF58" s="12"/>
      <c r="AG58" s="12"/>
    </row>
    <row r="59">
      <c r="AF59" s="12"/>
      <c r="AG59" s="12"/>
    </row>
    <row r="60">
      <c r="AF60" s="12"/>
      <c r="AG60" s="12"/>
    </row>
    <row r="61">
      <c r="AF61" s="12"/>
      <c r="AG61" s="12"/>
    </row>
    <row r="62">
      <c r="AF62" s="12"/>
      <c r="AG62" s="12"/>
    </row>
    <row r="63">
      <c r="AF63" s="12"/>
      <c r="AG63" s="12"/>
    </row>
    <row r="64">
      <c r="AF64" s="12"/>
      <c r="AG64" s="12"/>
    </row>
    <row r="65">
      <c r="AF65" s="12"/>
      <c r="AG65" s="12"/>
    </row>
    <row r="66">
      <c r="AF66" s="12"/>
      <c r="AG66" s="12"/>
    </row>
    <row r="67">
      <c r="AF67" s="12"/>
      <c r="AG67" s="12"/>
    </row>
    <row r="68">
      <c r="AF68" s="12"/>
      <c r="AG68" s="12"/>
    </row>
    <row r="69">
      <c r="AF69" s="12"/>
      <c r="AG69" s="12"/>
    </row>
    <row r="70">
      <c r="AF70" s="12"/>
      <c r="AG70" s="12"/>
    </row>
    <row r="71">
      <c r="AF71" s="12"/>
      <c r="AG71" s="12"/>
    </row>
    <row r="72">
      <c r="AF72" s="12"/>
      <c r="AG72" s="12"/>
    </row>
    <row r="73">
      <c r="AF73" s="12"/>
      <c r="AG73" s="12"/>
    </row>
    <row r="74">
      <c r="AF74" s="12"/>
      <c r="AG74" s="12"/>
    </row>
    <row r="75">
      <c r="AF75" s="12"/>
      <c r="AG75" s="12"/>
    </row>
    <row r="76">
      <c r="AF76" s="12"/>
      <c r="AG76" s="12"/>
    </row>
    <row r="77">
      <c r="AF77" s="12"/>
      <c r="AG77" s="12"/>
    </row>
    <row r="78">
      <c r="AF78" s="12"/>
      <c r="AG78" s="12"/>
    </row>
    <row r="79">
      <c r="AF79" s="12"/>
      <c r="AG79" s="12"/>
    </row>
    <row r="80">
      <c r="AF80" s="12"/>
      <c r="AG80" s="12"/>
    </row>
    <row r="81">
      <c r="AF81" s="12"/>
      <c r="AG81" s="12"/>
    </row>
    <row r="82">
      <c r="AF82" s="12"/>
      <c r="AG82" s="12"/>
    </row>
    <row r="83">
      <c r="AF83" s="12"/>
      <c r="AG83" s="12"/>
    </row>
    <row r="84">
      <c r="AF84" s="12"/>
      <c r="AG84" s="12"/>
    </row>
    <row r="85">
      <c r="AF85" s="12"/>
      <c r="AG85" s="12"/>
    </row>
    <row r="86">
      <c r="AF86" s="12"/>
      <c r="AG86" s="12"/>
    </row>
    <row r="87">
      <c r="AF87" s="12"/>
      <c r="AG87" s="12"/>
    </row>
    <row r="88">
      <c r="AF88" s="12"/>
      <c r="AG88" s="12"/>
    </row>
    <row r="89">
      <c r="AF89" s="12"/>
      <c r="AG89" s="12"/>
    </row>
    <row r="90">
      <c r="AF90" s="12"/>
      <c r="AG90" s="12"/>
    </row>
    <row r="91">
      <c r="AF91" s="12"/>
      <c r="AG91" s="12"/>
    </row>
    <row r="92">
      <c r="AF92" s="12"/>
      <c r="AG92" s="12"/>
    </row>
    <row r="93">
      <c r="AF93" s="12"/>
      <c r="AG93" s="12"/>
    </row>
    <row r="94">
      <c r="AF94" s="12"/>
      <c r="AG94" s="12"/>
    </row>
    <row r="95">
      <c r="AF95" s="12"/>
      <c r="AG95" s="12"/>
    </row>
    <row r="96">
      <c r="AF96" s="12"/>
      <c r="AG96" s="12"/>
    </row>
    <row r="97">
      <c r="AF97" s="12"/>
      <c r="AG97" s="12"/>
    </row>
    <row r="98">
      <c r="AF98" s="12"/>
      <c r="AG98" s="12"/>
    </row>
    <row r="99">
      <c r="AF99" s="12"/>
      <c r="AG99" s="12"/>
    </row>
    <row r="100">
      <c r="AF100" s="12"/>
      <c r="AG100" s="12"/>
    </row>
    <row r="101">
      <c r="AF101" s="12"/>
      <c r="AG101" s="12"/>
    </row>
    <row r="102">
      <c r="AF102" s="12"/>
      <c r="AG102" s="12"/>
    </row>
    <row r="103">
      <c r="AF103" s="12"/>
      <c r="AG103" s="12"/>
    </row>
    <row r="104">
      <c r="AF104" s="12"/>
      <c r="AG104" s="12"/>
    </row>
    <row r="105">
      <c r="AF105" s="12"/>
      <c r="AG105" s="12"/>
    </row>
    <row r="106">
      <c r="AF106" s="12"/>
      <c r="AG106" s="12"/>
    </row>
    <row r="107">
      <c r="AF107" s="12"/>
      <c r="AG107" s="12"/>
    </row>
    <row r="108">
      <c r="AF108" s="12"/>
      <c r="AG108" s="12"/>
    </row>
    <row r="109">
      <c r="AF109" s="12"/>
      <c r="AG109" s="12"/>
    </row>
    <row r="110">
      <c r="AF110" s="12"/>
      <c r="AG110" s="12"/>
    </row>
    <row r="111">
      <c r="AF111" s="12"/>
      <c r="AG111" s="12"/>
    </row>
    <row r="112">
      <c r="AF112" s="12"/>
      <c r="AG112" s="12"/>
    </row>
    <row r="113">
      <c r="AF113" s="12"/>
      <c r="AG113" s="12"/>
    </row>
    <row r="114">
      <c r="AF114" s="12"/>
      <c r="AG114" s="12"/>
    </row>
    <row r="115">
      <c r="AF115" s="12"/>
      <c r="AG115" s="12"/>
    </row>
    <row r="116">
      <c r="AF116" s="12"/>
      <c r="AG116" s="12"/>
    </row>
    <row r="117">
      <c r="AF117" s="12"/>
      <c r="AG117" s="12"/>
    </row>
    <row r="118">
      <c r="AF118" s="12"/>
      <c r="AG118" s="12"/>
    </row>
    <row r="119">
      <c r="AF119" s="12"/>
      <c r="AG119" s="12"/>
    </row>
    <row r="120">
      <c r="AF120" s="12"/>
      <c r="AG120" s="12"/>
    </row>
    <row r="121">
      <c r="AF121" s="12"/>
      <c r="AG121" s="12"/>
    </row>
    <row r="122">
      <c r="AF122" s="12"/>
      <c r="AG122" s="12"/>
    </row>
    <row r="123">
      <c r="AF123" s="12"/>
      <c r="AG123" s="12"/>
    </row>
    <row r="124">
      <c r="AF124" s="12"/>
      <c r="AG124" s="12"/>
    </row>
    <row r="125">
      <c r="AF125" s="12"/>
      <c r="AG125" s="12"/>
    </row>
    <row r="126">
      <c r="AF126" s="12"/>
      <c r="AG126" s="12"/>
    </row>
    <row r="127">
      <c r="AF127" s="12"/>
      <c r="AG127" s="12"/>
    </row>
    <row r="128">
      <c r="AF128" s="12"/>
      <c r="AG128" s="12"/>
    </row>
    <row r="129">
      <c r="AF129" s="12"/>
      <c r="AG129" s="12"/>
    </row>
    <row r="130">
      <c r="AF130" s="12"/>
      <c r="AG130" s="12"/>
    </row>
    <row r="131">
      <c r="AF131" s="12"/>
      <c r="AG131" s="12"/>
    </row>
    <row r="132">
      <c r="AF132" s="12"/>
      <c r="AG132" s="12"/>
    </row>
    <row r="133">
      <c r="AF133" s="12"/>
      <c r="AG133" s="12"/>
    </row>
    <row r="134">
      <c r="AF134" s="12"/>
      <c r="AG134" s="12"/>
    </row>
    <row r="135">
      <c r="AF135" s="12"/>
      <c r="AG135" s="12"/>
    </row>
    <row r="136">
      <c r="AF136" s="12"/>
      <c r="AG136" s="12"/>
    </row>
    <row r="137">
      <c r="AF137" s="12"/>
      <c r="AG137" s="12"/>
    </row>
    <row r="138">
      <c r="AF138" s="12"/>
      <c r="AG138" s="12"/>
    </row>
    <row r="139">
      <c r="AF139" s="12"/>
      <c r="AG139" s="12"/>
    </row>
    <row r="140">
      <c r="AF140" s="12"/>
      <c r="AG140" s="12"/>
    </row>
    <row r="141">
      <c r="AF141" s="12"/>
      <c r="AG141" s="12"/>
    </row>
    <row r="142">
      <c r="AF142" s="12"/>
      <c r="AG142" s="12"/>
    </row>
    <row r="143">
      <c r="AF143" s="12"/>
      <c r="AG143" s="12"/>
    </row>
    <row r="144">
      <c r="AF144" s="12"/>
      <c r="AG144" s="12"/>
    </row>
    <row r="145">
      <c r="AF145" s="12"/>
      <c r="AG145" s="12"/>
    </row>
    <row r="146">
      <c r="AF146" s="12"/>
      <c r="AG146" s="12"/>
    </row>
    <row r="147">
      <c r="AF147" s="12"/>
      <c r="AG147" s="12"/>
    </row>
    <row r="148">
      <c r="AF148" s="12"/>
      <c r="AG148" s="12"/>
    </row>
    <row r="149">
      <c r="AF149" s="12"/>
      <c r="AG149" s="12"/>
    </row>
    <row r="150">
      <c r="AF150" s="12"/>
      <c r="AG150" s="12"/>
    </row>
    <row r="151">
      <c r="AF151" s="12"/>
      <c r="AG151" s="12"/>
    </row>
    <row r="152">
      <c r="AF152" s="12"/>
      <c r="AG152" s="12"/>
    </row>
    <row r="153">
      <c r="AF153" s="12"/>
      <c r="AG153" s="12"/>
    </row>
    <row r="154">
      <c r="AF154" s="12"/>
      <c r="AG154" s="12"/>
    </row>
    <row r="155">
      <c r="AF155" s="12"/>
      <c r="AG155" s="12"/>
    </row>
    <row r="156">
      <c r="AF156" s="12"/>
      <c r="AG156" s="12"/>
    </row>
    <row r="157">
      <c r="AF157" s="12"/>
      <c r="AG157" s="12"/>
    </row>
    <row r="158">
      <c r="AF158" s="12"/>
      <c r="AG158" s="12"/>
    </row>
    <row r="159">
      <c r="AF159" s="12"/>
      <c r="AG159" s="12"/>
    </row>
    <row r="160">
      <c r="AF160" s="12"/>
      <c r="AG160" s="12"/>
    </row>
    <row r="161">
      <c r="AF161" s="12"/>
      <c r="AG161" s="12"/>
    </row>
    <row r="162">
      <c r="AF162" s="12"/>
      <c r="AG162" s="12"/>
    </row>
    <row r="163">
      <c r="AF163" s="12"/>
      <c r="AG163" s="12"/>
    </row>
    <row r="164">
      <c r="AF164" s="12"/>
      <c r="AG164" s="12"/>
    </row>
    <row r="165">
      <c r="AF165" s="12"/>
      <c r="AG165" s="12"/>
    </row>
    <row r="166">
      <c r="AF166" s="12"/>
      <c r="AG166" s="12"/>
    </row>
    <row r="167">
      <c r="AF167" s="12"/>
      <c r="AG167" s="12"/>
    </row>
    <row r="168">
      <c r="AF168" s="12"/>
      <c r="AG168" s="12"/>
    </row>
    <row r="169">
      <c r="AF169" s="12"/>
      <c r="AG169" s="12"/>
    </row>
    <row r="170">
      <c r="AF170" s="12"/>
      <c r="AG170" s="12"/>
    </row>
    <row r="171">
      <c r="AF171" s="12"/>
      <c r="AG171" s="12"/>
    </row>
    <row r="172">
      <c r="AF172" s="12"/>
      <c r="AG172" s="12"/>
    </row>
    <row r="173">
      <c r="AF173" s="12"/>
      <c r="AG173" s="12"/>
    </row>
    <row r="174">
      <c r="AF174" s="12"/>
      <c r="AG174" s="12"/>
    </row>
    <row r="175">
      <c r="AF175" s="12"/>
      <c r="AG175" s="12"/>
    </row>
    <row r="176">
      <c r="AF176" s="12"/>
      <c r="AG176" s="12"/>
    </row>
    <row r="177">
      <c r="AF177" s="12"/>
      <c r="AG177" s="12"/>
    </row>
    <row r="178">
      <c r="AF178" s="12"/>
      <c r="AG178" s="12"/>
    </row>
    <row r="179">
      <c r="AF179" s="12"/>
      <c r="AG179" s="12"/>
    </row>
    <row r="180">
      <c r="AF180" s="12"/>
      <c r="AG180" s="12"/>
    </row>
    <row r="181">
      <c r="AF181" s="12"/>
      <c r="AG181" s="12"/>
    </row>
    <row r="182">
      <c r="AF182" s="12"/>
      <c r="AG182" s="12"/>
    </row>
    <row r="183">
      <c r="AF183" s="12"/>
      <c r="AG183" s="12"/>
    </row>
    <row r="184">
      <c r="AF184" s="12"/>
      <c r="AG184" s="12"/>
    </row>
    <row r="185">
      <c r="AF185" s="12"/>
      <c r="AG185" s="12"/>
    </row>
    <row r="186">
      <c r="AF186" s="12"/>
      <c r="AG186" s="12"/>
    </row>
    <row r="187">
      <c r="AF187" s="12"/>
      <c r="AG187" s="12"/>
    </row>
    <row r="188">
      <c r="AF188" s="12"/>
      <c r="AG188" s="12"/>
    </row>
    <row r="189">
      <c r="AF189" s="12"/>
      <c r="AG189" s="12"/>
    </row>
    <row r="190">
      <c r="AF190" s="12"/>
      <c r="AG190" s="12"/>
    </row>
    <row r="191">
      <c r="AF191" s="12"/>
      <c r="AG191" s="12"/>
    </row>
    <row r="192">
      <c r="AF192" s="12"/>
      <c r="AG192" s="12"/>
    </row>
    <row r="193">
      <c r="AF193" s="12"/>
      <c r="AG193" s="12"/>
    </row>
    <row r="194">
      <c r="AF194" s="12"/>
      <c r="AG194" s="12"/>
    </row>
    <row r="195">
      <c r="AF195" s="12"/>
      <c r="AG195" s="12"/>
    </row>
    <row r="196">
      <c r="AF196" s="12"/>
      <c r="AG196" s="12"/>
    </row>
    <row r="197">
      <c r="AF197" s="12"/>
      <c r="AG197" s="12"/>
    </row>
    <row r="198">
      <c r="AF198" s="12"/>
      <c r="AG198" s="12"/>
    </row>
    <row r="199">
      <c r="AF199" s="12"/>
      <c r="AG199" s="12"/>
    </row>
    <row r="200">
      <c r="AF200" s="12"/>
      <c r="AG200" s="12"/>
    </row>
    <row r="201">
      <c r="AF201" s="12"/>
      <c r="AG201" s="12"/>
    </row>
    <row r="202">
      <c r="AF202" s="12"/>
      <c r="AG202" s="12"/>
    </row>
    <row r="203">
      <c r="AF203" s="12"/>
      <c r="AG203" s="12"/>
    </row>
    <row r="204">
      <c r="AF204" s="12"/>
      <c r="AG204" s="12"/>
    </row>
    <row r="205">
      <c r="AF205" s="12"/>
      <c r="AG205" s="12"/>
    </row>
    <row r="206">
      <c r="AF206" s="12"/>
      <c r="AG206" s="12"/>
    </row>
    <row r="207">
      <c r="AF207" s="12"/>
      <c r="AG207" s="12"/>
    </row>
    <row r="208">
      <c r="AF208" s="12"/>
      <c r="AG208" s="12"/>
    </row>
    <row r="209">
      <c r="AF209" s="12"/>
      <c r="AG209" s="12"/>
    </row>
    <row r="210">
      <c r="AF210" s="12"/>
      <c r="AG210" s="12"/>
    </row>
    <row r="211">
      <c r="AF211" s="12"/>
      <c r="AG211" s="12"/>
    </row>
    <row r="212">
      <c r="AF212" s="12"/>
      <c r="AG212" s="12"/>
    </row>
    <row r="213">
      <c r="AF213" s="12"/>
      <c r="AG213" s="12"/>
    </row>
    <row r="214">
      <c r="AF214" s="12"/>
      <c r="AG214" s="12"/>
    </row>
    <row r="215">
      <c r="AF215" s="12"/>
      <c r="AG215" s="12"/>
    </row>
    <row r="216">
      <c r="AF216" s="12"/>
      <c r="AG216" s="12"/>
    </row>
    <row r="217">
      <c r="AF217" s="12"/>
      <c r="AG217" s="12"/>
    </row>
    <row r="218">
      <c r="AF218" s="12"/>
      <c r="AG218" s="12"/>
    </row>
    <row r="219">
      <c r="AF219" s="12"/>
      <c r="AG219" s="12"/>
    </row>
    <row r="220">
      <c r="AF220" s="12"/>
      <c r="AG220" s="12"/>
    </row>
    <row r="221">
      <c r="AF221" s="12"/>
      <c r="AG221" s="12"/>
    </row>
    <row r="222">
      <c r="AF222" s="12"/>
      <c r="AG222" s="12"/>
    </row>
    <row r="223">
      <c r="AF223" s="12"/>
      <c r="AG223" s="12"/>
    </row>
    <row r="224">
      <c r="AF224" s="12"/>
      <c r="AG224" s="12"/>
    </row>
    <row r="225">
      <c r="AF225" s="12"/>
      <c r="AG225" s="12"/>
    </row>
    <row r="226">
      <c r="AF226" s="12"/>
      <c r="AG226" s="12"/>
    </row>
    <row r="227">
      <c r="AF227" s="12"/>
      <c r="AG227" s="12"/>
    </row>
    <row r="228">
      <c r="AF228" s="12"/>
      <c r="AG228" s="12"/>
    </row>
    <row r="229">
      <c r="AF229" s="12"/>
      <c r="AG229" s="12"/>
    </row>
    <row r="230">
      <c r="AF230" s="12"/>
      <c r="AG230" s="12"/>
    </row>
    <row r="231">
      <c r="AF231" s="12"/>
      <c r="AG231" s="12"/>
    </row>
    <row r="232">
      <c r="AF232" s="12"/>
      <c r="AG232" s="12"/>
    </row>
    <row r="233">
      <c r="AF233" s="12"/>
      <c r="AG233" s="12"/>
    </row>
    <row r="234">
      <c r="AF234" s="12"/>
      <c r="AG234" s="12"/>
    </row>
    <row r="235">
      <c r="AF235" s="12"/>
      <c r="AG235" s="12"/>
    </row>
    <row r="236">
      <c r="AF236" s="12"/>
      <c r="AG236" s="12"/>
    </row>
    <row r="237">
      <c r="AF237" s="12"/>
      <c r="AG237" s="12"/>
    </row>
    <row r="238">
      <c r="AF238" s="12"/>
      <c r="AG238" s="12"/>
    </row>
    <row r="239">
      <c r="AF239" s="12"/>
      <c r="AG239" s="12"/>
    </row>
    <row r="240">
      <c r="AF240" s="12"/>
      <c r="AG240" s="12"/>
    </row>
    <row r="241">
      <c r="AF241" s="12"/>
      <c r="AG241" s="12"/>
    </row>
    <row r="242">
      <c r="AF242" s="12"/>
      <c r="AG242" s="12"/>
    </row>
    <row r="243">
      <c r="AF243" s="12"/>
      <c r="AG243" s="12"/>
    </row>
    <row r="244">
      <c r="AF244" s="12"/>
      <c r="AG244" s="12"/>
    </row>
    <row r="245">
      <c r="AF245" s="12"/>
      <c r="AG245" s="12"/>
    </row>
    <row r="246">
      <c r="AF246" s="12"/>
      <c r="AG246" s="12"/>
    </row>
    <row r="247">
      <c r="AF247" s="12"/>
      <c r="AG247" s="12"/>
    </row>
    <row r="248">
      <c r="AF248" s="12"/>
      <c r="AG248" s="12"/>
    </row>
    <row r="249">
      <c r="AF249" s="12"/>
      <c r="AG249" s="12"/>
    </row>
    <row r="250">
      <c r="AF250" s="12"/>
      <c r="AG250" s="12"/>
    </row>
    <row r="251">
      <c r="AF251" s="12"/>
      <c r="AG251" s="12"/>
    </row>
    <row r="252">
      <c r="AF252" s="12"/>
      <c r="AG252" s="12"/>
    </row>
    <row r="253">
      <c r="AF253" s="12"/>
      <c r="AG253" s="12"/>
    </row>
    <row r="254">
      <c r="AF254" s="12"/>
      <c r="AG254" s="12"/>
    </row>
    <row r="255">
      <c r="AF255" s="12"/>
      <c r="AG255" s="12"/>
    </row>
    <row r="256">
      <c r="AF256" s="12"/>
      <c r="AG256" s="12"/>
    </row>
    <row r="257">
      <c r="AF257" s="12"/>
      <c r="AG257" s="12"/>
    </row>
    <row r="258">
      <c r="AF258" s="12"/>
      <c r="AG258" s="12"/>
    </row>
    <row r="259">
      <c r="AF259" s="12"/>
      <c r="AG259" s="12"/>
    </row>
    <row r="260">
      <c r="AF260" s="12"/>
      <c r="AG260" s="12"/>
    </row>
    <row r="261">
      <c r="AF261" s="12"/>
      <c r="AG261" s="12"/>
    </row>
    <row r="262">
      <c r="AF262" s="12"/>
      <c r="AG262" s="12"/>
    </row>
    <row r="263">
      <c r="AF263" s="12"/>
      <c r="AG263" s="12"/>
    </row>
    <row r="264">
      <c r="AF264" s="12"/>
      <c r="AG264" s="12"/>
    </row>
    <row r="265">
      <c r="AF265" s="12"/>
      <c r="AG265" s="12"/>
    </row>
    <row r="266">
      <c r="AF266" s="12"/>
      <c r="AG266" s="12"/>
    </row>
    <row r="267">
      <c r="AF267" s="12"/>
      <c r="AG267" s="12"/>
    </row>
    <row r="268">
      <c r="AF268" s="12"/>
      <c r="AG268" s="12"/>
    </row>
    <row r="269">
      <c r="AF269" s="12"/>
      <c r="AG269" s="12"/>
    </row>
    <row r="270">
      <c r="AF270" s="12"/>
      <c r="AG270" s="12"/>
    </row>
    <row r="271">
      <c r="AF271" s="12"/>
      <c r="AG271" s="12"/>
    </row>
    <row r="272">
      <c r="AF272" s="12"/>
      <c r="AG272" s="12"/>
    </row>
    <row r="273">
      <c r="AF273" s="12"/>
      <c r="AG273" s="12"/>
    </row>
    <row r="274">
      <c r="AF274" s="12"/>
      <c r="AG274" s="12"/>
    </row>
    <row r="275">
      <c r="AF275" s="12"/>
      <c r="AG275" s="12"/>
    </row>
    <row r="276">
      <c r="AF276" s="12"/>
      <c r="AG276" s="12"/>
    </row>
    <row r="277">
      <c r="AF277" s="12"/>
      <c r="AG277" s="12"/>
    </row>
    <row r="278">
      <c r="AF278" s="12"/>
      <c r="AG278" s="12"/>
    </row>
    <row r="279">
      <c r="AF279" s="12"/>
      <c r="AG279" s="12"/>
    </row>
    <row r="280">
      <c r="AF280" s="12"/>
      <c r="AG280" s="12"/>
    </row>
    <row r="281">
      <c r="AF281" s="12"/>
      <c r="AG281" s="12"/>
    </row>
    <row r="282">
      <c r="AF282" s="12"/>
      <c r="AG282" s="12"/>
    </row>
    <row r="283">
      <c r="AF283" s="12"/>
      <c r="AG283" s="12"/>
    </row>
    <row r="284">
      <c r="AF284" s="12"/>
      <c r="AG284" s="12"/>
    </row>
    <row r="285">
      <c r="AF285" s="12"/>
      <c r="AG285" s="12"/>
    </row>
    <row r="286">
      <c r="AF286" s="12"/>
      <c r="AG286" s="12"/>
    </row>
    <row r="287">
      <c r="AF287" s="12"/>
      <c r="AG287" s="12"/>
    </row>
    <row r="288">
      <c r="AF288" s="12"/>
      <c r="AG288" s="12"/>
    </row>
    <row r="289">
      <c r="AF289" s="12"/>
      <c r="AG289" s="12"/>
    </row>
    <row r="290">
      <c r="AF290" s="12"/>
      <c r="AG290" s="12"/>
    </row>
    <row r="291">
      <c r="AF291" s="12"/>
      <c r="AG291" s="12"/>
    </row>
    <row r="292">
      <c r="AF292" s="12"/>
      <c r="AG292" s="12"/>
    </row>
    <row r="293">
      <c r="AF293" s="12"/>
      <c r="AG293" s="12"/>
    </row>
    <row r="294">
      <c r="AF294" s="12"/>
      <c r="AG294" s="12"/>
    </row>
    <row r="295">
      <c r="AF295" s="12"/>
      <c r="AG295" s="12"/>
    </row>
    <row r="296">
      <c r="AF296" s="12"/>
      <c r="AG296" s="12"/>
    </row>
    <row r="297">
      <c r="AF297" s="12"/>
      <c r="AG297" s="12"/>
    </row>
    <row r="298">
      <c r="AF298" s="12"/>
      <c r="AG298" s="12"/>
    </row>
    <row r="299">
      <c r="AF299" s="12"/>
      <c r="AG299" s="12"/>
    </row>
    <row r="300">
      <c r="AF300" s="12"/>
      <c r="AG300" s="12"/>
    </row>
    <row r="301">
      <c r="AF301" s="12"/>
      <c r="AG301" s="12"/>
    </row>
    <row r="302">
      <c r="AF302" s="12"/>
      <c r="AG302" s="12"/>
    </row>
    <row r="303">
      <c r="AF303" s="12"/>
      <c r="AG303" s="12"/>
    </row>
    <row r="304">
      <c r="AF304" s="12"/>
      <c r="AG304" s="12"/>
    </row>
    <row r="305">
      <c r="AF305" s="12"/>
      <c r="AG305" s="12"/>
    </row>
    <row r="306">
      <c r="AF306" s="12"/>
      <c r="AG306" s="12"/>
    </row>
    <row r="307">
      <c r="AF307" s="12"/>
      <c r="AG307" s="12"/>
    </row>
    <row r="308">
      <c r="AF308" s="12"/>
      <c r="AG308" s="12"/>
    </row>
    <row r="309">
      <c r="AF309" s="12"/>
      <c r="AG309" s="12"/>
    </row>
    <row r="310">
      <c r="AF310" s="12"/>
      <c r="AG310" s="12"/>
    </row>
    <row r="311">
      <c r="AF311" s="12"/>
      <c r="AG311" s="12"/>
    </row>
    <row r="312">
      <c r="AF312" s="12"/>
      <c r="AG312" s="12"/>
    </row>
    <row r="313">
      <c r="AF313" s="12"/>
      <c r="AG313" s="12"/>
    </row>
    <row r="314">
      <c r="AF314" s="12"/>
      <c r="AG314" s="12"/>
    </row>
    <row r="315">
      <c r="AF315" s="12"/>
      <c r="AG315" s="12"/>
    </row>
    <row r="316">
      <c r="AF316" s="12"/>
      <c r="AG316" s="12"/>
    </row>
    <row r="317">
      <c r="AF317" s="12"/>
      <c r="AG317" s="12"/>
    </row>
    <row r="318">
      <c r="AF318" s="12"/>
      <c r="AG318" s="12"/>
    </row>
    <row r="319">
      <c r="AF319" s="12"/>
      <c r="AG319" s="12"/>
    </row>
    <row r="320">
      <c r="AF320" s="12"/>
      <c r="AG320" s="12"/>
    </row>
    <row r="321">
      <c r="AF321" s="12"/>
      <c r="AG321" s="12"/>
    </row>
    <row r="322">
      <c r="AF322" s="12"/>
      <c r="AG322" s="12"/>
    </row>
    <row r="323">
      <c r="AF323" s="12"/>
      <c r="AG323" s="12"/>
    </row>
    <row r="324">
      <c r="AF324" s="12"/>
      <c r="AG324" s="12"/>
    </row>
    <row r="325">
      <c r="AF325" s="12"/>
      <c r="AG325" s="12"/>
    </row>
    <row r="326">
      <c r="AF326" s="12"/>
      <c r="AG326" s="12"/>
    </row>
    <row r="327">
      <c r="AF327" s="12"/>
      <c r="AG327" s="12"/>
    </row>
    <row r="328">
      <c r="AF328" s="12"/>
      <c r="AG328" s="12"/>
    </row>
    <row r="329">
      <c r="AF329" s="12"/>
      <c r="AG329" s="12"/>
    </row>
    <row r="330">
      <c r="AF330" s="12"/>
      <c r="AG330" s="12"/>
    </row>
    <row r="331">
      <c r="AF331" s="12"/>
      <c r="AG331" s="12"/>
    </row>
    <row r="332">
      <c r="AF332" s="12"/>
      <c r="AG332" s="12"/>
    </row>
    <row r="333">
      <c r="AF333" s="12"/>
      <c r="AG333" s="12"/>
    </row>
    <row r="334">
      <c r="AF334" s="12"/>
      <c r="AG334" s="12"/>
    </row>
    <row r="335">
      <c r="AF335" s="12"/>
      <c r="AG335" s="12"/>
    </row>
    <row r="336">
      <c r="AF336" s="12"/>
      <c r="AG336" s="12"/>
    </row>
    <row r="337">
      <c r="AF337" s="12"/>
      <c r="AG337" s="12"/>
    </row>
    <row r="338">
      <c r="AF338" s="12"/>
      <c r="AG338" s="12"/>
    </row>
    <row r="339">
      <c r="AF339" s="12"/>
      <c r="AG339" s="12"/>
    </row>
    <row r="340">
      <c r="AF340" s="12"/>
      <c r="AG340" s="12"/>
    </row>
    <row r="341">
      <c r="AF341" s="12"/>
      <c r="AG341" s="12"/>
    </row>
    <row r="342">
      <c r="AF342" s="12"/>
      <c r="AG342" s="12"/>
    </row>
    <row r="343">
      <c r="AF343" s="12"/>
      <c r="AG343" s="12"/>
    </row>
    <row r="344">
      <c r="AF344" s="12"/>
      <c r="AG344" s="12"/>
    </row>
    <row r="345">
      <c r="AF345" s="12"/>
      <c r="AG345" s="12"/>
    </row>
    <row r="346">
      <c r="AF346" s="12"/>
      <c r="AG346" s="12"/>
    </row>
    <row r="347">
      <c r="AF347" s="12"/>
      <c r="AG347" s="12"/>
    </row>
    <row r="348">
      <c r="AF348" s="12"/>
      <c r="AG348" s="12"/>
    </row>
    <row r="349">
      <c r="AF349" s="12"/>
      <c r="AG349" s="12"/>
    </row>
    <row r="350">
      <c r="AF350" s="12"/>
      <c r="AG350" s="12"/>
    </row>
    <row r="351">
      <c r="AF351" s="12"/>
      <c r="AG351" s="12"/>
    </row>
    <row r="352">
      <c r="AF352" s="12"/>
      <c r="AG352" s="12"/>
    </row>
    <row r="353">
      <c r="AF353" s="12"/>
      <c r="AG353" s="12"/>
    </row>
    <row r="354">
      <c r="AF354" s="12"/>
      <c r="AG354" s="12"/>
    </row>
    <row r="355">
      <c r="AF355" s="12"/>
      <c r="AG355" s="12"/>
    </row>
    <row r="356">
      <c r="AF356" s="12"/>
      <c r="AG356" s="12"/>
    </row>
    <row r="357">
      <c r="AF357" s="12"/>
      <c r="AG357" s="12"/>
    </row>
    <row r="358">
      <c r="AF358" s="12"/>
      <c r="AG358" s="12"/>
    </row>
    <row r="359">
      <c r="AF359" s="12"/>
      <c r="AG359" s="12"/>
    </row>
    <row r="360">
      <c r="AF360" s="12"/>
      <c r="AG360" s="12"/>
    </row>
    <row r="361">
      <c r="AF361" s="12"/>
      <c r="AG361" s="12"/>
    </row>
    <row r="362">
      <c r="AF362" s="12"/>
      <c r="AG362" s="12"/>
    </row>
    <row r="363">
      <c r="AF363" s="12"/>
      <c r="AG363" s="12"/>
    </row>
    <row r="364">
      <c r="AF364" s="12"/>
      <c r="AG364" s="12"/>
    </row>
    <row r="365">
      <c r="AF365" s="12"/>
      <c r="AG365" s="12"/>
    </row>
    <row r="366">
      <c r="AF366" s="12"/>
      <c r="AG366" s="12"/>
    </row>
    <row r="367">
      <c r="AF367" s="12"/>
      <c r="AG367" s="12"/>
    </row>
    <row r="368">
      <c r="AF368" s="12"/>
      <c r="AG368" s="12"/>
    </row>
    <row r="369">
      <c r="AF369" s="12"/>
      <c r="AG369" s="12"/>
    </row>
    <row r="370">
      <c r="AF370" s="12"/>
      <c r="AG370" s="12"/>
    </row>
    <row r="371">
      <c r="AF371" s="12"/>
      <c r="AG371" s="12"/>
    </row>
    <row r="372">
      <c r="AF372" s="12"/>
      <c r="AG372" s="12"/>
    </row>
    <row r="373">
      <c r="AF373" s="12"/>
      <c r="AG373" s="12"/>
    </row>
    <row r="374">
      <c r="AF374" s="12"/>
      <c r="AG374" s="12"/>
    </row>
    <row r="375">
      <c r="AF375" s="12"/>
      <c r="AG375" s="12"/>
    </row>
    <row r="376">
      <c r="AF376" s="12"/>
      <c r="AG376" s="12"/>
    </row>
    <row r="377">
      <c r="AF377" s="12"/>
      <c r="AG377" s="12"/>
    </row>
    <row r="378">
      <c r="AF378" s="12"/>
      <c r="AG378" s="12"/>
    </row>
    <row r="379">
      <c r="AF379" s="12"/>
      <c r="AG379" s="12"/>
    </row>
    <row r="380">
      <c r="AF380" s="12"/>
      <c r="AG380" s="12"/>
    </row>
    <row r="381">
      <c r="AF381" s="12"/>
      <c r="AG381" s="12"/>
    </row>
    <row r="382">
      <c r="AF382" s="12"/>
      <c r="AG382" s="12"/>
    </row>
    <row r="383">
      <c r="AF383" s="12"/>
      <c r="AG383" s="12"/>
    </row>
    <row r="384">
      <c r="AF384" s="12"/>
      <c r="AG384" s="12"/>
    </row>
    <row r="385">
      <c r="AF385" s="12"/>
      <c r="AG385" s="12"/>
    </row>
    <row r="386">
      <c r="AF386" s="12"/>
      <c r="AG386" s="12"/>
    </row>
    <row r="387">
      <c r="AF387" s="12"/>
      <c r="AG387" s="12"/>
    </row>
    <row r="388">
      <c r="AF388" s="12"/>
      <c r="AG388" s="12"/>
    </row>
    <row r="389">
      <c r="AF389" s="12"/>
      <c r="AG389" s="12"/>
    </row>
    <row r="390">
      <c r="AF390" s="12"/>
      <c r="AG390" s="12"/>
    </row>
    <row r="391">
      <c r="AF391" s="12"/>
      <c r="AG391" s="12"/>
    </row>
    <row r="392">
      <c r="AF392" s="12"/>
      <c r="AG392" s="12"/>
    </row>
    <row r="393">
      <c r="AF393" s="12"/>
      <c r="AG393" s="12"/>
    </row>
    <row r="394">
      <c r="AF394" s="12"/>
      <c r="AG394" s="12"/>
    </row>
    <row r="395">
      <c r="AF395" s="12"/>
      <c r="AG395" s="12"/>
    </row>
    <row r="396">
      <c r="AF396" s="12"/>
      <c r="AG396" s="12"/>
    </row>
    <row r="397">
      <c r="AF397" s="12"/>
      <c r="AG397" s="12"/>
    </row>
    <row r="398">
      <c r="AF398" s="12"/>
      <c r="AG398" s="12"/>
    </row>
    <row r="399">
      <c r="AF399" s="12"/>
      <c r="AG399" s="12"/>
    </row>
    <row r="400">
      <c r="AF400" s="12"/>
      <c r="AG400" s="12"/>
    </row>
    <row r="401">
      <c r="AF401" s="12"/>
      <c r="AG401" s="12"/>
    </row>
    <row r="402">
      <c r="AF402" s="12"/>
      <c r="AG402" s="12"/>
    </row>
    <row r="403">
      <c r="AF403" s="12"/>
      <c r="AG403" s="12"/>
    </row>
    <row r="404">
      <c r="AF404" s="12"/>
      <c r="AG404" s="12"/>
    </row>
    <row r="405">
      <c r="AF405" s="12"/>
      <c r="AG405" s="12"/>
    </row>
    <row r="406">
      <c r="AF406" s="12"/>
      <c r="AG406" s="12"/>
    </row>
    <row r="407">
      <c r="AF407" s="12"/>
      <c r="AG407" s="12"/>
    </row>
    <row r="408">
      <c r="AF408" s="12"/>
      <c r="AG408" s="12"/>
    </row>
    <row r="409">
      <c r="AF409" s="12"/>
      <c r="AG409" s="12"/>
    </row>
    <row r="410">
      <c r="AF410" s="12"/>
      <c r="AG410" s="12"/>
    </row>
    <row r="411">
      <c r="AF411" s="12"/>
      <c r="AG411" s="12"/>
    </row>
    <row r="412">
      <c r="AF412" s="12"/>
      <c r="AG412" s="12"/>
    </row>
    <row r="413">
      <c r="AF413" s="12"/>
      <c r="AG413" s="12"/>
    </row>
    <row r="414">
      <c r="AF414" s="12"/>
      <c r="AG414" s="12"/>
    </row>
    <row r="415">
      <c r="AF415" s="12"/>
      <c r="AG415" s="12"/>
    </row>
    <row r="416">
      <c r="AF416" s="12"/>
      <c r="AG416" s="12"/>
    </row>
    <row r="417">
      <c r="AF417" s="12"/>
      <c r="AG417" s="12"/>
    </row>
    <row r="418">
      <c r="AF418" s="12"/>
      <c r="AG418" s="12"/>
    </row>
    <row r="419">
      <c r="AF419" s="12"/>
      <c r="AG419" s="12"/>
    </row>
    <row r="420">
      <c r="AF420" s="12"/>
      <c r="AG420" s="12"/>
    </row>
    <row r="421">
      <c r="AF421" s="12"/>
      <c r="AG421" s="12"/>
    </row>
    <row r="422">
      <c r="AF422" s="12"/>
      <c r="AG422" s="12"/>
    </row>
    <row r="423">
      <c r="AF423" s="12"/>
      <c r="AG423" s="12"/>
    </row>
    <row r="424">
      <c r="AF424" s="12"/>
      <c r="AG424" s="12"/>
    </row>
    <row r="425">
      <c r="AF425" s="12"/>
      <c r="AG425" s="12"/>
    </row>
    <row r="426">
      <c r="AF426" s="12"/>
      <c r="AG426" s="12"/>
    </row>
    <row r="427">
      <c r="AF427" s="12"/>
      <c r="AG427" s="12"/>
    </row>
    <row r="428">
      <c r="AF428" s="12"/>
      <c r="AG428" s="12"/>
    </row>
    <row r="429">
      <c r="AF429" s="12"/>
      <c r="AG429" s="12"/>
    </row>
    <row r="430">
      <c r="AF430" s="12"/>
      <c r="AG430" s="12"/>
    </row>
    <row r="431">
      <c r="AF431" s="12"/>
      <c r="AG431" s="12"/>
    </row>
    <row r="432">
      <c r="AF432" s="12"/>
      <c r="AG432" s="12"/>
    </row>
    <row r="433">
      <c r="AF433" s="12"/>
      <c r="AG433" s="12"/>
    </row>
    <row r="434">
      <c r="AF434" s="12"/>
      <c r="AG434" s="12"/>
    </row>
    <row r="435">
      <c r="AF435" s="12"/>
      <c r="AG435" s="12"/>
    </row>
    <row r="436">
      <c r="AF436" s="12"/>
      <c r="AG436" s="12"/>
    </row>
    <row r="437">
      <c r="AF437" s="12"/>
      <c r="AG437" s="12"/>
    </row>
    <row r="438">
      <c r="AF438" s="12"/>
      <c r="AG438" s="12"/>
    </row>
    <row r="439">
      <c r="AF439" s="12"/>
      <c r="AG439" s="12"/>
    </row>
    <row r="440">
      <c r="AF440" s="12"/>
      <c r="AG440" s="12"/>
    </row>
    <row r="441">
      <c r="AF441" s="12"/>
      <c r="AG441" s="12"/>
    </row>
    <row r="442">
      <c r="AF442" s="12"/>
      <c r="AG442" s="12"/>
    </row>
    <row r="443">
      <c r="AF443" s="12"/>
      <c r="AG443" s="12"/>
    </row>
    <row r="444">
      <c r="AF444" s="12"/>
      <c r="AG444" s="12"/>
    </row>
    <row r="445">
      <c r="AF445" s="12"/>
      <c r="AG445" s="12"/>
    </row>
    <row r="446">
      <c r="AF446" s="12"/>
      <c r="AG446" s="12"/>
    </row>
    <row r="447">
      <c r="AF447" s="12"/>
      <c r="AG447" s="12"/>
    </row>
    <row r="448">
      <c r="AF448" s="12"/>
      <c r="AG448" s="12"/>
    </row>
    <row r="449">
      <c r="AF449" s="12"/>
      <c r="AG449" s="12"/>
    </row>
    <row r="450">
      <c r="AF450" s="12"/>
      <c r="AG450" s="12"/>
    </row>
    <row r="451">
      <c r="AF451" s="12"/>
      <c r="AG451" s="12"/>
    </row>
    <row r="452">
      <c r="AF452" s="12"/>
      <c r="AG452" s="12"/>
    </row>
    <row r="453">
      <c r="AF453" s="12"/>
      <c r="AG453" s="12"/>
    </row>
    <row r="454">
      <c r="AF454" s="12"/>
      <c r="AG454" s="12"/>
    </row>
    <row r="455">
      <c r="AF455" s="12"/>
      <c r="AG455" s="12"/>
    </row>
    <row r="456">
      <c r="AF456" s="12"/>
      <c r="AG456" s="12"/>
    </row>
    <row r="457">
      <c r="AF457" s="12"/>
      <c r="AG457" s="12"/>
    </row>
    <row r="458">
      <c r="AF458" s="12"/>
      <c r="AG458" s="12"/>
    </row>
    <row r="459">
      <c r="AF459" s="12"/>
      <c r="AG459" s="12"/>
    </row>
    <row r="460">
      <c r="AF460" s="12"/>
      <c r="AG460" s="12"/>
    </row>
    <row r="461">
      <c r="AF461" s="12"/>
      <c r="AG461" s="12"/>
    </row>
    <row r="462">
      <c r="AF462" s="12"/>
      <c r="AG462" s="12"/>
    </row>
    <row r="463">
      <c r="AF463" s="12"/>
      <c r="AG463" s="12"/>
    </row>
    <row r="464">
      <c r="AF464" s="12"/>
      <c r="AG464" s="12"/>
    </row>
    <row r="465">
      <c r="AF465" s="12"/>
      <c r="AG465" s="12"/>
    </row>
    <row r="466">
      <c r="AF466" s="12"/>
      <c r="AG466" s="12"/>
    </row>
    <row r="467">
      <c r="AF467" s="12"/>
      <c r="AG467" s="12"/>
    </row>
    <row r="468">
      <c r="AF468" s="12"/>
      <c r="AG468" s="12"/>
    </row>
    <row r="469">
      <c r="AF469" s="12"/>
      <c r="AG469" s="12"/>
    </row>
    <row r="470">
      <c r="AF470" s="12"/>
      <c r="AG470" s="12"/>
    </row>
    <row r="471">
      <c r="AF471" s="12"/>
      <c r="AG471" s="12"/>
    </row>
    <row r="472">
      <c r="AF472" s="12"/>
      <c r="AG472" s="12"/>
    </row>
    <row r="473">
      <c r="AF473" s="12"/>
      <c r="AG473" s="12"/>
    </row>
    <row r="474">
      <c r="AF474" s="12"/>
      <c r="AG474" s="12"/>
    </row>
    <row r="475">
      <c r="AF475" s="12"/>
      <c r="AG475" s="12"/>
    </row>
    <row r="476">
      <c r="AF476" s="12"/>
      <c r="AG476" s="12"/>
    </row>
    <row r="477">
      <c r="AF477" s="12"/>
      <c r="AG477" s="12"/>
    </row>
    <row r="478">
      <c r="AF478" s="12"/>
      <c r="AG478" s="12"/>
    </row>
    <row r="479">
      <c r="AF479" s="12"/>
      <c r="AG479" s="12"/>
    </row>
    <row r="480">
      <c r="AF480" s="12"/>
      <c r="AG480" s="12"/>
    </row>
    <row r="481">
      <c r="AF481" s="12"/>
      <c r="AG481" s="12"/>
    </row>
    <row r="482">
      <c r="AF482" s="12"/>
      <c r="AG482" s="12"/>
    </row>
    <row r="483">
      <c r="AF483" s="12"/>
      <c r="AG483" s="12"/>
    </row>
    <row r="484">
      <c r="AF484" s="12"/>
      <c r="AG484" s="12"/>
    </row>
    <row r="485">
      <c r="AF485" s="12"/>
      <c r="AG485" s="12"/>
    </row>
    <row r="486">
      <c r="AF486" s="12"/>
      <c r="AG486" s="12"/>
    </row>
    <row r="487">
      <c r="AF487" s="12"/>
      <c r="AG487" s="12"/>
    </row>
    <row r="488">
      <c r="AF488" s="12"/>
      <c r="AG488" s="12"/>
    </row>
    <row r="489">
      <c r="AF489" s="12"/>
      <c r="AG489" s="12"/>
    </row>
    <row r="490">
      <c r="AF490" s="12"/>
      <c r="AG490" s="12"/>
    </row>
    <row r="491">
      <c r="AF491" s="12"/>
      <c r="AG491" s="12"/>
    </row>
    <row r="492">
      <c r="AF492" s="12"/>
      <c r="AG492" s="12"/>
    </row>
    <row r="493">
      <c r="AF493" s="12"/>
      <c r="AG493" s="12"/>
    </row>
    <row r="494">
      <c r="AF494" s="12"/>
      <c r="AG494" s="12"/>
    </row>
    <row r="495">
      <c r="AF495" s="12"/>
      <c r="AG495" s="12"/>
    </row>
    <row r="496">
      <c r="AF496" s="12"/>
      <c r="AG496" s="12"/>
    </row>
    <row r="497">
      <c r="AF497" s="12"/>
      <c r="AG497" s="12"/>
    </row>
    <row r="498">
      <c r="AF498" s="12"/>
      <c r="AG498" s="12"/>
    </row>
    <row r="499">
      <c r="AF499" s="12"/>
      <c r="AG499" s="12"/>
    </row>
    <row r="500">
      <c r="AF500" s="12"/>
      <c r="AG500" s="12"/>
    </row>
    <row r="501">
      <c r="AF501" s="12"/>
      <c r="AG501" s="12"/>
    </row>
    <row r="502">
      <c r="AF502" s="12"/>
      <c r="AG502" s="12"/>
    </row>
    <row r="503">
      <c r="AF503" s="12"/>
      <c r="AG503" s="12"/>
    </row>
    <row r="504">
      <c r="AF504" s="12"/>
      <c r="AG504" s="12"/>
    </row>
    <row r="505">
      <c r="AF505" s="12"/>
      <c r="AG505" s="12"/>
    </row>
    <row r="506">
      <c r="AF506" s="12"/>
      <c r="AG506" s="12"/>
    </row>
    <row r="507">
      <c r="AF507" s="12"/>
      <c r="AG507" s="12"/>
    </row>
    <row r="508">
      <c r="AF508" s="12"/>
      <c r="AG508" s="12"/>
    </row>
    <row r="509">
      <c r="AF509" s="12"/>
      <c r="AG509" s="12"/>
    </row>
    <row r="510">
      <c r="AF510" s="12"/>
      <c r="AG510" s="12"/>
    </row>
    <row r="511">
      <c r="AF511" s="12"/>
      <c r="AG511" s="12"/>
    </row>
    <row r="512">
      <c r="AF512" s="12"/>
      <c r="AG512" s="12"/>
    </row>
    <row r="513">
      <c r="AF513" s="12"/>
      <c r="AG513" s="12"/>
    </row>
    <row r="514">
      <c r="AF514" s="12"/>
      <c r="AG514" s="12"/>
    </row>
    <row r="515">
      <c r="AF515" s="12"/>
      <c r="AG515" s="12"/>
    </row>
    <row r="516">
      <c r="AF516" s="12"/>
      <c r="AG516" s="12"/>
    </row>
    <row r="517">
      <c r="AF517" s="12"/>
      <c r="AG517" s="12"/>
    </row>
    <row r="518">
      <c r="AF518" s="12"/>
      <c r="AG518" s="12"/>
    </row>
    <row r="519">
      <c r="AF519" s="12"/>
      <c r="AG519" s="12"/>
    </row>
    <row r="520">
      <c r="AF520" s="12"/>
      <c r="AG520" s="12"/>
    </row>
    <row r="521">
      <c r="AF521" s="12"/>
      <c r="AG521" s="12"/>
    </row>
    <row r="522">
      <c r="AF522" s="12"/>
      <c r="AG522" s="12"/>
    </row>
    <row r="523">
      <c r="AF523" s="12"/>
      <c r="AG523" s="12"/>
    </row>
    <row r="524">
      <c r="AF524" s="12"/>
      <c r="AG524" s="12"/>
    </row>
    <row r="525">
      <c r="AF525" s="12"/>
      <c r="AG525" s="12"/>
    </row>
    <row r="526">
      <c r="AF526" s="12"/>
      <c r="AG526" s="12"/>
    </row>
    <row r="527">
      <c r="AF527" s="12"/>
      <c r="AG527" s="12"/>
    </row>
    <row r="528">
      <c r="AF528" s="12"/>
      <c r="AG528" s="12"/>
    </row>
    <row r="529">
      <c r="AF529" s="12"/>
      <c r="AG529" s="12"/>
    </row>
    <row r="530">
      <c r="AF530" s="12"/>
      <c r="AG530" s="12"/>
    </row>
    <row r="531">
      <c r="AF531" s="12"/>
      <c r="AG531" s="12"/>
    </row>
    <row r="532">
      <c r="AF532" s="12"/>
      <c r="AG532" s="12"/>
    </row>
    <row r="533">
      <c r="AF533" s="12"/>
      <c r="AG533" s="12"/>
    </row>
    <row r="534">
      <c r="AF534" s="12"/>
      <c r="AG534" s="12"/>
    </row>
    <row r="535">
      <c r="AF535" s="12"/>
      <c r="AG535" s="12"/>
    </row>
    <row r="536">
      <c r="AF536" s="12"/>
      <c r="AG536" s="12"/>
    </row>
    <row r="537">
      <c r="AF537" s="12"/>
      <c r="AG537" s="12"/>
    </row>
    <row r="538">
      <c r="AF538" s="12"/>
      <c r="AG538" s="12"/>
    </row>
    <row r="539">
      <c r="AF539" s="12"/>
      <c r="AG539" s="12"/>
    </row>
    <row r="540">
      <c r="AF540" s="12"/>
      <c r="AG540" s="12"/>
    </row>
    <row r="541">
      <c r="AF541" s="12"/>
      <c r="AG541" s="12"/>
    </row>
    <row r="542">
      <c r="AF542" s="12"/>
      <c r="AG542" s="12"/>
    </row>
    <row r="543">
      <c r="AF543" s="12"/>
      <c r="AG543" s="12"/>
    </row>
    <row r="544">
      <c r="AF544" s="12"/>
      <c r="AG544" s="12"/>
    </row>
    <row r="545">
      <c r="AF545" s="12"/>
      <c r="AG545" s="12"/>
    </row>
    <row r="546">
      <c r="AF546" s="12"/>
      <c r="AG546" s="12"/>
    </row>
    <row r="547">
      <c r="AF547" s="12"/>
      <c r="AG547" s="12"/>
    </row>
    <row r="548">
      <c r="AF548" s="12"/>
      <c r="AG548" s="12"/>
    </row>
    <row r="549">
      <c r="AF549" s="12"/>
      <c r="AG549" s="12"/>
    </row>
    <row r="550">
      <c r="AF550" s="12"/>
      <c r="AG550" s="12"/>
    </row>
    <row r="551">
      <c r="AF551" s="12"/>
      <c r="AG551" s="12"/>
    </row>
    <row r="552">
      <c r="AF552" s="12"/>
      <c r="AG552" s="12"/>
    </row>
    <row r="553">
      <c r="AF553" s="12"/>
      <c r="AG553" s="12"/>
    </row>
    <row r="554">
      <c r="AF554" s="12"/>
      <c r="AG554" s="12"/>
    </row>
    <row r="555">
      <c r="AF555" s="12"/>
      <c r="AG555" s="12"/>
    </row>
    <row r="556">
      <c r="AF556" s="12"/>
      <c r="AG556" s="12"/>
    </row>
    <row r="557">
      <c r="AF557" s="12"/>
      <c r="AG557" s="12"/>
    </row>
    <row r="558">
      <c r="AF558" s="12"/>
      <c r="AG558" s="12"/>
    </row>
    <row r="559">
      <c r="AF559" s="12"/>
      <c r="AG559" s="12"/>
    </row>
    <row r="560">
      <c r="AF560" s="12"/>
      <c r="AG560" s="12"/>
    </row>
    <row r="561">
      <c r="AF561" s="12"/>
      <c r="AG561" s="12"/>
    </row>
    <row r="562">
      <c r="AF562" s="12"/>
      <c r="AG562" s="12"/>
    </row>
    <row r="563">
      <c r="AF563" s="12"/>
      <c r="AG563" s="12"/>
    </row>
    <row r="564">
      <c r="AF564" s="12"/>
      <c r="AG564" s="12"/>
    </row>
    <row r="565">
      <c r="AF565" s="12"/>
      <c r="AG565" s="12"/>
    </row>
    <row r="566">
      <c r="AF566" s="12"/>
      <c r="AG566" s="12"/>
    </row>
    <row r="567">
      <c r="AF567" s="12"/>
      <c r="AG567" s="12"/>
    </row>
    <row r="568">
      <c r="AF568" s="12"/>
      <c r="AG568" s="12"/>
    </row>
    <row r="569">
      <c r="AF569" s="12"/>
      <c r="AG569" s="12"/>
    </row>
    <row r="570">
      <c r="AF570" s="12"/>
      <c r="AG570" s="12"/>
    </row>
    <row r="571">
      <c r="AF571" s="12"/>
      <c r="AG571" s="12"/>
    </row>
    <row r="572">
      <c r="AF572" s="12"/>
      <c r="AG572" s="12"/>
    </row>
    <row r="573">
      <c r="AF573" s="12"/>
      <c r="AG573" s="12"/>
    </row>
    <row r="574">
      <c r="AF574" s="12"/>
      <c r="AG574" s="12"/>
    </row>
    <row r="575">
      <c r="AF575" s="12"/>
      <c r="AG575" s="12"/>
    </row>
    <row r="576">
      <c r="AF576" s="12"/>
      <c r="AG576" s="12"/>
    </row>
    <row r="577">
      <c r="AF577" s="12"/>
      <c r="AG577" s="12"/>
    </row>
    <row r="578">
      <c r="AF578" s="12"/>
      <c r="AG578" s="12"/>
    </row>
    <row r="579">
      <c r="AF579" s="12"/>
      <c r="AG579" s="12"/>
    </row>
    <row r="580">
      <c r="AF580" s="12"/>
      <c r="AG580" s="12"/>
    </row>
    <row r="581">
      <c r="AF581" s="12"/>
      <c r="AG581" s="12"/>
    </row>
    <row r="582">
      <c r="AF582" s="12"/>
      <c r="AG582" s="12"/>
    </row>
    <row r="583">
      <c r="AF583" s="12"/>
      <c r="AG583" s="12"/>
    </row>
    <row r="584">
      <c r="AF584" s="12"/>
      <c r="AG584" s="12"/>
    </row>
    <row r="585">
      <c r="AF585" s="12"/>
      <c r="AG585" s="12"/>
    </row>
    <row r="586">
      <c r="AF586" s="12"/>
      <c r="AG586" s="12"/>
    </row>
    <row r="587">
      <c r="AF587" s="12"/>
      <c r="AG587" s="12"/>
    </row>
    <row r="588">
      <c r="AF588" s="12"/>
      <c r="AG588" s="12"/>
    </row>
    <row r="589">
      <c r="AF589" s="12"/>
      <c r="AG589" s="12"/>
    </row>
    <row r="590">
      <c r="AF590" s="12"/>
      <c r="AG590" s="12"/>
    </row>
    <row r="591">
      <c r="AF591" s="12"/>
      <c r="AG591" s="12"/>
    </row>
    <row r="592">
      <c r="AF592" s="12"/>
      <c r="AG592" s="12"/>
    </row>
    <row r="593">
      <c r="AF593" s="12"/>
      <c r="AG593" s="12"/>
    </row>
    <row r="594">
      <c r="AF594" s="12"/>
      <c r="AG594" s="12"/>
    </row>
    <row r="595">
      <c r="AF595" s="12"/>
      <c r="AG595" s="12"/>
    </row>
    <row r="596">
      <c r="AF596" s="12"/>
      <c r="AG596" s="12"/>
    </row>
    <row r="597">
      <c r="AF597" s="12"/>
      <c r="AG597" s="12"/>
    </row>
    <row r="598">
      <c r="AF598" s="12"/>
      <c r="AG598" s="12"/>
    </row>
    <row r="599">
      <c r="AF599" s="12"/>
      <c r="AG599" s="12"/>
    </row>
    <row r="600">
      <c r="AF600" s="12"/>
      <c r="AG600" s="12"/>
    </row>
    <row r="601">
      <c r="AF601" s="12"/>
      <c r="AG601" s="12"/>
    </row>
    <row r="602">
      <c r="AF602" s="12"/>
      <c r="AG602" s="12"/>
    </row>
    <row r="603">
      <c r="AF603" s="12"/>
      <c r="AG603" s="12"/>
    </row>
    <row r="604">
      <c r="AF604" s="12"/>
      <c r="AG604" s="12"/>
    </row>
    <row r="605">
      <c r="AF605" s="12"/>
      <c r="AG605" s="12"/>
    </row>
    <row r="606">
      <c r="AF606" s="12"/>
      <c r="AG606" s="12"/>
    </row>
    <row r="607">
      <c r="AF607" s="12"/>
      <c r="AG607" s="12"/>
    </row>
    <row r="608">
      <c r="AF608" s="12"/>
      <c r="AG608" s="12"/>
    </row>
    <row r="609">
      <c r="AF609" s="12"/>
      <c r="AG609" s="12"/>
    </row>
    <row r="610">
      <c r="AF610" s="12"/>
      <c r="AG610" s="12"/>
    </row>
    <row r="611">
      <c r="AF611" s="12"/>
      <c r="AG611" s="12"/>
    </row>
    <row r="612">
      <c r="AF612" s="12"/>
      <c r="AG612" s="12"/>
    </row>
    <row r="613">
      <c r="AF613" s="12"/>
      <c r="AG613" s="12"/>
    </row>
    <row r="614">
      <c r="AF614" s="12"/>
      <c r="AG614" s="12"/>
    </row>
    <row r="615">
      <c r="AF615" s="12"/>
      <c r="AG615" s="12"/>
    </row>
    <row r="616">
      <c r="AF616" s="12"/>
      <c r="AG616" s="12"/>
    </row>
    <row r="617">
      <c r="AF617" s="12"/>
      <c r="AG617" s="12"/>
    </row>
    <row r="618">
      <c r="AF618" s="12"/>
      <c r="AG618" s="12"/>
    </row>
    <row r="619">
      <c r="AF619" s="12"/>
      <c r="AG619" s="12"/>
    </row>
    <row r="620">
      <c r="AF620" s="12"/>
      <c r="AG620" s="12"/>
    </row>
    <row r="621">
      <c r="AF621" s="12"/>
      <c r="AG621" s="12"/>
    </row>
    <row r="622">
      <c r="AF622" s="12"/>
      <c r="AG622" s="12"/>
    </row>
    <row r="623">
      <c r="AF623" s="12"/>
      <c r="AG623" s="12"/>
    </row>
    <row r="624">
      <c r="AF624" s="12"/>
      <c r="AG624" s="12"/>
    </row>
    <row r="625">
      <c r="AF625" s="12"/>
      <c r="AG625" s="12"/>
    </row>
    <row r="626">
      <c r="AF626" s="12"/>
      <c r="AG626" s="12"/>
    </row>
    <row r="627">
      <c r="AF627" s="12"/>
      <c r="AG627" s="12"/>
    </row>
    <row r="628">
      <c r="AF628" s="12"/>
      <c r="AG628" s="12"/>
    </row>
    <row r="629">
      <c r="AF629" s="12"/>
      <c r="AG629" s="12"/>
    </row>
    <row r="630">
      <c r="AF630" s="12"/>
      <c r="AG630" s="12"/>
    </row>
    <row r="631">
      <c r="AF631" s="12"/>
      <c r="AG631" s="12"/>
    </row>
    <row r="632">
      <c r="AF632" s="12"/>
      <c r="AG632" s="12"/>
    </row>
    <row r="633">
      <c r="AF633" s="12"/>
      <c r="AG633" s="12"/>
    </row>
    <row r="634">
      <c r="AF634" s="12"/>
      <c r="AG634" s="12"/>
    </row>
    <row r="635">
      <c r="AF635" s="12"/>
      <c r="AG635" s="12"/>
    </row>
    <row r="636">
      <c r="AF636" s="12"/>
      <c r="AG636" s="12"/>
    </row>
    <row r="637">
      <c r="AF637" s="12"/>
      <c r="AG637" s="12"/>
    </row>
    <row r="638">
      <c r="AF638" s="12"/>
      <c r="AG638" s="12"/>
    </row>
    <row r="639">
      <c r="AF639" s="12"/>
      <c r="AG639" s="12"/>
    </row>
    <row r="640">
      <c r="AF640" s="12"/>
      <c r="AG640" s="12"/>
    </row>
    <row r="641">
      <c r="AF641" s="12"/>
      <c r="AG641" s="12"/>
    </row>
    <row r="642">
      <c r="AF642" s="12"/>
      <c r="AG642" s="12"/>
    </row>
    <row r="643">
      <c r="AF643" s="12"/>
      <c r="AG643" s="12"/>
    </row>
    <row r="644">
      <c r="AF644" s="12"/>
      <c r="AG644" s="12"/>
    </row>
    <row r="645">
      <c r="AF645" s="12"/>
      <c r="AG645" s="12"/>
    </row>
    <row r="646">
      <c r="AF646" s="12"/>
      <c r="AG646" s="12"/>
    </row>
    <row r="647">
      <c r="AF647" s="12"/>
      <c r="AG647" s="12"/>
    </row>
    <row r="648">
      <c r="AF648" s="12"/>
      <c r="AG648" s="12"/>
    </row>
    <row r="649">
      <c r="AF649" s="12"/>
      <c r="AG649" s="12"/>
    </row>
    <row r="650">
      <c r="AF650" s="12"/>
      <c r="AG650" s="12"/>
    </row>
    <row r="651">
      <c r="AF651" s="12"/>
      <c r="AG651" s="12"/>
    </row>
    <row r="652">
      <c r="AF652" s="12"/>
      <c r="AG652" s="12"/>
    </row>
    <row r="653">
      <c r="AF653" s="12"/>
      <c r="AG653" s="12"/>
    </row>
    <row r="654">
      <c r="AF654" s="12"/>
      <c r="AG654" s="12"/>
    </row>
    <row r="655">
      <c r="AF655" s="12"/>
      <c r="AG655" s="12"/>
    </row>
    <row r="656">
      <c r="AF656" s="12"/>
      <c r="AG656" s="12"/>
    </row>
    <row r="657">
      <c r="AF657" s="12"/>
      <c r="AG657" s="12"/>
    </row>
    <row r="658">
      <c r="AF658" s="12"/>
      <c r="AG658" s="12"/>
    </row>
    <row r="659">
      <c r="AF659" s="12"/>
      <c r="AG659" s="12"/>
    </row>
    <row r="660">
      <c r="AF660" s="12"/>
      <c r="AG660" s="12"/>
    </row>
    <row r="661">
      <c r="AF661" s="12"/>
      <c r="AG661" s="12"/>
    </row>
    <row r="662">
      <c r="AF662" s="12"/>
      <c r="AG662" s="12"/>
    </row>
    <row r="663">
      <c r="AF663" s="12"/>
      <c r="AG663" s="12"/>
    </row>
    <row r="664">
      <c r="AF664" s="12"/>
      <c r="AG664" s="12"/>
    </row>
    <row r="665">
      <c r="AF665" s="12"/>
      <c r="AG665" s="12"/>
    </row>
    <row r="666">
      <c r="AF666" s="12"/>
      <c r="AG666" s="12"/>
    </row>
    <row r="667">
      <c r="AF667" s="12"/>
      <c r="AG667" s="12"/>
    </row>
    <row r="668">
      <c r="AF668" s="12"/>
      <c r="AG668" s="12"/>
    </row>
    <row r="669">
      <c r="AF669" s="12"/>
      <c r="AG669" s="12"/>
    </row>
    <row r="670">
      <c r="AF670" s="12"/>
      <c r="AG670" s="12"/>
    </row>
    <row r="671">
      <c r="AF671" s="12"/>
      <c r="AG671" s="12"/>
    </row>
    <row r="672">
      <c r="AF672" s="12"/>
      <c r="AG672" s="12"/>
    </row>
    <row r="673">
      <c r="AF673" s="12"/>
      <c r="AG673" s="12"/>
    </row>
    <row r="674">
      <c r="AF674" s="12"/>
      <c r="AG674" s="12"/>
    </row>
    <row r="675">
      <c r="AF675" s="12"/>
      <c r="AG675" s="12"/>
    </row>
    <row r="676">
      <c r="AF676" s="12"/>
      <c r="AG676" s="12"/>
    </row>
    <row r="677">
      <c r="AF677" s="12"/>
      <c r="AG677" s="12"/>
    </row>
    <row r="678">
      <c r="AF678" s="12"/>
      <c r="AG678" s="12"/>
    </row>
    <row r="679">
      <c r="AF679" s="12"/>
      <c r="AG679" s="12"/>
    </row>
    <row r="680">
      <c r="AF680" s="12"/>
      <c r="AG680" s="12"/>
    </row>
    <row r="681">
      <c r="AF681" s="12"/>
      <c r="AG681" s="12"/>
    </row>
    <row r="682">
      <c r="AF682" s="12"/>
      <c r="AG682" s="12"/>
    </row>
    <row r="683">
      <c r="AF683" s="12"/>
      <c r="AG683" s="12"/>
    </row>
    <row r="684">
      <c r="AF684" s="12"/>
      <c r="AG684" s="12"/>
    </row>
    <row r="685">
      <c r="AF685" s="12"/>
      <c r="AG685" s="12"/>
    </row>
    <row r="686">
      <c r="AF686" s="12"/>
      <c r="AG686" s="12"/>
    </row>
    <row r="687">
      <c r="AF687" s="12"/>
      <c r="AG687" s="12"/>
    </row>
    <row r="688">
      <c r="AF688" s="12"/>
      <c r="AG688" s="12"/>
    </row>
    <row r="689">
      <c r="AF689" s="12"/>
      <c r="AG689" s="12"/>
    </row>
    <row r="690">
      <c r="AF690" s="12"/>
      <c r="AG690" s="12"/>
    </row>
    <row r="691">
      <c r="AF691" s="12"/>
      <c r="AG691" s="12"/>
    </row>
    <row r="692">
      <c r="AF692" s="12"/>
      <c r="AG692" s="12"/>
    </row>
    <row r="693">
      <c r="AF693" s="12"/>
      <c r="AG693" s="12"/>
    </row>
    <row r="694">
      <c r="AF694" s="12"/>
      <c r="AG694" s="12"/>
    </row>
    <row r="695">
      <c r="AF695" s="12"/>
      <c r="AG695" s="12"/>
    </row>
    <row r="696">
      <c r="AF696" s="12"/>
      <c r="AG696" s="12"/>
    </row>
    <row r="697">
      <c r="AF697" s="12"/>
      <c r="AG697" s="12"/>
    </row>
    <row r="698">
      <c r="AF698" s="12"/>
      <c r="AG698" s="12"/>
    </row>
    <row r="699">
      <c r="AF699" s="12"/>
      <c r="AG699" s="12"/>
    </row>
    <row r="700">
      <c r="AF700" s="12"/>
      <c r="AG700" s="12"/>
    </row>
    <row r="701">
      <c r="AF701" s="12"/>
      <c r="AG701" s="12"/>
    </row>
    <row r="702">
      <c r="AF702" s="12"/>
      <c r="AG702" s="12"/>
    </row>
    <row r="703">
      <c r="AF703" s="12"/>
      <c r="AG703" s="12"/>
    </row>
    <row r="704">
      <c r="AF704" s="12"/>
      <c r="AG704" s="12"/>
    </row>
    <row r="705">
      <c r="AF705" s="12"/>
      <c r="AG705" s="12"/>
    </row>
    <row r="706">
      <c r="AF706" s="12"/>
      <c r="AG706" s="12"/>
    </row>
    <row r="707">
      <c r="AF707" s="12"/>
      <c r="AG707" s="12"/>
    </row>
    <row r="708">
      <c r="AF708" s="12"/>
      <c r="AG708" s="12"/>
    </row>
    <row r="709">
      <c r="AF709" s="12"/>
      <c r="AG709" s="12"/>
    </row>
    <row r="710">
      <c r="AF710" s="12"/>
      <c r="AG710" s="12"/>
    </row>
    <row r="711">
      <c r="AF711" s="12"/>
      <c r="AG711" s="12"/>
    </row>
    <row r="712">
      <c r="AF712" s="12"/>
      <c r="AG712" s="12"/>
    </row>
    <row r="713">
      <c r="AF713" s="12"/>
      <c r="AG713" s="12"/>
    </row>
    <row r="714">
      <c r="AF714" s="12"/>
      <c r="AG714" s="12"/>
    </row>
    <row r="715">
      <c r="AF715" s="12"/>
      <c r="AG715" s="12"/>
    </row>
    <row r="716">
      <c r="AF716" s="12"/>
      <c r="AG716" s="12"/>
    </row>
    <row r="717">
      <c r="AF717" s="12"/>
      <c r="AG717" s="12"/>
    </row>
    <row r="718">
      <c r="AF718" s="12"/>
      <c r="AG718" s="12"/>
    </row>
    <row r="719">
      <c r="AF719" s="12"/>
      <c r="AG719" s="12"/>
    </row>
    <row r="720">
      <c r="AF720" s="12"/>
      <c r="AG720" s="12"/>
    </row>
    <row r="721">
      <c r="AF721" s="12"/>
      <c r="AG721" s="12"/>
    </row>
    <row r="722">
      <c r="AF722" s="12"/>
      <c r="AG722" s="12"/>
    </row>
    <row r="723">
      <c r="AF723" s="12"/>
      <c r="AG723" s="12"/>
    </row>
    <row r="724">
      <c r="AF724" s="12"/>
      <c r="AG724" s="12"/>
    </row>
    <row r="725">
      <c r="AF725" s="12"/>
      <c r="AG725" s="12"/>
    </row>
    <row r="726">
      <c r="AF726" s="12"/>
      <c r="AG726" s="12"/>
    </row>
    <row r="727">
      <c r="AF727" s="12"/>
      <c r="AG727" s="12"/>
    </row>
    <row r="728">
      <c r="AF728" s="12"/>
      <c r="AG728" s="12"/>
    </row>
    <row r="729">
      <c r="AF729" s="12"/>
      <c r="AG729" s="12"/>
    </row>
    <row r="730">
      <c r="AF730" s="12"/>
      <c r="AG730" s="12"/>
    </row>
    <row r="731">
      <c r="AF731" s="12"/>
      <c r="AG731" s="12"/>
    </row>
    <row r="732">
      <c r="AF732" s="12"/>
      <c r="AG732" s="12"/>
    </row>
    <row r="733">
      <c r="AF733" s="12"/>
      <c r="AG733" s="12"/>
    </row>
    <row r="734">
      <c r="AF734" s="12"/>
      <c r="AG734" s="12"/>
    </row>
    <row r="735">
      <c r="AF735" s="12"/>
      <c r="AG735" s="12"/>
    </row>
    <row r="736">
      <c r="AF736" s="12"/>
      <c r="AG736" s="12"/>
    </row>
    <row r="737">
      <c r="AF737" s="12"/>
      <c r="AG737" s="12"/>
    </row>
    <row r="738">
      <c r="AF738" s="12"/>
      <c r="AG738" s="12"/>
    </row>
    <row r="739">
      <c r="AF739" s="12"/>
      <c r="AG739" s="12"/>
    </row>
    <row r="740">
      <c r="AF740" s="12"/>
      <c r="AG740" s="12"/>
    </row>
    <row r="741">
      <c r="AF741" s="12"/>
      <c r="AG741" s="12"/>
    </row>
    <row r="742">
      <c r="AF742" s="12"/>
      <c r="AG742" s="12"/>
    </row>
    <row r="743">
      <c r="AF743" s="12"/>
      <c r="AG743" s="12"/>
    </row>
    <row r="744">
      <c r="AF744" s="12"/>
      <c r="AG744" s="12"/>
    </row>
    <row r="745">
      <c r="AF745" s="12"/>
      <c r="AG745" s="12"/>
    </row>
    <row r="746">
      <c r="AF746" s="12"/>
      <c r="AG746" s="12"/>
    </row>
    <row r="747">
      <c r="AF747" s="12"/>
      <c r="AG747" s="12"/>
    </row>
    <row r="748">
      <c r="AF748" s="12"/>
      <c r="AG748" s="12"/>
    </row>
    <row r="749">
      <c r="AF749" s="12"/>
      <c r="AG749" s="12"/>
    </row>
    <row r="750">
      <c r="AF750" s="12"/>
      <c r="AG750" s="12"/>
    </row>
    <row r="751">
      <c r="AF751" s="12"/>
      <c r="AG751" s="12"/>
    </row>
    <row r="752">
      <c r="AF752" s="12"/>
      <c r="AG752" s="12"/>
    </row>
    <row r="753">
      <c r="AF753" s="12"/>
      <c r="AG753" s="12"/>
    </row>
    <row r="754">
      <c r="AF754" s="12"/>
      <c r="AG754" s="12"/>
    </row>
    <row r="755">
      <c r="AF755" s="12"/>
      <c r="AG755" s="12"/>
    </row>
    <row r="756">
      <c r="AF756" s="12"/>
      <c r="AG756" s="12"/>
    </row>
    <row r="757">
      <c r="AF757" s="12"/>
      <c r="AG757" s="12"/>
    </row>
    <row r="758">
      <c r="AF758" s="12"/>
      <c r="AG758" s="12"/>
    </row>
    <row r="759">
      <c r="AF759" s="12"/>
      <c r="AG759" s="12"/>
    </row>
    <row r="760">
      <c r="AF760" s="12"/>
      <c r="AG760" s="12"/>
    </row>
    <row r="761">
      <c r="AF761" s="12"/>
      <c r="AG761" s="12"/>
    </row>
    <row r="762">
      <c r="AF762" s="12"/>
      <c r="AG762" s="12"/>
    </row>
    <row r="763">
      <c r="AF763" s="12"/>
      <c r="AG763" s="12"/>
    </row>
    <row r="764">
      <c r="AF764" s="12"/>
      <c r="AG764" s="12"/>
    </row>
    <row r="765">
      <c r="AF765" s="12"/>
      <c r="AG765" s="12"/>
    </row>
    <row r="766">
      <c r="AF766" s="12"/>
      <c r="AG766" s="12"/>
    </row>
    <row r="767">
      <c r="AF767" s="12"/>
      <c r="AG767" s="12"/>
    </row>
    <row r="768">
      <c r="AF768" s="12"/>
      <c r="AG768" s="12"/>
    </row>
    <row r="769">
      <c r="AF769" s="12"/>
      <c r="AG769" s="12"/>
    </row>
    <row r="770">
      <c r="AF770" s="12"/>
      <c r="AG770" s="12"/>
    </row>
    <row r="771">
      <c r="AF771" s="12"/>
      <c r="AG771" s="12"/>
    </row>
    <row r="772">
      <c r="AF772" s="12"/>
      <c r="AG772" s="12"/>
    </row>
    <row r="773">
      <c r="AF773" s="12"/>
      <c r="AG773" s="12"/>
    </row>
    <row r="774">
      <c r="AF774" s="12"/>
      <c r="AG774" s="12"/>
    </row>
    <row r="775">
      <c r="AF775" s="12"/>
      <c r="AG775" s="12"/>
    </row>
    <row r="776">
      <c r="AF776" s="12"/>
      <c r="AG776" s="12"/>
    </row>
    <row r="777">
      <c r="AF777" s="12"/>
      <c r="AG777" s="12"/>
    </row>
    <row r="778">
      <c r="AF778" s="12"/>
      <c r="AG778" s="12"/>
    </row>
    <row r="779">
      <c r="AF779" s="12"/>
      <c r="AG779" s="12"/>
    </row>
    <row r="780">
      <c r="AF780" s="12"/>
      <c r="AG780" s="12"/>
    </row>
    <row r="781">
      <c r="AF781" s="12"/>
      <c r="AG781" s="12"/>
    </row>
    <row r="782">
      <c r="AF782" s="12"/>
      <c r="AG782" s="12"/>
    </row>
    <row r="783">
      <c r="AF783" s="12"/>
      <c r="AG783" s="12"/>
    </row>
    <row r="784">
      <c r="AF784" s="12"/>
      <c r="AG784" s="12"/>
    </row>
    <row r="785">
      <c r="AF785" s="12"/>
      <c r="AG785" s="12"/>
    </row>
    <row r="786">
      <c r="AF786" s="12"/>
      <c r="AG786" s="12"/>
    </row>
    <row r="787">
      <c r="AF787" s="12"/>
      <c r="AG787" s="12"/>
    </row>
    <row r="788">
      <c r="AF788" s="12"/>
      <c r="AG788" s="12"/>
    </row>
    <row r="789">
      <c r="AF789" s="12"/>
      <c r="AG789" s="12"/>
    </row>
    <row r="790">
      <c r="AF790" s="12"/>
      <c r="AG790" s="12"/>
    </row>
    <row r="791">
      <c r="AF791" s="12"/>
      <c r="AG791" s="12"/>
    </row>
    <row r="792">
      <c r="AF792" s="12"/>
      <c r="AG792" s="12"/>
    </row>
    <row r="793">
      <c r="AF793" s="12"/>
      <c r="AG793" s="12"/>
    </row>
    <row r="794">
      <c r="AF794" s="12"/>
      <c r="AG794" s="12"/>
    </row>
    <row r="795">
      <c r="AF795" s="12"/>
      <c r="AG795" s="12"/>
    </row>
    <row r="796">
      <c r="AF796" s="12"/>
      <c r="AG796" s="12"/>
    </row>
    <row r="797">
      <c r="AF797" s="12"/>
      <c r="AG797" s="12"/>
    </row>
    <row r="798">
      <c r="AF798" s="12"/>
      <c r="AG798" s="12"/>
    </row>
    <row r="799">
      <c r="AF799" s="12"/>
      <c r="AG799" s="12"/>
    </row>
    <row r="800">
      <c r="AF800" s="12"/>
      <c r="AG800" s="12"/>
    </row>
    <row r="801">
      <c r="AF801" s="12"/>
      <c r="AG801" s="12"/>
    </row>
    <row r="802">
      <c r="AF802" s="12"/>
      <c r="AG802" s="12"/>
    </row>
    <row r="803">
      <c r="AF803" s="12"/>
      <c r="AG803" s="12"/>
    </row>
    <row r="804">
      <c r="AF804" s="12"/>
      <c r="AG804" s="12"/>
    </row>
    <row r="805">
      <c r="AF805" s="12"/>
      <c r="AG805" s="12"/>
    </row>
    <row r="806">
      <c r="AF806" s="12"/>
      <c r="AG806" s="12"/>
    </row>
    <row r="807">
      <c r="AF807" s="12"/>
      <c r="AG807" s="12"/>
    </row>
    <row r="808">
      <c r="AF808" s="12"/>
      <c r="AG808" s="12"/>
    </row>
    <row r="809">
      <c r="AF809" s="12"/>
      <c r="AG809" s="12"/>
    </row>
    <row r="810">
      <c r="AF810" s="12"/>
      <c r="AG810" s="12"/>
    </row>
    <row r="811">
      <c r="AF811" s="12"/>
      <c r="AG811" s="12"/>
    </row>
    <row r="812">
      <c r="AF812" s="12"/>
      <c r="AG812" s="12"/>
    </row>
    <row r="813">
      <c r="AF813" s="12"/>
      <c r="AG813" s="12"/>
    </row>
    <row r="814">
      <c r="AF814" s="12"/>
      <c r="AG814" s="12"/>
    </row>
    <row r="815">
      <c r="AF815" s="12"/>
      <c r="AG815" s="12"/>
    </row>
    <row r="816">
      <c r="AF816" s="12"/>
      <c r="AG816" s="12"/>
    </row>
    <row r="817">
      <c r="AF817" s="12"/>
      <c r="AG817" s="12"/>
    </row>
    <row r="818">
      <c r="AF818" s="12"/>
      <c r="AG818" s="12"/>
    </row>
    <row r="819">
      <c r="AF819" s="12"/>
      <c r="AG819" s="12"/>
    </row>
    <row r="820">
      <c r="AF820" s="12"/>
      <c r="AG820" s="12"/>
    </row>
    <row r="821">
      <c r="AF821" s="12"/>
      <c r="AG821" s="12"/>
    </row>
    <row r="822">
      <c r="AF822" s="12"/>
      <c r="AG822" s="12"/>
    </row>
    <row r="823">
      <c r="AF823" s="12"/>
      <c r="AG823" s="12"/>
    </row>
    <row r="824">
      <c r="AF824" s="12"/>
      <c r="AG824" s="12"/>
    </row>
    <row r="825">
      <c r="AF825" s="12"/>
      <c r="AG825" s="12"/>
    </row>
    <row r="826">
      <c r="AF826" s="12"/>
      <c r="AG826" s="12"/>
    </row>
    <row r="827">
      <c r="AF827" s="12"/>
      <c r="AG827" s="12"/>
    </row>
    <row r="828">
      <c r="AF828" s="12"/>
      <c r="AG828" s="12"/>
    </row>
    <row r="829">
      <c r="AF829" s="12"/>
      <c r="AG829" s="12"/>
    </row>
    <row r="830">
      <c r="AF830" s="12"/>
      <c r="AG830" s="12"/>
    </row>
    <row r="831">
      <c r="AF831" s="12"/>
      <c r="AG831" s="12"/>
    </row>
    <row r="832">
      <c r="AF832" s="12"/>
      <c r="AG832" s="12"/>
    </row>
    <row r="833">
      <c r="AF833" s="12"/>
      <c r="AG833" s="12"/>
    </row>
    <row r="834">
      <c r="AF834" s="12"/>
      <c r="AG834" s="12"/>
    </row>
    <row r="835">
      <c r="AF835" s="12"/>
      <c r="AG835" s="12"/>
    </row>
    <row r="836">
      <c r="AF836" s="12"/>
      <c r="AG836" s="12"/>
    </row>
    <row r="837">
      <c r="AF837" s="12"/>
      <c r="AG837" s="12"/>
    </row>
    <row r="838">
      <c r="AF838" s="12"/>
      <c r="AG838" s="12"/>
    </row>
    <row r="839">
      <c r="AF839" s="12"/>
      <c r="AG839" s="12"/>
    </row>
    <row r="840">
      <c r="AF840" s="12"/>
      <c r="AG840" s="12"/>
    </row>
    <row r="841">
      <c r="AF841" s="12"/>
      <c r="AG841" s="12"/>
    </row>
    <row r="842">
      <c r="AF842" s="12"/>
      <c r="AG842" s="12"/>
    </row>
    <row r="843">
      <c r="AF843" s="12"/>
      <c r="AG843" s="12"/>
    </row>
    <row r="844">
      <c r="AF844" s="12"/>
      <c r="AG844" s="12"/>
    </row>
    <row r="845">
      <c r="AF845" s="12"/>
      <c r="AG845" s="12"/>
    </row>
    <row r="846">
      <c r="AF846" s="12"/>
      <c r="AG846" s="12"/>
    </row>
    <row r="847">
      <c r="AF847" s="12"/>
      <c r="AG847" s="12"/>
    </row>
    <row r="848">
      <c r="AF848" s="12"/>
      <c r="AG848" s="12"/>
    </row>
    <row r="849">
      <c r="AF849" s="12"/>
      <c r="AG849" s="12"/>
    </row>
    <row r="850">
      <c r="AF850" s="12"/>
      <c r="AG850" s="12"/>
    </row>
    <row r="851">
      <c r="AF851" s="12"/>
      <c r="AG851" s="12"/>
    </row>
    <row r="852">
      <c r="AF852" s="12"/>
      <c r="AG852" s="12"/>
    </row>
    <row r="853">
      <c r="AF853" s="12"/>
      <c r="AG853" s="12"/>
    </row>
    <row r="854">
      <c r="AF854" s="12"/>
      <c r="AG854" s="12"/>
    </row>
    <row r="855">
      <c r="AF855" s="12"/>
      <c r="AG855" s="12"/>
    </row>
    <row r="856">
      <c r="AF856" s="12"/>
      <c r="AG856" s="12"/>
    </row>
    <row r="857">
      <c r="AF857" s="12"/>
      <c r="AG857" s="12"/>
    </row>
    <row r="858">
      <c r="AF858" s="12"/>
      <c r="AG858" s="12"/>
    </row>
    <row r="859">
      <c r="AF859" s="12"/>
      <c r="AG859" s="12"/>
    </row>
    <row r="860">
      <c r="AF860" s="12"/>
      <c r="AG860" s="12"/>
    </row>
    <row r="861">
      <c r="AF861" s="12"/>
      <c r="AG861" s="12"/>
    </row>
    <row r="862">
      <c r="AF862" s="12"/>
      <c r="AG862" s="12"/>
    </row>
    <row r="863">
      <c r="AF863" s="12"/>
      <c r="AG863" s="12"/>
    </row>
    <row r="864">
      <c r="AF864" s="12"/>
      <c r="AG864" s="12"/>
    </row>
    <row r="865">
      <c r="AF865" s="12"/>
      <c r="AG865" s="12"/>
    </row>
    <row r="866">
      <c r="AF866" s="12"/>
      <c r="AG866" s="12"/>
    </row>
    <row r="867">
      <c r="AF867" s="12"/>
      <c r="AG867" s="12"/>
    </row>
    <row r="868">
      <c r="AF868" s="12"/>
      <c r="AG868" s="12"/>
    </row>
    <row r="869">
      <c r="AF869" s="12"/>
      <c r="AG869" s="12"/>
    </row>
    <row r="870">
      <c r="AF870" s="12"/>
      <c r="AG870" s="12"/>
    </row>
    <row r="871">
      <c r="AF871" s="12"/>
      <c r="AG871" s="12"/>
    </row>
    <row r="872">
      <c r="AF872" s="12"/>
      <c r="AG872" s="12"/>
    </row>
    <row r="873">
      <c r="AF873" s="12"/>
      <c r="AG873" s="12"/>
    </row>
    <row r="874">
      <c r="AF874" s="12"/>
      <c r="AG874" s="12"/>
    </row>
    <row r="875">
      <c r="AF875" s="12"/>
      <c r="AG875" s="12"/>
    </row>
    <row r="876">
      <c r="AF876" s="12"/>
      <c r="AG876" s="12"/>
    </row>
    <row r="877">
      <c r="AF877" s="12"/>
      <c r="AG877" s="12"/>
    </row>
    <row r="878">
      <c r="AF878" s="12"/>
      <c r="AG878" s="12"/>
    </row>
    <row r="879">
      <c r="AF879" s="12"/>
      <c r="AG879" s="12"/>
    </row>
    <row r="880">
      <c r="AF880" s="12"/>
      <c r="AG880" s="12"/>
    </row>
    <row r="881">
      <c r="AF881" s="12"/>
      <c r="AG881" s="12"/>
    </row>
    <row r="882">
      <c r="AF882" s="12"/>
      <c r="AG882" s="12"/>
    </row>
    <row r="883">
      <c r="AF883" s="12"/>
      <c r="AG883" s="12"/>
    </row>
    <row r="884">
      <c r="AF884" s="12"/>
      <c r="AG884" s="12"/>
    </row>
    <row r="885">
      <c r="AF885" s="12"/>
      <c r="AG885" s="12"/>
    </row>
    <row r="886">
      <c r="AF886" s="12"/>
      <c r="AG886" s="12"/>
    </row>
    <row r="887">
      <c r="AF887" s="12"/>
      <c r="AG887" s="12"/>
    </row>
    <row r="888">
      <c r="AF888" s="12"/>
      <c r="AG888" s="12"/>
    </row>
    <row r="889">
      <c r="AF889" s="12"/>
      <c r="AG889" s="12"/>
    </row>
    <row r="890">
      <c r="AF890" s="12"/>
      <c r="AG890" s="12"/>
    </row>
    <row r="891">
      <c r="AF891" s="12"/>
      <c r="AG891" s="12"/>
    </row>
    <row r="892">
      <c r="AF892" s="12"/>
      <c r="AG892" s="12"/>
    </row>
    <row r="893">
      <c r="AF893" s="12"/>
      <c r="AG893" s="12"/>
    </row>
    <row r="894">
      <c r="AF894" s="12"/>
      <c r="AG894" s="12"/>
    </row>
    <row r="895">
      <c r="AF895" s="12"/>
      <c r="AG895" s="12"/>
    </row>
    <row r="896">
      <c r="AF896" s="12"/>
      <c r="AG896" s="12"/>
    </row>
    <row r="897">
      <c r="AF897" s="12"/>
      <c r="AG897" s="12"/>
    </row>
    <row r="898">
      <c r="AF898" s="12"/>
      <c r="AG898" s="12"/>
    </row>
    <row r="899">
      <c r="AF899" s="12"/>
      <c r="AG899" s="12"/>
    </row>
    <row r="900">
      <c r="AF900" s="12"/>
      <c r="AG900" s="12"/>
    </row>
    <row r="901">
      <c r="AF901" s="12"/>
      <c r="AG901" s="12"/>
    </row>
    <row r="902">
      <c r="AF902" s="12"/>
      <c r="AG902" s="12"/>
    </row>
    <row r="903">
      <c r="AF903" s="12"/>
      <c r="AG903" s="12"/>
    </row>
    <row r="904">
      <c r="AF904" s="12"/>
      <c r="AG904" s="12"/>
    </row>
    <row r="905">
      <c r="AF905" s="12"/>
      <c r="AG905" s="12"/>
    </row>
    <row r="906">
      <c r="AF906" s="12"/>
      <c r="AG906" s="12"/>
    </row>
    <row r="907">
      <c r="AF907" s="12"/>
      <c r="AG907" s="12"/>
    </row>
    <row r="908">
      <c r="AF908" s="12"/>
      <c r="AG908" s="12"/>
    </row>
    <row r="909">
      <c r="AF909" s="12"/>
      <c r="AG909" s="12"/>
    </row>
    <row r="910">
      <c r="AF910" s="12"/>
      <c r="AG910" s="12"/>
    </row>
    <row r="911">
      <c r="AF911" s="12"/>
      <c r="AG911" s="12"/>
    </row>
    <row r="912">
      <c r="AF912" s="12"/>
      <c r="AG912" s="12"/>
    </row>
    <row r="913">
      <c r="AF913" s="12"/>
      <c r="AG913" s="12"/>
    </row>
    <row r="914">
      <c r="AF914" s="12"/>
      <c r="AG914" s="12"/>
    </row>
    <row r="915">
      <c r="AF915" s="12"/>
      <c r="AG915" s="12"/>
    </row>
    <row r="916">
      <c r="AF916" s="12"/>
      <c r="AG916" s="12"/>
    </row>
    <row r="917">
      <c r="AF917" s="12"/>
      <c r="AG917" s="12"/>
    </row>
    <row r="918">
      <c r="AF918" s="12"/>
      <c r="AG918" s="12"/>
    </row>
    <row r="919">
      <c r="AF919" s="12"/>
      <c r="AG919" s="12"/>
    </row>
    <row r="920">
      <c r="AF920" s="12"/>
      <c r="AG920" s="12"/>
    </row>
    <row r="921">
      <c r="AF921" s="12"/>
      <c r="AG921" s="12"/>
    </row>
    <row r="922">
      <c r="AF922" s="12"/>
      <c r="AG922" s="12"/>
    </row>
    <row r="923">
      <c r="AF923" s="12"/>
      <c r="AG923" s="12"/>
    </row>
    <row r="924">
      <c r="AF924" s="12"/>
      <c r="AG924" s="12"/>
    </row>
    <row r="925">
      <c r="AF925" s="12"/>
      <c r="AG925" s="12"/>
    </row>
    <row r="926">
      <c r="AF926" s="12"/>
      <c r="AG926" s="12"/>
    </row>
    <row r="927">
      <c r="AF927" s="12"/>
      <c r="AG927" s="12"/>
    </row>
    <row r="928">
      <c r="AF928" s="12"/>
      <c r="AG928" s="12"/>
    </row>
    <row r="929">
      <c r="AF929" s="12"/>
      <c r="AG929" s="12"/>
    </row>
    <row r="930">
      <c r="AF930" s="12"/>
      <c r="AG930" s="12"/>
    </row>
    <row r="931">
      <c r="AF931" s="12"/>
      <c r="AG931" s="12"/>
    </row>
    <row r="932">
      <c r="AF932" s="12"/>
      <c r="AG932" s="12"/>
    </row>
    <row r="933">
      <c r="AF933" s="12"/>
      <c r="AG933" s="12"/>
    </row>
    <row r="934">
      <c r="AF934" s="12"/>
      <c r="AG934" s="12"/>
    </row>
    <row r="935">
      <c r="AF935" s="12"/>
      <c r="AG935" s="12"/>
    </row>
    <row r="936">
      <c r="AF936" s="12"/>
      <c r="AG936" s="12"/>
    </row>
    <row r="937">
      <c r="AF937" s="12"/>
      <c r="AG937" s="12"/>
    </row>
    <row r="938">
      <c r="AF938" s="12"/>
      <c r="AG938" s="12"/>
    </row>
    <row r="939">
      <c r="AF939" s="12"/>
      <c r="AG939" s="12"/>
    </row>
    <row r="940">
      <c r="AF940" s="12"/>
      <c r="AG940" s="12"/>
    </row>
    <row r="941">
      <c r="AF941" s="12"/>
      <c r="AG941" s="12"/>
    </row>
    <row r="942">
      <c r="AF942" s="12"/>
      <c r="AG942" s="12"/>
    </row>
    <row r="943">
      <c r="AF943" s="12"/>
      <c r="AG943" s="12"/>
    </row>
    <row r="944">
      <c r="AF944" s="12"/>
      <c r="AG944" s="12"/>
    </row>
    <row r="945">
      <c r="AF945" s="12"/>
      <c r="AG945" s="12"/>
    </row>
    <row r="946">
      <c r="AF946" s="12"/>
      <c r="AG946" s="12"/>
    </row>
    <row r="947">
      <c r="AF947" s="12"/>
      <c r="AG947" s="12"/>
    </row>
    <row r="948">
      <c r="AF948" s="12"/>
      <c r="AG948" s="12"/>
    </row>
    <row r="949">
      <c r="AF949" s="12"/>
      <c r="AG949" s="12"/>
    </row>
    <row r="950">
      <c r="AF950" s="12"/>
      <c r="AG950" s="12"/>
    </row>
    <row r="951">
      <c r="AF951" s="12"/>
      <c r="AG951" s="12"/>
    </row>
    <row r="952">
      <c r="AF952" s="12"/>
      <c r="AG952" s="12"/>
    </row>
    <row r="953">
      <c r="AF953" s="12"/>
      <c r="AG953" s="12"/>
    </row>
    <row r="954">
      <c r="AF954" s="12"/>
      <c r="AG954" s="12"/>
    </row>
    <row r="955">
      <c r="AF955" s="12"/>
      <c r="AG955" s="12"/>
    </row>
    <row r="956">
      <c r="AF956" s="12"/>
      <c r="AG956" s="12"/>
    </row>
    <row r="957">
      <c r="AF957" s="12"/>
      <c r="AG957" s="12"/>
    </row>
    <row r="958">
      <c r="AF958" s="12"/>
      <c r="AG958" s="12"/>
    </row>
    <row r="959">
      <c r="AF959" s="12"/>
      <c r="AG959" s="12"/>
    </row>
    <row r="960">
      <c r="AF960" s="12"/>
      <c r="AG960" s="12"/>
    </row>
    <row r="961">
      <c r="AF961" s="12"/>
      <c r="AG961" s="12"/>
    </row>
    <row r="962">
      <c r="AF962" s="12"/>
      <c r="AG962" s="12"/>
    </row>
    <row r="963">
      <c r="AF963" s="12"/>
      <c r="AG963" s="12"/>
    </row>
    <row r="964">
      <c r="AF964" s="12"/>
      <c r="AG964" s="12"/>
    </row>
    <row r="965">
      <c r="AF965" s="12"/>
      <c r="AG965" s="12"/>
    </row>
    <row r="966">
      <c r="AF966" s="12"/>
      <c r="AG966" s="12"/>
    </row>
    <row r="967">
      <c r="AF967" s="12"/>
      <c r="AG967" s="12"/>
    </row>
    <row r="968">
      <c r="AF968" s="12"/>
      <c r="AG968" s="12"/>
    </row>
    <row r="969">
      <c r="AF969" s="12"/>
      <c r="AG969" s="12"/>
    </row>
    <row r="970">
      <c r="AF970" s="12"/>
      <c r="AG970" s="12"/>
    </row>
    <row r="971">
      <c r="AF971" s="12"/>
      <c r="AG971" s="12"/>
    </row>
    <row r="972">
      <c r="AF972" s="12"/>
      <c r="AG972" s="12"/>
    </row>
    <row r="973">
      <c r="AF973" s="12"/>
      <c r="AG973" s="12"/>
    </row>
    <row r="974">
      <c r="AF974" s="12"/>
      <c r="AG974" s="12"/>
    </row>
    <row r="975">
      <c r="AF975" s="12"/>
      <c r="AG975" s="12"/>
    </row>
    <row r="976">
      <c r="AF976" s="12"/>
      <c r="AG976" s="12"/>
    </row>
    <row r="977">
      <c r="AF977" s="12"/>
      <c r="AG977" s="12"/>
    </row>
    <row r="978">
      <c r="AF978" s="12"/>
      <c r="AG978" s="12"/>
    </row>
    <row r="979">
      <c r="AF979" s="12"/>
      <c r="AG979" s="12"/>
    </row>
    <row r="980">
      <c r="AF980" s="12"/>
      <c r="AG980" s="12"/>
    </row>
    <row r="981">
      <c r="AF981" s="12"/>
      <c r="AG981" s="12"/>
    </row>
    <row r="982">
      <c r="AF982" s="12"/>
      <c r="AG982" s="12"/>
    </row>
    <row r="983">
      <c r="AF983" s="12"/>
      <c r="AG983" s="12"/>
    </row>
    <row r="984">
      <c r="AF984" s="12"/>
      <c r="AG984" s="12"/>
    </row>
    <row r="985">
      <c r="AF985" s="12"/>
      <c r="AG985" s="12"/>
    </row>
    <row r="986">
      <c r="AF986" s="12"/>
      <c r="AG986" s="12"/>
    </row>
    <row r="987">
      <c r="AF987" s="12"/>
      <c r="AG987" s="12"/>
    </row>
    <row r="988">
      <c r="AF988" s="12"/>
      <c r="AG988" s="12"/>
    </row>
    <row r="989">
      <c r="AF989" s="12"/>
      <c r="AG989" s="12"/>
    </row>
    <row r="990">
      <c r="AF990" s="12"/>
      <c r="AG990" s="12"/>
    </row>
    <row r="991">
      <c r="AF991" s="12"/>
      <c r="AG991" s="12"/>
    </row>
    <row r="992">
      <c r="AF992" s="12"/>
      <c r="AG992" s="12"/>
    </row>
    <row r="993">
      <c r="AF993" s="12"/>
      <c r="AG993" s="12"/>
    </row>
    <row r="994">
      <c r="AF994" s="12"/>
      <c r="AG994" s="12"/>
    </row>
    <row r="995">
      <c r="AF995" s="12"/>
      <c r="AG995" s="12"/>
    </row>
    <row r="996">
      <c r="AF996" s="12"/>
      <c r="AG996" s="12"/>
    </row>
    <row r="997">
      <c r="AF997" s="12"/>
      <c r="AG997" s="12"/>
    </row>
    <row r="998">
      <c r="AF998" s="12"/>
      <c r="AG998" s="12"/>
    </row>
    <row r="999">
      <c r="AF999" s="12"/>
      <c r="AG999" s="12"/>
    </row>
    <row r="1000">
      <c r="AF1000" s="12"/>
      <c r="AG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8.71"/>
    <col customWidth="1" min="32" max="33" width="9.14"/>
    <col customWidth="1" min="34" max="35" width="15.57"/>
    <col customWidth="1" min="36" max="36" width="9.0"/>
    <col customWidth="1" min="37" max="37" width="14.14"/>
    <col customWidth="1" min="38" max="68" width="8.71"/>
    <col customWidth="1" min="69" max="69" width="10.0"/>
    <col customWidth="1" min="70" max="70" width="14.86"/>
    <col customWidth="1" min="71" max="71" width="23.14"/>
    <col customWidth="1" min="72" max="72" width="11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5"/>
      <c r="BF1" s="6"/>
      <c r="BG1" s="6"/>
      <c r="BH1" s="5"/>
      <c r="BI1" s="3"/>
      <c r="BJ1" s="3"/>
      <c r="BK1" s="3"/>
      <c r="BL1" s="3"/>
      <c r="BM1" s="7"/>
      <c r="BN1" s="7"/>
      <c r="BO1" s="7"/>
      <c r="BP1" s="7"/>
      <c r="BQ1" s="7"/>
      <c r="BR1" s="7"/>
      <c r="BS1" s="7"/>
      <c r="BT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17</v>
      </c>
      <c r="AI2" s="9" t="s">
        <v>17</v>
      </c>
      <c r="AJ2" s="9" t="s">
        <v>17</v>
      </c>
      <c r="AK2" s="9" t="s">
        <v>17</v>
      </c>
      <c r="AL2" s="9" t="s">
        <v>18</v>
      </c>
      <c r="AM2" s="9" t="s">
        <v>18</v>
      </c>
      <c r="AN2" s="9" t="s">
        <v>19</v>
      </c>
      <c r="AO2" s="9" t="s">
        <v>19</v>
      </c>
      <c r="AP2" s="9" t="s">
        <v>20</v>
      </c>
      <c r="AQ2" s="9" t="s">
        <v>20</v>
      </c>
      <c r="AR2" s="9" t="s">
        <v>21</v>
      </c>
      <c r="AS2" s="9" t="s">
        <v>21</v>
      </c>
      <c r="AT2" s="9" t="s">
        <v>22</v>
      </c>
      <c r="AU2" s="9" t="s">
        <v>22</v>
      </c>
      <c r="AV2" s="9" t="s">
        <v>23</v>
      </c>
      <c r="AW2" s="9" t="s">
        <v>23</v>
      </c>
      <c r="AX2" s="9" t="s">
        <v>24</v>
      </c>
      <c r="AY2" s="9" t="s">
        <v>24</v>
      </c>
      <c r="AZ2" s="9" t="s">
        <v>25</v>
      </c>
      <c r="BA2" s="9" t="s">
        <v>25</v>
      </c>
      <c r="BB2" s="9" t="s">
        <v>26</v>
      </c>
      <c r="BC2" s="9" t="s">
        <v>26</v>
      </c>
      <c r="BD2" s="9" t="s">
        <v>27</v>
      </c>
      <c r="BE2" s="11" t="s">
        <v>27</v>
      </c>
      <c r="BF2" s="11" t="s">
        <v>28</v>
      </c>
      <c r="BG2" s="11" t="s">
        <v>28</v>
      </c>
      <c r="BH2" s="11" t="s">
        <v>29</v>
      </c>
      <c r="BI2" s="9" t="s">
        <v>29</v>
      </c>
      <c r="BJ2" s="9" t="s">
        <v>30</v>
      </c>
      <c r="BK2" s="9" t="s">
        <v>30</v>
      </c>
      <c r="BL2" s="9" t="s">
        <v>31</v>
      </c>
      <c r="BM2" s="9" t="s">
        <v>31</v>
      </c>
      <c r="BN2" s="9" t="s">
        <v>32</v>
      </c>
      <c r="BO2" s="9" t="s">
        <v>33</v>
      </c>
      <c r="BP2" s="9" t="s">
        <v>66</v>
      </c>
      <c r="BQ2" s="9" t="s">
        <v>66</v>
      </c>
      <c r="BR2" s="9" t="s">
        <v>171</v>
      </c>
      <c r="BS2" s="9" t="s">
        <v>172</v>
      </c>
      <c r="BT2" s="9" t="s">
        <v>172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173</v>
      </c>
      <c r="AG3" s="9" t="s">
        <v>174</v>
      </c>
      <c r="AH3" s="9" t="s">
        <v>175</v>
      </c>
      <c r="AI3" s="9" t="s">
        <v>176</v>
      </c>
      <c r="AJ3" s="9" t="s">
        <v>36</v>
      </c>
      <c r="AK3" s="9" t="s">
        <v>177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9" t="s">
        <v>36</v>
      </c>
      <c r="BB3" s="9" t="s">
        <v>35</v>
      </c>
      <c r="BC3" s="9" t="s">
        <v>36</v>
      </c>
      <c r="BD3" s="9" t="s">
        <v>35</v>
      </c>
      <c r="BE3" s="11" t="s">
        <v>36</v>
      </c>
      <c r="BF3" s="11" t="s">
        <v>35</v>
      </c>
      <c r="BG3" s="11" t="s">
        <v>36</v>
      </c>
      <c r="BH3" s="11" t="s">
        <v>35</v>
      </c>
      <c r="BI3" s="9" t="s">
        <v>36</v>
      </c>
      <c r="BJ3" s="9" t="s">
        <v>35</v>
      </c>
      <c r="BK3" s="9" t="s">
        <v>36</v>
      </c>
      <c r="BL3" s="9" t="s">
        <v>35</v>
      </c>
      <c r="BM3" s="9" t="s">
        <v>36</v>
      </c>
      <c r="BN3" s="9" t="s">
        <v>35</v>
      </c>
      <c r="BO3" s="9" t="s">
        <v>36</v>
      </c>
      <c r="BP3" s="9" t="s">
        <v>36</v>
      </c>
      <c r="BQ3" s="9" t="s">
        <v>156</v>
      </c>
      <c r="BR3" s="9" t="s">
        <v>156</v>
      </c>
      <c r="BS3" s="9" t="s">
        <v>178</v>
      </c>
      <c r="BT3" s="9" t="s">
        <v>179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>
        <v>309.37</v>
      </c>
      <c r="AG4" s="12">
        <v>305.0</v>
      </c>
      <c r="AH4" s="12">
        <v>198.16</v>
      </c>
      <c r="AI4" s="12">
        <v>329.59</v>
      </c>
      <c r="AJ4" s="12">
        <v>251.67</v>
      </c>
      <c r="AK4" s="12">
        <v>200.6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3"/>
      <c r="BP4" s="13">
        <v>296.08</v>
      </c>
      <c r="BQ4" s="13">
        <v>240.89</v>
      </c>
      <c r="BR4" s="13">
        <v>234.3</v>
      </c>
      <c r="BS4" s="13">
        <v>234.3</v>
      </c>
      <c r="BT4" s="13">
        <v>309.5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6"/>
      <c r="BP5" s="16"/>
      <c r="BQ5" s="16"/>
      <c r="BR5" s="16"/>
      <c r="BS5" s="16"/>
      <c r="BT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>
        <v>0.15</v>
      </c>
      <c r="AG6" s="12">
        <v>0.31</v>
      </c>
      <c r="AH6" s="12">
        <v>0.2</v>
      </c>
      <c r="AI6" s="12">
        <v>0.0</v>
      </c>
      <c r="AJ6" s="12">
        <v>0.08</v>
      </c>
      <c r="AK6" s="12">
        <v>0.43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3"/>
      <c r="BP6" s="13">
        <v>0.0</v>
      </c>
      <c r="BQ6" s="13">
        <v>0.06</v>
      </c>
      <c r="BR6" s="13">
        <v>0.38</v>
      </c>
      <c r="BS6" s="13">
        <v>0.38</v>
      </c>
      <c r="BT6" s="13">
        <v>0.04</v>
      </c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>
        <v>0.14</v>
      </c>
      <c r="AG7" s="12">
        <v>3.04</v>
      </c>
      <c r="AH7" s="12">
        <v>0.14</v>
      </c>
      <c r="AI7" s="12">
        <v>0.01</v>
      </c>
      <c r="AJ7" s="12">
        <v>0.06</v>
      </c>
      <c r="AK7" s="12">
        <v>2.21</v>
      </c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3"/>
      <c r="BP7" s="13">
        <v>0.0</v>
      </c>
      <c r="BQ7" s="13">
        <v>0.44000000000000006</v>
      </c>
      <c r="BR7" s="13">
        <v>0.27</v>
      </c>
      <c r="BS7" s="13">
        <v>0.27</v>
      </c>
      <c r="BT7" s="13">
        <v>0.04</v>
      </c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>
        <v>2.54</v>
      </c>
      <c r="AG8" s="12">
        <v>77.45999999999998</v>
      </c>
      <c r="AH8" s="12">
        <v>7.39</v>
      </c>
      <c r="AI8" s="12">
        <v>1.53</v>
      </c>
      <c r="AJ8" s="12">
        <v>1.46</v>
      </c>
      <c r="AK8" s="12">
        <v>16.49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3"/>
      <c r="BP8" s="13">
        <v>1.35</v>
      </c>
      <c r="BQ8" s="13">
        <v>32.11</v>
      </c>
      <c r="BR8" s="13">
        <v>6.94</v>
      </c>
      <c r="BS8" s="13">
        <v>6.94</v>
      </c>
      <c r="BT8" s="13">
        <v>12.34</v>
      </c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>
        <v>271.87</v>
      </c>
      <c r="AG9" s="12">
        <v>208.53</v>
      </c>
      <c r="AH9" s="12">
        <v>175.93</v>
      </c>
      <c r="AI9" s="12">
        <v>267.22</v>
      </c>
      <c r="AJ9" s="12">
        <v>100.16</v>
      </c>
      <c r="AK9" s="12">
        <v>149.64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3"/>
      <c r="BP9" s="13">
        <v>37.32</v>
      </c>
      <c r="BQ9" s="13">
        <v>110.67</v>
      </c>
      <c r="BR9" s="13">
        <v>86.5</v>
      </c>
      <c r="BS9" s="13">
        <v>86.5</v>
      </c>
      <c r="BT9" s="13">
        <v>291.83</v>
      </c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34.69</v>
      </c>
      <c r="AG10" s="12">
        <v>15.49</v>
      </c>
      <c r="AH10" s="12">
        <v>14.26</v>
      </c>
      <c r="AI10" s="12">
        <v>60.1</v>
      </c>
      <c r="AJ10" s="12">
        <v>142.74</v>
      </c>
      <c r="AK10" s="12">
        <v>30.99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3"/>
      <c r="BP10" s="13">
        <v>246.98</v>
      </c>
      <c r="BQ10" s="13">
        <v>96.06</v>
      </c>
      <c r="BR10" s="13">
        <v>136.57</v>
      </c>
      <c r="BS10" s="13">
        <v>136.57</v>
      </c>
      <c r="BT10" s="13">
        <v>5.21</v>
      </c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0.1</v>
      </c>
      <c r="AG11" s="12">
        <v>0.12</v>
      </c>
      <c r="AH11" s="12">
        <v>0.43</v>
      </c>
      <c r="AI11" s="12">
        <v>0.53</v>
      </c>
      <c r="AJ11" s="12">
        <v>7.1</v>
      </c>
      <c r="AK11" s="12">
        <v>0.72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3"/>
      <c r="BP11" s="13">
        <v>10.22</v>
      </c>
      <c r="BQ11" s="13">
        <v>1.93</v>
      </c>
      <c r="BR11" s="13">
        <v>3.33</v>
      </c>
      <c r="BS11" s="13">
        <v>3.33</v>
      </c>
      <c r="BT11" s="13">
        <v>0.03</v>
      </c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0.04</v>
      </c>
      <c r="AG12" s="12">
        <v>0.01</v>
      </c>
      <c r="AH12" s="12">
        <v>0.05</v>
      </c>
      <c r="AI12" s="12">
        <v>0.2</v>
      </c>
      <c r="AJ12" s="12">
        <v>0.14</v>
      </c>
      <c r="AK12" s="12">
        <v>0.25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3"/>
      <c r="BP12" s="13">
        <v>0.21000000000000002</v>
      </c>
      <c r="BQ12" s="13">
        <v>0.09</v>
      </c>
      <c r="BR12" s="13">
        <v>0.28</v>
      </c>
      <c r="BS12" s="13">
        <v>0.28</v>
      </c>
      <c r="BT12" s="13">
        <v>0.04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 t="s">
        <v>115</v>
      </c>
      <c r="AJ13" s="14" t="s">
        <v>115</v>
      </c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6"/>
      <c r="BP13" s="16"/>
      <c r="BQ13" s="16"/>
      <c r="BR13" s="16"/>
      <c r="BS13" s="16"/>
      <c r="BT13" s="16"/>
    </row>
    <row r="14">
      <c r="A14" s="21" t="s">
        <v>43</v>
      </c>
      <c r="B14" s="22" t="str">
        <f t="shared" ref="B14:BT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>
        <f t="shared" si="1"/>
        <v>0.04848563209</v>
      </c>
      <c r="AG14" s="22">
        <f t="shared" si="1"/>
        <v>0.1016393443</v>
      </c>
      <c r="AH14" s="22">
        <f t="shared" si="1"/>
        <v>0.1009285426</v>
      </c>
      <c r="AI14" s="22">
        <f t="shared" si="1"/>
        <v>0</v>
      </c>
      <c r="AJ14" s="22">
        <f t="shared" si="1"/>
        <v>0.03178765844</v>
      </c>
      <c r="AK14" s="22">
        <f t="shared" si="1"/>
        <v>0.2143569292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2" t="str">
        <f t="shared" si="1"/>
        <v>#DIV/0!</v>
      </c>
      <c r="BL14" s="22" t="str">
        <f t="shared" si="1"/>
        <v>#DIV/0!</v>
      </c>
      <c r="BM14" s="22" t="str">
        <f t="shared" si="1"/>
        <v>#DIV/0!</v>
      </c>
      <c r="BN14" s="22" t="str">
        <f t="shared" si="1"/>
        <v>#DIV/0!</v>
      </c>
      <c r="BO14" s="24" t="str">
        <f t="shared" si="1"/>
        <v>#DIV/0!</v>
      </c>
      <c r="BP14" s="24">
        <f t="shared" si="1"/>
        <v>0</v>
      </c>
      <c r="BQ14" s="24">
        <f t="shared" si="1"/>
        <v>0.02490763419</v>
      </c>
      <c r="BR14" s="24">
        <f t="shared" si="1"/>
        <v>0.1621852326</v>
      </c>
      <c r="BS14" s="24">
        <f t="shared" si="1"/>
        <v>0.1621852326</v>
      </c>
      <c r="BT14" s="24">
        <f t="shared" si="1"/>
        <v>0.01292407108</v>
      </c>
    </row>
    <row r="15">
      <c r="A15" s="25"/>
      <c r="B15" s="22" t="str">
        <f t="shared" ref="B15:BT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>
        <f t="shared" si="2"/>
        <v>0.04525325662</v>
      </c>
      <c r="AG15" s="22">
        <f t="shared" si="2"/>
        <v>0.9967213115</v>
      </c>
      <c r="AH15" s="22">
        <f t="shared" si="2"/>
        <v>0.07064997981</v>
      </c>
      <c r="AI15" s="22">
        <f t="shared" si="2"/>
        <v>0.003034072636</v>
      </c>
      <c r="AJ15" s="22">
        <f t="shared" si="2"/>
        <v>0.02384074383</v>
      </c>
      <c r="AK15" s="22">
        <f t="shared" si="2"/>
        <v>1.101694915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2" t="str">
        <f t="shared" si="2"/>
        <v>#DIV/0!</v>
      </c>
      <c r="BL15" s="22" t="str">
        <f t="shared" si="2"/>
        <v>#DIV/0!</v>
      </c>
      <c r="BM15" s="22" t="str">
        <f t="shared" si="2"/>
        <v>#DIV/0!</v>
      </c>
      <c r="BN15" s="22" t="str">
        <f t="shared" si="2"/>
        <v>#DIV/0!</v>
      </c>
      <c r="BO15" s="24" t="str">
        <f t="shared" si="2"/>
        <v>#DIV/0!</v>
      </c>
      <c r="BP15" s="24">
        <f t="shared" si="2"/>
        <v>0</v>
      </c>
      <c r="BQ15" s="24">
        <f t="shared" si="2"/>
        <v>0.1826559841</v>
      </c>
      <c r="BR15" s="24">
        <f t="shared" si="2"/>
        <v>0.1152368758</v>
      </c>
      <c r="BS15" s="24">
        <f t="shared" si="2"/>
        <v>0.1152368758</v>
      </c>
      <c r="BT15" s="24">
        <f t="shared" si="2"/>
        <v>0.01292407108</v>
      </c>
    </row>
    <row r="16">
      <c r="A16" s="25"/>
      <c r="B16" s="22" t="str">
        <f t="shared" ref="B16:BT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>
        <f t="shared" si="3"/>
        <v>0.8210233701</v>
      </c>
      <c r="AG16" s="22">
        <f t="shared" si="3"/>
        <v>25.39672131</v>
      </c>
      <c r="AH16" s="22">
        <f t="shared" si="3"/>
        <v>3.729309649</v>
      </c>
      <c r="AI16" s="22">
        <f t="shared" si="3"/>
        <v>0.4642131133</v>
      </c>
      <c r="AJ16" s="22">
        <f t="shared" si="3"/>
        <v>0.5801247666</v>
      </c>
      <c r="AK16" s="22">
        <f t="shared" si="3"/>
        <v>8.220338983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2" t="str">
        <f t="shared" si="3"/>
        <v>#DIV/0!</v>
      </c>
      <c r="BL16" s="22" t="str">
        <f t="shared" si="3"/>
        <v>#DIV/0!</v>
      </c>
      <c r="BM16" s="22" t="str">
        <f t="shared" si="3"/>
        <v>#DIV/0!</v>
      </c>
      <c r="BN16" s="22" t="str">
        <f t="shared" si="3"/>
        <v>#DIV/0!</v>
      </c>
      <c r="BO16" s="24" t="str">
        <f t="shared" si="3"/>
        <v>#DIV/0!</v>
      </c>
      <c r="BP16" s="24">
        <f t="shared" si="3"/>
        <v>0.4559578492</v>
      </c>
      <c r="BQ16" s="24">
        <f t="shared" si="3"/>
        <v>13.32973556</v>
      </c>
      <c r="BR16" s="24">
        <f t="shared" si="3"/>
        <v>2.962014511</v>
      </c>
      <c r="BS16" s="24">
        <f t="shared" si="3"/>
        <v>2.962014511</v>
      </c>
      <c r="BT16" s="24">
        <f t="shared" si="3"/>
        <v>3.987075929</v>
      </c>
    </row>
    <row r="17">
      <c r="A17" s="25"/>
      <c r="B17" s="22" t="str">
        <f t="shared" ref="B17:BT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>
        <f t="shared" si="4"/>
        <v>87.87859198</v>
      </c>
      <c r="AG17" s="22">
        <f t="shared" si="4"/>
        <v>68.3704918</v>
      </c>
      <c r="AH17" s="22">
        <f t="shared" si="4"/>
        <v>88.78179249</v>
      </c>
      <c r="AI17" s="22">
        <f t="shared" si="4"/>
        <v>81.07648897</v>
      </c>
      <c r="AJ17" s="22">
        <f t="shared" si="4"/>
        <v>39.79814837</v>
      </c>
      <c r="AK17" s="22">
        <f t="shared" si="4"/>
        <v>74.59621137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2" t="str">
        <f t="shared" si="4"/>
        <v>#DIV/0!</v>
      </c>
      <c r="BL17" s="22" t="str">
        <f t="shared" si="4"/>
        <v>#DIV/0!</v>
      </c>
      <c r="BM17" s="22" t="str">
        <f t="shared" si="4"/>
        <v>#DIV/0!</v>
      </c>
      <c r="BN17" s="22" t="str">
        <f t="shared" si="4"/>
        <v>#DIV/0!</v>
      </c>
      <c r="BO17" s="24" t="str">
        <f t="shared" si="4"/>
        <v>#DIV/0!</v>
      </c>
      <c r="BP17" s="24">
        <f t="shared" si="4"/>
        <v>12.60470143</v>
      </c>
      <c r="BQ17" s="24">
        <f t="shared" si="4"/>
        <v>45.94213126</v>
      </c>
      <c r="BR17" s="24">
        <f t="shared" si="4"/>
        <v>36.91848058</v>
      </c>
      <c r="BS17" s="24">
        <f t="shared" si="4"/>
        <v>36.91848058</v>
      </c>
      <c r="BT17" s="24">
        <f t="shared" si="4"/>
        <v>94.2907916</v>
      </c>
    </row>
    <row r="18">
      <c r="A18" s="25"/>
      <c r="B18" s="22" t="str">
        <f t="shared" ref="B18:BT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>
        <f t="shared" si="5"/>
        <v>11.21311051</v>
      </c>
      <c r="AG18" s="22">
        <f t="shared" si="5"/>
        <v>5.078688525</v>
      </c>
      <c r="AH18" s="22">
        <f t="shared" si="5"/>
        <v>7.196205087</v>
      </c>
      <c r="AI18" s="22">
        <f t="shared" si="5"/>
        <v>18.23477654</v>
      </c>
      <c r="AJ18" s="22">
        <f t="shared" si="5"/>
        <v>56.71712957</v>
      </c>
      <c r="AK18" s="22">
        <f t="shared" si="5"/>
        <v>15.44865404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2" t="str">
        <f t="shared" si="5"/>
        <v>#DIV/0!</v>
      </c>
      <c r="BL18" s="22" t="str">
        <f t="shared" si="5"/>
        <v>#DIV/0!</v>
      </c>
      <c r="BM18" s="22" t="str">
        <f t="shared" si="5"/>
        <v>#DIV/0!</v>
      </c>
      <c r="BN18" s="22" t="str">
        <f t="shared" si="5"/>
        <v>#DIV/0!</v>
      </c>
      <c r="BO18" s="24" t="str">
        <f t="shared" si="5"/>
        <v>#DIV/0!</v>
      </c>
      <c r="BP18" s="24">
        <f t="shared" si="5"/>
        <v>83.41664415</v>
      </c>
      <c r="BQ18" s="24">
        <f t="shared" si="5"/>
        <v>39.87712234</v>
      </c>
      <c r="BR18" s="24">
        <f t="shared" si="5"/>
        <v>58.28851899</v>
      </c>
      <c r="BS18" s="24">
        <f t="shared" si="5"/>
        <v>58.28851899</v>
      </c>
      <c r="BT18" s="24">
        <f t="shared" si="5"/>
        <v>1.683360258</v>
      </c>
    </row>
    <row r="19">
      <c r="A19" s="25"/>
      <c r="B19" s="22" t="str">
        <f t="shared" ref="B19:BT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>
        <f t="shared" si="6"/>
        <v>0.03232375473</v>
      </c>
      <c r="AG19" s="22">
        <f t="shared" si="6"/>
        <v>0.0393442623</v>
      </c>
      <c r="AH19" s="22">
        <f t="shared" si="6"/>
        <v>0.2169963666</v>
      </c>
      <c r="AI19" s="22">
        <f t="shared" si="6"/>
        <v>0.1608058497</v>
      </c>
      <c r="AJ19" s="22">
        <f t="shared" si="6"/>
        <v>2.821154687</v>
      </c>
      <c r="AK19" s="22">
        <f t="shared" si="6"/>
        <v>0.3589232303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2" t="str">
        <f t="shared" si="6"/>
        <v>#DIV/0!</v>
      </c>
      <c r="BL19" s="22" t="str">
        <f t="shared" si="6"/>
        <v>#DIV/0!</v>
      </c>
      <c r="BM19" s="22" t="str">
        <f t="shared" si="6"/>
        <v>#DIV/0!</v>
      </c>
      <c r="BN19" s="22" t="str">
        <f t="shared" si="6"/>
        <v>#DIV/0!</v>
      </c>
      <c r="BO19" s="24" t="str">
        <f t="shared" si="6"/>
        <v>#DIV/0!</v>
      </c>
      <c r="BP19" s="24">
        <f t="shared" si="6"/>
        <v>3.451769792</v>
      </c>
      <c r="BQ19" s="24">
        <f t="shared" si="6"/>
        <v>0.8011955664</v>
      </c>
      <c r="BR19" s="24">
        <f t="shared" si="6"/>
        <v>1.421254802</v>
      </c>
      <c r="BS19" s="24">
        <f t="shared" si="6"/>
        <v>1.421254802</v>
      </c>
      <c r="BT19" s="24">
        <f t="shared" si="6"/>
        <v>0.009693053312</v>
      </c>
    </row>
    <row r="20">
      <c r="A20" s="26"/>
      <c r="B20" s="22" t="str">
        <f t="shared" ref="B20:BT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>
        <f t="shared" si="7"/>
        <v>0.01292950189</v>
      </c>
      <c r="AG20" s="22">
        <f t="shared" si="7"/>
        <v>0.003278688525</v>
      </c>
      <c r="AH20" s="22">
        <f t="shared" si="7"/>
        <v>0.02523213565</v>
      </c>
      <c r="AI20" s="22">
        <f t="shared" si="7"/>
        <v>0.06068145271</v>
      </c>
      <c r="AJ20" s="22">
        <f t="shared" si="7"/>
        <v>0.05562840227</v>
      </c>
      <c r="AK20" s="22">
        <f t="shared" si="7"/>
        <v>0.1246261216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2" t="str">
        <f t="shared" si="7"/>
        <v>#DIV/0!</v>
      </c>
      <c r="BL20" s="22" t="str">
        <f t="shared" si="7"/>
        <v>#DIV/0!</v>
      </c>
      <c r="BM20" s="22" t="str">
        <f t="shared" si="7"/>
        <v>#DIV/0!</v>
      </c>
      <c r="BN20" s="22" t="str">
        <f t="shared" si="7"/>
        <v>#DIV/0!</v>
      </c>
      <c r="BO20" s="24" t="str">
        <f t="shared" si="7"/>
        <v>#DIV/0!</v>
      </c>
      <c r="BP20" s="24">
        <f t="shared" si="7"/>
        <v>0.07092677655</v>
      </c>
      <c r="BQ20" s="24">
        <f t="shared" si="7"/>
        <v>0.03736145128</v>
      </c>
      <c r="BR20" s="24">
        <f t="shared" si="7"/>
        <v>0.1195049082</v>
      </c>
      <c r="BS20" s="24">
        <f t="shared" si="7"/>
        <v>0.1195049082</v>
      </c>
      <c r="BT20" s="24">
        <f t="shared" si="7"/>
        <v>0.01292407108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6"/>
      <c r="BP21" s="16"/>
      <c r="BQ21" s="16"/>
      <c r="BR21" s="16"/>
      <c r="BS21" s="16"/>
      <c r="BT21" s="16"/>
    </row>
    <row r="22">
      <c r="A22" s="21" t="s">
        <v>44</v>
      </c>
      <c r="B22" s="22" t="str">
        <f t="shared" ref="B22:BT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>
        <f t="shared" si="8"/>
        <v>0.04848563209</v>
      </c>
      <c r="AG22" s="22">
        <f t="shared" si="8"/>
        <v>0.1016393443</v>
      </c>
      <c r="AH22" s="22">
        <f t="shared" si="8"/>
        <v>0.1009285426</v>
      </c>
      <c r="AI22" s="22">
        <f t="shared" si="8"/>
        <v>0</v>
      </c>
      <c r="AJ22" s="22">
        <f t="shared" si="8"/>
        <v>0.03178765844</v>
      </c>
      <c r="AK22" s="22">
        <f t="shared" si="8"/>
        <v>0.2143569292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2" t="str">
        <f t="shared" si="8"/>
        <v>#DIV/0!</v>
      </c>
      <c r="BL22" s="22" t="str">
        <f t="shared" si="8"/>
        <v>#DIV/0!</v>
      </c>
      <c r="BM22" s="22" t="str">
        <f t="shared" si="8"/>
        <v>#DIV/0!</v>
      </c>
      <c r="BN22" s="22" t="str">
        <f t="shared" si="8"/>
        <v>#DIV/0!</v>
      </c>
      <c r="BO22" s="24" t="str">
        <f t="shared" si="8"/>
        <v>#DIV/0!</v>
      </c>
      <c r="BP22" s="24">
        <f t="shared" si="8"/>
        <v>0</v>
      </c>
      <c r="BQ22" s="24">
        <f t="shared" si="8"/>
        <v>0.02490763419</v>
      </c>
      <c r="BR22" s="24">
        <f t="shared" si="8"/>
        <v>0.1621852326</v>
      </c>
      <c r="BS22" s="24">
        <f t="shared" si="8"/>
        <v>0.1621852326</v>
      </c>
      <c r="BT22" s="24">
        <f t="shared" si="8"/>
        <v>0.01292407108</v>
      </c>
    </row>
    <row r="23">
      <c r="A23" s="25"/>
      <c r="B23" s="22" t="str">
        <f t="shared" ref="B23:BT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>
        <f t="shared" si="9"/>
        <v>0.09373888871</v>
      </c>
      <c r="AG23" s="22">
        <f t="shared" si="9"/>
        <v>1.098360656</v>
      </c>
      <c r="AH23" s="22">
        <f t="shared" si="9"/>
        <v>0.1715785224</v>
      </c>
      <c r="AI23" s="22">
        <f t="shared" si="9"/>
        <v>0.003034072636</v>
      </c>
      <c r="AJ23" s="22">
        <f t="shared" si="9"/>
        <v>0.05562840227</v>
      </c>
      <c r="AK23" s="22">
        <f t="shared" si="9"/>
        <v>1.316051844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2" t="str">
        <f t="shared" si="9"/>
        <v>#DIV/0!</v>
      </c>
      <c r="BL23" s="22" t="str">
        <f t="shared" si="9"/>
        <v>#DIV/0!</v>
      </c>
      <c r="BM23" s="22" t="str">
        <f t="shared" si="9"/>
        <v>#DIV/0!</v>
      </c>
      <c r="BN23" s="22" t="str">
        <f t="shared" si="9"/>
        <v>#DIV/0!</v>
      </c>
      <c r="BO23" s="24" t="str">
        <f t="shared" si="9"/>
        <v>#DIV/0!</v>
      </c>
      <c r="BP23" s="24">
        <f t="shared" si="9"/>
        <v>0</v>
      </c>
      <c r="BQ23" s="24">
        <f t="shared" si="9"/>
        <v>0.2075636182</v>
      </c>
      <c r="BR23" s="24">
        <f t="shared" si="9"/>
        <v>0.2774221084</v>
      </c>
      <c r="BS23" s="24">
        <f t="shared" si="9"/>
        <v>0.2774221084</v>
      </c>
      <c r="BT23" s="24">
        <f t="shared" si="9"/>
        <v>0.02584814216</v>
      </c>
    </row>
    <row r="24">
      <c r="A24" s="25"/>
      <c r="B24" s="22" t="str">
        <f t="shared" ref="B24:BT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>
        <f t="shared" si="10"/>
        <v>0.9147622588</v>
      </c>
      <c r="AG24" s="22">
        <f t="shared" si="10"/>
        <v>26.49508197</v>
      </c>
      <c r="AH24" s="22">
        <f t="shared" si="10"/>
        <v>3.900888171</v>
      </c>
      <c r="AI24" s="22">
        <f t="shared" si="10"/>
        <v>0.4672471859</v>
      </c>
      <c r="AJ24" s="22">
        <f t="shared" si="10"/>
        <v>0.6357531688</v>
      </c>
      <c r="AK24" s="22">
        <f t="shared" si="10"/>
        <v>9.536390828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2" t="str">
        <f t="shared" si="10"/>
        <v>#DIV/0!</v>
      </c>
      <c r="BL24" s="22" t="str">
        <f t="shared" si="10"/>
        <v>#DIV/0!</v>
      </c>
      <c r="BM24" s="22" t="str">
        <f t="shared" si="10"/>
        <v>#DIV/0!</v>
      </c>
      <c r="BN24" s="22" t="str">
        <f t="shared" si="10"/>
        <v>#DIV/0!</v>
      </c>
      <c r="BO24" s="24" t="str">
        <f t="shared" si="10"/>
        <v>#DIV/0!</v>
      </c>
      <c r="BP24" s="24">
        <f t="shared" si="10"/>
        <v>0.4559578492</v>
      </c>
      <c r="BQ24" s="24">
        <f t="shared" si="10"/>
        <v>13.53729918</v>
      </c>
      <c r="BR24" s="24">
        <f t="shared" si="10"/>
        <v>3.23943662</v>
      </c>
      <c r="BS24" s="24">
        <f t="shared" si="10"/>
        <v>3.23943662</v>
      </c>
      <c r="BT24" s="24">
        <f t="shared" si="10"/>
        <v>4.012924071</v>
      </c>
    </row>
    <row r="25">
      <c r="A25" s="25"/>
      <c r="B25" s="22" t="str">
        <f t="shared" ref="B25:BT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>
        <f t="shared" si="11"/>
        <v>88.79335424</v>
      </c>
      <c r="AG25" s="22">
        <f t="shared" si="11"/>
        <v>94.86557377</v>
      </c>
      <c r="AH25" s="22">
        <f t="shared" si="11"/>
        <v>92.68268066</v>
      </c>
      <c r="AI25" s="22">
        <f t="shared" si="11"/>
        <v>81.54373616</v>
      </c>
      <c r="AJ25" s="22">
        <f t="shared" si="11"/>
        <v>40.43390154</v>
      </c>
      <c r="AK25" s="22">
        <f t="shared" si="11"/>
        <v>84.13260219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2" t="str">
        <f t="shared" si="11"/>
        <v>#DIV/0!</v>
      </c>
      <c r="BL25" s="22" t="str">
        <f t="shared" si="11"/>
        <v>#DIV/0!</v>
      </c>
      <c r="BM25" s="22" t="str">
        <f t="shared" si="11"/>
        <v>#DIV/0!</v>
      </c>
      <c r="BN25" s="22" t="str">
        <f t="shared" si="11"/>
        <v>#DIV/0!</v>
      </c>
      <c r="BO25" s="24" t="str">
        <f t="shared" si="11"/>
        <v>#DIV/0!</v>
      </c>
      <c r="BP25" s="24">
        <f t="shared" si="11"/>
        <v>13.06065928</v>
      </c>
      <c r="BQ25" s="24">
        <f t="shared" si="11"/>
        <v>59.47943045</v>
      </c>
      <c r="BR25" s="24">
        <f t="shared" si="11"/>
        <v>40.1579172</v>
      </c>
      <c r="BS25" s="24">
        <f t="shared" si="11"/>
        <v>40.1579172</v>
      </c>
      <c r="BT25" s="24">
        <f t="shared" si="11"/>
        <v>98.30371567</v>
      </c>
    </row>
    <row r="26">
      <c r="A26" s="25"/>
      <c r="B26" s="22" t="str">
        <f t="shared" ref="B26:BT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>
        <f t="shared" si="12"/>
        <v>100.0064648</v>
      </c>
      <c r="AG26" s="22">
        <f t="shared" si="12"/>
        <v>99.9442623</v>
      </c>
      <c r="AH26" s="22">
        <f t="shared" si="12"/>
        <v>99.87888575</v>
      </c>
      <c r="AI26" s="22">
        <f t="shared" si="12"/>
        <v>99.7785127</v>
      </c>
      <c r="AJ26" s="22">
        <f t="shared" si="12"/>
        <v>97.15103111</v>
      </c>
      <c r="AK26" s="22">
        <f t="shared" si="12"/>
        <v>99.58125623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2" t="str">
        <f t="shared" si="12"/>
        <v>#DIV/0!</v>
      </c>
      <c r="BL26" s="22" t="str">
        <f t="shared" si="12"/>
        <v>#DIV/0!</v>
      </c>
      <c r="BM26" s="22" t="str">
        <f t="shared" si="12"/>
        <v>#DIV/0!</v>
      </c>
      <c r="BN26" s="22" t="str">
        <f t="shared" si="12"/>
        <v>#DIV/0!</v>
      </c>
      <c r="BO26" s="24" t="str">
        <f t="shared" si="12"/>
        <v>#DIV/0!</v>
      </c>
      <c r="BP26" s="24">
        <f t="shared" si="12"/>
        <v>96.47730343</v>
      </c>
      <c r="BQ26" s="24">
        <f t="shared" si="12"/>
        <v>99.35655278</v>
      </c>
      <c r="BR26" s="24">
        <f t="shared" si="12"/>
        <v>98.44643619</v>
      </c>
      <c r="BS26" s="24">
        <f t="shared" si="12"/>
        <v>98.44643619</v>
      </c>
      <c r="BT26" s="24">
        <f t="shared" si="12"/>
        <v>99.98707593</v>
      </c>
    </row>
    <row r="27">
      <c r="A27" s="25"/>
      <c r="B27" s="22" t="str">
        <f t="shared" ref="B27:BT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>
        <f t="shared" si="13"/>
        <v>100.0387885</v>
      </c>
      <c r="AG27" s="22">
        <f t="shared" si="13"/>
        <v>99.98360656</v>
      </c>
      <c r="AH27" s="22">
        <f t="shared" si="13"/>
        <v>100.0958821</v>
      </c>
      <c r="AI27" s="22">
        <f t="shared" si="13"/>
        <v>99.93931855</v>
      </c>
      <c r="AJ27" s="22">
        <f t="shared" si="13"/>
        <v>99.9721858</v>
      </c>
      <c r="AK27" s="22">
        <f t="shared" si="13"/>
        <v>99.94017946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2" t="str">
        <f t="shared" si="13"/>
        <v>#DIV/0!</v>
      </c>
      <c r="BL27" s="22" t="str">
        <f t="shared" si="13"/>
        <v>#DIV/0!</v>
      </c>
      <c r="BM27" s="22" t="str">
        <f t="shared" si="13"/>
        <v>#DIV/0!</v>
      </c>
      <c r="BN27" s="22" t="str">
        <f t="shared" si="13"/>
        <v>#DIV/0!</v>
      </c>
      <c r="BO27" s="24" t="str">
        <f t="shared" si="13"/>
        <v>#DIV/0!</v>
      </c>
      <c r="BP27" s="24">
        <f t="shared" si="13"/>
        <v>99.92907322</v>
      </c>
      <c r="BQ27" s="24">
        <f t="shared" si="13"/>
        <v>100.1577483</v>
      </c>
      <c r="BR27" s="24">
        <f t="shared" si="13"/>
        <v>99.86769099</v>
      </c>
      <c r="BS27" s="24">
        <f t="shared" si="13"/>
        <v>99.86769099</v>
      </c>
      <c r="BT27" s="24">
        <f t="shared" si="13"/>
        <v>99.99676898</v>
      </c>
    </row>
    <row r="28">
      <c r="A28" s="26"/>
      <c r="B28" s="22" t="str">
        <f t="shared" ref="B28:BT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>
        <f t="shared" si="14"/>
        <v>100.051718</v>
      </c>
      <c r="AG28" s="22">
        <f t="shared" si="14"/>
        <v>99.98688525</v>
      </c>
      <c r="AH28" s="22">
        <f t="shared" si="14"/>
        <v>100.1211143</v>
      </c>
      <c r="AI28" s="22">
        <f t="shared" si="14"/>
        <v>100</v>
      </c>
      <c r="AJ28" s="22">
        <f t="shared" si="14"/>
        <v>100.0278142</v>
      </c>
      <c r="AK28" s="22">
        <f t="shared" si="14"/>
        <v>100.0648056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2" t="str">
        <f t="shared" si="14"/>
        <v>#DIV/0!</v>
      </c>
      <c r="BL28" s="22" t="str">
        <f t="shared" si="14"/>
        <v>#DIV/0!</v>
      </c>
      <c r="BM28" s="22" t="str">
        <f t="shared" si="14"/>
        <v>#DIV/0!</v>
      </c>
      <c r="BN28" s="22" t="str">
        <f t="shared" si="14"/>
        <v>#DIV/0!</v>
      </c>
      <c r="BO28" s="24" t="str">
        <f t="shared" si="14"/>
        <v>#DIV/0!</v>
      </c>
      <c r="BP28" s="24">
        <f t="shared" si="14"/>
        <v>100</v>
      </c>
      <c r="BQ28" s="24">
        <f t="shared" si="14"/>
        <v>100.1951098</v>
      </c>
      <c r="BR28" s="24">
        <f t="shared" si="14"/>
        <v>99.9871959</v>
      </c>
      <c r="BS28" s="24">
        <f t="shared" si="14"/>
        <v>99.9871959</v>
      </c>
      <c r="BT28" s="24">
        <f t="shared" si="14"/>
        <v>100.0096931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6"/>
      <c r="BP29" s="16"/>
      <c r="BQ29" s="16"/>
      <c r="BR29" s="16"/>
      <c r="BS29" s="16"/>
      <c r="BT29" s="16"/>
    </row>
    <row r="30">
      <c r="A30" s="9" t="s">
        <v>45</v>
      </c>
      <c r="B30" s="12">
        <f t="shared" ref="B30:BT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309.53</v>
      </c>
      <c r="AG30" s="12">
        <f t="shared" si="15"/>
        <v>304.96</v>
      </c>
      <c r="AH30" s="12">
        <f t="shared" si="15"/>
        <v>198.4</v>
      </c>
      <c r="AI30" s="12">
        <f t="shared" si="15"/>
        <v>329.59</v>
      </c>
      <c r="AJ30" s="12">
        <f t="shared" si="15"/>
        <v>251.74</v>
      </c>
      <c r="AK30" s="12">
        <f t="shared" si="15"/>
        <v>200.73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2">
        <f t="shared" si="15"/>
        <v>0</v>
      </c>
      <c r="BL30" s="12">
        <f t="shared" si="15"/>
        <v>0</v>
      </c>
      <c r="BM30" s="12">
        <f t="shared" si="15"/>
        <v>0</v>
      </c>
      <c r="BN30" s="12">
        <f t="shared" si="15"/>
        <v>0</v>
      </c>
      <c r="BO30" s="13">
        <f t="shared" si="15"/>
        <v>0</v>
      </c>
      <c r="BP30" s="13">
        <f t="shared" si="15"/>
        <v>296.08</v>
      </c>
      <c r="BQ30" s="13">
        <f t="shared" si="15"/>
        <v>241.36</v>
      </c>
      <c r="BR30" s="13">
        <f t="shared" si="15"/>
        <v>234.27</v>
      </c>
      <c r="BS30" s="13">
        <f t="shared" si="15"/>
        <v>234.27</v>
      </c>
      <c r="BT30" s="13">
        <f t="shared" si="15"/>
        <v>309.53</v>
      </c>
    </row>
    <row r="31">
      <c r="A31" s="26" t="s">
        <v>46</v>
      </c>
      <c r="B31" s="28">
        <f t="shared" ref="B31:BT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-0.16</v>
      </c>
      <c r="AG31" s="28">
        <f t="shared" si="16"/>
        <v>0.04</v>
      </c>
      <c r="AH31" s="28">
        <f t="shared" si="16"/>
        <v>-0.24</v>
      </c>
      <c r="AI31" s="28">
        <f t="shared" si="16"/>
        <v>0</v>
      </c>
      <c r="AJ31" s="28">
        <f t="shared" si="16"/>
        <v>-0.07</v>
      </c>
      <c r="AK31" s="28">
        <f t="shared" si="16"/>
        <v>-0.13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28">
        <f t="shared" si="16"/>
        <v>0</v>
      </c>
      <c r="BL31" s="28">
        <f t="shared" si="16"/>
        <v>0</v>
      </c>
      <c r="BM31" s="28">
        <f t="shared" si="16"/>
        <v>0</v>
      </c>
      <c r="BN31" s="28">
        <f t="shared" si="16"/>
        <v>0</v>
      </c>
      <c r="BO31" s="30">
        <f t="shared" si="16"/>
        <v>0</v>
      </c>
      <c r="BP31" s="30">
        <f t="shared" si="16"/>
        <v>0</v>
      </c>
      <c r="BQ31" s="30">
        <f t="shared" si="16"/>
        <v>-0.47</v>
      </c>
      <c r="BR31" s="30">
        <f t="shared" si="16"/>
        <v>0.03</v>
      </c>
      <c r="BS31" s="30">
        <f t="shared" si="16"/>
        <v>0.03</v>
      </c>
      <c r="BT31" s="30">
        <f t="shared" si="16"/>
        <v>-0.03</v>
      </c>
    </row>
    <row r="32">
      <c r="AF32" s="12"/>
      <c r="AG32" s="12"/>
      <c r="AH32" s="12"/>
      <c r="AI32" s="12"/>
      <c r="AJ32" s="12"/>
    </row>
    <row r="33">
      <c r="A33" s="31" t="s">
        <v>47</v>
      </c>
      <c r="AF33" s="12"/>
      <c r="AG33" s="12"/>
      <c r="AH33" s="12"/>
      <c r="AI33" s="12"/>
      <c r="AJ33" s="12"/>
    </row>
    <row r="34">
      <c r="A34" s="31" t="s">
        <v>48</v>
      </c>
      <c r="AF34" s="12"/>
      <c r="AG34" s="12"/>
      <c r="AH34" s="12"/>
      <c r="AI34" s="12"/>
      <c r="AJ34" s="12"/>
    </row>
    <row r="35">
      <c r="A35" s="31" t="s">
        <v>49</v>
      </c>
      <c r="AF35" s="12"/>
      <c r="AG35" s="12"/>
      <c r="AH35" s="12"/>
      <c r="AI35" s="12"/>
      <c r="AJ35" s="12"/>
    </row>
    <row r="36">
      <c r="A36" s="31" t="s">
        <v>50</v>
      </c>
      <c r="AF36" s="12"/>
      <c r="AG36" s="12"/>
      <c r="AH36" s="12"/>
      <c r="AI36" s="12"/>
      <c r="AJ36" s="12"/>
    </row>
    <row r="37">
      <c r="AF37" s="12"/>
      <c r="AG37" s="12"/>
      <c r="AH37" s="12"/>
      <c r="AI37" s="12"/>
      <c r="AJ37" s="12"/>
    </row>
    <row r="38">
      <c r="AF38" s="12"/>
      <c r="AG38" s="12"/>
      <c r="AH38" s="12"/>
      <c r="AI38" s="12"/>
      <c r="AJ38" s="12"/>
    </row>
    <row r="39">
      <c r="AF39" s="12"/>
      <c r="AG39" s="12"/>
      <c r="AH39" s="12"/>
      <c r="AI39" s="12"/>
      <c r="AJ39" s="12"/>
    </row>
    <row r="40">
      <c r="AF40" s="12"/>
      <c r="AG40" s="12"/>
      <c r="AH40" s="12"/>
      <c r="AI40" s="12"/>
      <c r="AJ40" s="12"/>
    </row>
    <row r="41">
      <c r="AF41" s="12"/>
      <c r="AG41" s="12"/>
      <c r="AH41" s="12"/>
      <c r="AI41" s="12"/>
      <c r="AJ41" s="12"/>
    </row>
    <row r="42">
      <c r="AF42" s="12"/>
      <c r="AG42" s="12"/>
      <c r="AH42" s="12"/>
      <c r="AI42" s="12"/>
      <c r="AJ42" s="12"/>
    </row>
    <row r="43">
      <c r="AF43" s="12"/>
      <c r="AG43" s="12"/>
      <c r="AH43" s="12"/>
      <c r="AI43" s="12"/>
      <c r="AJ43" s="12"/>
    </row>
    <row r="44">
      <c r="AF44" s="12"/>
      <c r="AG44" s="12"/>
      <c r="AH44" s="12"/>
      <c r="AI44" s="12"/>
      <c r="AJ44" s="12"/>
    </row>
    <row r="45">
      <c r="AF45" s="12"/>
      <c r="AG45" s="12"/>
      <c r="AH45" s="12"/>
      <c r="AI45" s="12"/>
      <c r="AJ45" s="12"/>
    </row>
    <row r="46">
      <c r="AF46" s="12"/>
      <c r="AG46" s="12"/>
      <c r="AH46" s="12"/>
      <c r="AI46" s="12"/>
      <c r="AJ46" s="12"/>
    </row>
    <row r="47">
      <c r="AF47" s="12"/>
      <c r="AG47" s="12"/>
      <c r="AH47" s="12"/>
      <c r="AI47" s="12"/>
      <c r="AJ47" s="12"/>
    </row>
    <row r="48">
      <c r="AF48" s="12"/>
      <c r="AG48" s="12"/>
      <c r="AH48" s="12"/>
      <c r="AI48" s="12"/>
      <c r="AJ48" s="12"/>
    </row>
    <row r="49">
      <c r="AF49" s="12"/>
      <c r="AG49" s="12"/>
      <c r="AH49" s="12"/>
      <c r="AI49" s="12"/>
      <c r="AJ49" s="12"/>
    </row>
    <row r="50">
      <c r="AF50" s="12"/>
      <c r="AG50" s="12"/>
      <c r="AH50" s="12"/>
      <c r="AI50" s="12"/>
      <c r="AJ50" s="12"/>
    </row>
    <row r="51">
      <c r="AF51" s="12"/>
      <c r="AG51" s="12"/>
      <c r="AH51" s="12"/>
      <c r="AI51" s="12"/>
      <c r="AJ51" s="12"/>
    </row>
    <row r="52">
      <c r="AF52" s="12"/>
      <c r="AG52" s="12"/>
      <c r="AH52" s="12"/>
      <c r="AI52" s="12"/>
      <c r="AJ52" s="12"/>
    </row>
    <row r="53">
      <c r="AF53" s="12"/>
      <c r="AG53" s="12"/>
      <c r="AH53" s="12"/>
      <c r="AI53" s="12"/>
      <c r="AJ53" s="12"/>
    </row>
    <row r="54">
      <c r="AF54" s="12"/>
      <c r="AG54" s="12"/>
      <c r="AH54" s="12"/>
      <c r="AI54" s="12"/>
      <c r="AJ54" s="12"/>
    </row>
    <row r="55">
      <c r="AF55" s="12"/>
      <c r="AG55" s="12"/>
      <c r="AH55" s="12"/>
      <c r="AI55" s="12"/>
      <c r="AJ55" s="12"/>
    </row>
    <row r="56">
      <c r="AF56" s="12"/>
      <c r="AG56" s="12"/>
      <c r="AH56" s="12"/>
      <c r="AI56" s="12"/>
      <c r="AJ56" s="12"/>
    </row>
    <row r="57">
      <c r="AF57" s="12"/>
      <c r="AG57" s="12"/>
      <c r="AH57" s="12"/>
      <c r="AI57" s="12"/>
      <c r="AJ57" s="12"/>
    </row>
    <row r="58">
      <c r="AF58" s="12"/>
      <c r="AG58" s="12"/>
      <c r="AH58" s="12"/>
      <c r="AI58" s="12"/>
      <c r="AJ58" s="12"/>
    </row>
    <row r="59">
      <c r="AF59" s="12"/>
      <c r="AG59" s="12"/>
      <c r="AH59" s="12"/>
      <c r="AI59" s="12"/>
      <c r="AJ59" s="12"/>
    </row>
    <row r="60">
      <c r="AF60" s="12"/>
      <c r="AG60" s="12"/>
      <c r="AH60" s="12"/>
      <c r="AI60" s="12"/>
      <c r="AJ60" s="12"/>
    </row>
    <row r="61">
      <c r="AF61" s="12"/>
      <c r="AG61" s="12"/>
      <c r="AH61" s="12"/>
      <c r="AI61" s="12"/>
      <c r="AJ61" s="12"/>
    </row>
    <row r="62">
      <c r="AF62" s="12"/>
      <c r="AG62" s="12"/>
      <c r="AH62" s="12"/>
      <c r="AI62" s="12"/>
      <c r="AJ62" s="12"/>
    </row>
    <row r="63">
      <c r="AF63" s="12"/>
      <c r="AG63" s="12"/>
      <c r="AH63" s="12"/>
      <c r="AI63" s="12"/>
      <c r="AJ63" s="12"/>
    </row>
    <row r="64">
      <c r="AF64" s="12"/>
      <c r="AG64" s="12"/>
      <c r="AH64" s="12"/>
      <c r="AI64" s="12"/>
      <c r="AJ64" s="12"/>
    </row>
    <row r="65">
      <c r="AF65" s="12"/>
      <c r="AG65" s="12"/>
      <c r="AH65" s="12"/>
      <c r="AI65" s="12"/>
      <c r="AJ65" s="12"/>
    </row>
    <row r="66">
      <c r="AF66" s="12"/>
      <c r="AG66" s="12"/>
      <c r="AH66" s="12"/>
      <c r="AI66" s="12"/>
      <c r="AJ66" s="12"/>
    </row>
    <row r="67">
      <c r="AF67" s="12"/>
      <c r="AG67" s="12"/>
      <c r="AH67" s="12"/>
      <c r="AI67" s="12"/>
      <c r="AJ67" s="12"/>
    </row>
    <row r="68">
      <c r="AF68" s="12"/>
      <c r="AG68" s="12"/>
      <c r="AH68" s="12"/>
      <c r="AI68" s="12"/>
      <c r="AJ68" s="12"/>
    </row>
    <row r="69">
      <c r="AF69" s="12"/>
      <c r="AG69" s="12"/>
      <c r="AH69" s="12"/>
      <c r="AI69" s="12"/>
      <c r="AJ69" s="12"/>
    </row>
    <row r="70">
      <c r="AF70" s="12"/>
      <c r="AG70" s="12"/>
      <c r="AH70" s="12"/>
      <c r="AI70" s="12"/>
      <c r="AJ70" s="12"/>
    </row>
    <row r="71">
      <c r="AF71" s="12"/>
      <c r="AG71" s="12"/>
      <c r="AH71" s="12"/>
      <c r="AI71" s="12"/>
      <c r="AJ71" s="12"/>
    </row>
    <row r="72">
      <c r="AF72" s="12"/>
      <c r="AG72" s="12"/>
      <c r="AH72" s="12"/>
      <c r="AI72" s="12"/>
      <c r="AJ72" s="12"/>
    </row>
    <row r="73">
      <c r="AF73" s="12"/>
      <c r="AG73" s="12"/>
      <c r="AH73" s="12"/>
      <c r="AI73" s="12"/>
      <c r="AJ73" s="12"/>
    </row>
    <row r="74">
      <c r="AF74" s="12"/>
      <c r="AG74" s="12"/>
      <c r="AH74" s="12"/>
      <c r="AI74" s="12"/>
      <c r="AJ74" s="12"/>
    </row>
    <row r="75">
      <c r="AF75" s="12"/>
      <c r="AG75" s="12"/>
      <c r="AH75" s="12"/>
      <c r="AI75" s="12"/>
      <c r="AJ75" s="12"/>
    </row>
    <row r="76">
      <c r="AF76" s="12"/>
      <c r="AG76" s="12"/>
      <c r="AH76" s="12"/>
      <c r="AI76" s="12"/>
      <c r="AJ76" s="12"/>
    </row>
    <row r="77">
      <c r="AF77" s="12"/>
      <c r="AG77" s="12"/>
      <c r="AH77" s="12"/>
      <c r="AI77" s="12"/>
      <c r="AJ77" s="12"/>
    </row>
    <row r="78">
      <c r="AF78" s="12"/>
      <c r="AG78" s="12"/>
      <c r="AH78" s="12"/>
      <c r="AI78" s="12"/>
      <c r="AJ78" s="12"/>
    </row>
    <row r="79">
      <c r="AF79" s="12"/>
      <c r="AG79" s="12"/>
      <c r="AH79" s="12"/>
      <c r="AI79" s="12"/>
      <c r="AJ79" s="12"/>
    </row>
    <row r="80">
      <c r="AF80" s="12"/>
      <c r="AG80" s="12"/>
      <c r="AH80" s="12"/>
      <c r="AI80" s="12"/>
      <c r="AJ80" s="12"/>
    </row>
    <row r="81">
      <c r="AF81" s="12"/>
      <c r="AG81" s="12"/>
      <c r="AH81" s="12"/>
      <c r="AI81" s="12"/>
      <c r="AJ81" s="12"/>
    </row>
    <row r="82">
      <c r="AF82" s="12"/>
      <c r="AG82" s="12"/>
      <c r="AH82" s="12"/>
      <c r="AI82" s="12"/>
      <c r="AJ82" s="12"/>
    </row>
    <row r="83">
      <c r="AF83" s="12"/>
      <c r="AG83" s="12"/>
      <c r="AH83" s="12"/>
      <c r="AI83" s="12"/>
      <c r="AJ83" s="12"/>
    </row>
    <row r="84">
      <c r="AF84" s="12"/>
      <c r="AG84" s="12"/>
      <c r="AH84" s="12"/>
      <c r="AI84" s="12"/>
      <c r="AJ84" s="12"/>
    </row>
    <row r="85">
      <c r="AF85" s="12"/>
      <c r="AG85" s="12"/>
      <c r="AH85" s="12"/>
      <c r="AI85" s="12"/>
      <c r="AJ85" s="12"/>
    </row>
    <row r="86">
      <c r="AF86" s="12"/>
      <c r="AG86" s="12"/>
      <c r="AH86" s="12"/>
      <c r="AI86" s="12"/>
      <c r="AJ86" s="12"/>
    </row>
    <row r="87">
      <c r="AF87" s="12"/>
      <c r="AG87" s="12"/>
      <c r="AH87" s="12"/>
      <c r="AI87" s="12"/>
      <c r="AJ87" s="12"/>
    </row>
    <row r="88">
      <c r="AF88" s="12"/>
      <c r="AG88" s="12"/>
      <c r="AH88" s="12"/>
      <c r="AI88" s="12"/>
      <c r="AJ88" s="12"/>
    </row>
    <row r="89">
      <c r="AF89" s="12"/>
      <c r="AG89" s="12"/>
      <c r="AH89" s="12"/>
      <c r="AI89" s="12"/>
      <c r="AJ89" s="12"/>
    </row>
    <row r="90">
      <c r="AF90" s="12"/>
      <c r="AG90" s="12"/>
      <c r="AH90" s="12"/>
      <c r="AI90" s="12"/>
      <c r="AJ90" s="12"/>
    </row>
    <row r="91">
      <c r="AF91" s="12"/>
      <c r="AG91" s="12"/>
      <c r="AH91" s="12"/>
      <c r="AI91" s="12"/>
      <c r="AJ91" s="12"/>
    </row>
    <row r="92">
      <c r="AF92" s="12"/>
      <c r="AG92" s="12"/>
      <c r="AH92" s="12"/>
      <c r="AI92" s="12"/>
      <c r="AJ92" s="12"/>
    </row>
    <row r="93">
      <c r="AF93" s="12"/>
      <c r="AG93" s="12"/>
      <c r="AH93" s="12"/>
      <c r="AI93" s="12"/>
      <c r="AJ93" s="12"/>
    </row>
    <row r="94">
      <c r="AF94" s="12"/>
      <c r="AG94" s="12"/>
      <c r="AH94" s="12"/>
      <c r="AI94" s="12"/>
      <c r="AJ94" s="12"/>
    </row>
    <row r="95">
      <c r="AF95" s="12"/>
      <c r="AG95" s="12"/>
      <c r="AH95" s="12"/>
      <c r="AI95" s="12"/>
      <c r="AJ95" s="12"/>
    </row>
    <row r="96">
      <c r="AF96" s="12"/>
      <c r="AG96" s="12"/>
      <c r="AH96" s="12"/>
      <c r="AI96" s="12"/>
      <c r="AJ96" s="12"/>
    </row>
    <row r="97">
      <c r="AF97" s="12"/>
      <c r="AG97" s="12"/>
      <c r="AH97" s="12"/>
      <c r="AI97" s="12"/>
      <c r="AJ97" s="12"/>
    </row>
    <row r="98">
      <c r="AF98" s="12"/>
      <c r="AG98" s="12"/>
      <c r="AH98" s="12"/>
      <c r="AI98" s="12"/>
      <c r="AJ98" s="12"/>
    </row>
    <row r="99">
      <c r="AF99" s="12"/>
      <c r="AG99" s="12"/>
      <c r="AH99" s="12"/>
      <c r="AI99" s="12"/>
      <c r="AJ99" s="12"/>
    </row>
    <row r="100">
      <c r="AF100" s="12"/>
      <c r="AG100" s="12"/>
      <c r="AH100" s="12"/>
      <c r="AI100" s="12"/>
      <c r="AJ100" s="12"/>
    </row>
    <row r="101">
      <c r="AF101" s="12"/>
      <c r="AG101" s="12"/>
      <c r="AH101" s="12"/>
      <c r="AI101" s="12"/>
      <c r="AJ101" s="12"/>
    </row>
    <row r="102">
      <c r="AF102" s="12"/>
      <c r="AG102" s="12"/>
      <c r="AH102" s="12"/>
      <c r="AI102" s="12"/>
      <c r="AJ102" s="12"/>
    </row>
    <row r="103">
      <c r="AF103" s="12"/>
      <c r="AG103" s="12"/>
      <c r="AH103" s="12"/>
      <c r="AI103" s="12"/>
      <c r="AJ103" s="12"/>
    </row>
    <row r="104">
      <c r="AF104" s="12"/>
      <c r="AG104" s="12"/>
      <c r="AH104" s="12"/>
      <c r="AI104" s="12"/>
      <c r="AJ104" s="12"/>
    </row>
    <row r="105">
      <c r="AF105" s="12"/>
      <c r="AG105" s="12"/>
      <c r="AH105" s="12"/>
      <c r="AI105" s="12"/>
      <c r="AJ105" s="12"/>
    </row>
    <row r="106">
      <c r="AF106" s="12"/>
      <c r="AG106" s="12"/>
      <c r="AH106" s="12"/>
      <c r="AI106" s="12"/>
      <c r="AJ106" s="12"/>
    </row>
    <row r="107">
      <c r="AF107" s="12"/>
      <c r="AG107" s="12"/>
      <c r="AH107" s="12"/>
      <c r="AI107" s="12"/>
      <c r="AJ107" s="12"/>
    </row>
    <row r="108">
      <c r="AF108" s="12"/>
      <c r="AG108" s="12"/>
      <c r="AH108" s="12"/>
      <c r="AI108" s="12"/>
      <c r="AJ108" s="12"/>
    </row>
    <row r="109">
      <c r="AF109" s="12"/>
      <c r="AG109" s="12"/>
      <c r="AH109" s="12"/>
      <c r="AI109" s="12"/>
      <c r="AJ109" s="12"/>
    </row>
    <row r="110">
      <c r="AF110" s="12"/>
      <c r="AG110" s="12"/>
      <c r="AH110" s="12"/>
      <c r="AI110" s="12"/>
      <c r="AJ110" s="12"/>
    </row>
    <row r="111">
      <c r="AF111" s="12"/>
      <c r="AG111" s="12"/>
      <c r="AH111" s="12"/>
      <c r="AI111" s="12"/>
      <c r="AJ111" s="12"/>
    </row>
    <row r="112">
      <c r="AF112" s="12"/>
      <c r="AG112" s="12"/>
      <c r="AH112" s="12"/>
      <c r="AI112" s="12"/>
      <c r="AJ112" s="12"/>
    </row>
    <row r="113">
      <c r="AF113" s="12"/>
      <c r="AG113" s="12"/>
      <c r="AH113" s="12"/>
      <c r="AI113" s="12"/>
      <c r="AJ113" s="12"/>
    </row>
    <row r="114">
      <c r="AF114" s="12"/>
      <c r="AG114" s="12"/>
      <c r="AH114" s="12"/>
      <c r="AI114" s="12"/>
      <c r="AJ114" s="12"/>
    </row>
    <row r="115">
      <c r="AF115" s="12"/>
      <c r="AG115" s="12"/>
      <c r="AH115" s="12"/>
      <c r="AI115" s="12"/>
      <c r="AJ115" s="12"/>
    </row>
    <row r="116">
      <c r="AF116" s="12"/>
      <c r="AG116" s="12"/>
      <c r="AH116" s="12"/>
      <c r="AI116" s="12"/>
      <c r="AJ116" s="12"/>
    </row>
    <row r="117">
      <c r="AF117" s="12"/>
      <c r="AG117" s="12"/>
      <c r="AH117" s="12"/>
      <c r="AI117" s="12"/>
      <c r="AJ117" s="12"/>
    </row>
    <row r="118">
      <c r="AF118" s="12"/>
      <c r="AG118" s="12"/>
      <c r="AH118" s="12"/>
      <c r="AI118" s="12"/>
      <c r="AJ118" s="12"/>
    </row>
    <row r="119">
      <c r="AF119" s="12"/>
      <c r="AG119" s="12"/>
      <c r="AH119" s="12"/>
      <c r="AI119" s="12"/>
      <c r="AJ119" s="12"/>
    </row>
    <row r="120">
      <c r="AF120" s="12"/>
      <c r="AG120" s="12"/>
      <c r="AH120" s="12"/>
      <c r="AI120" s="12"/>
      <c r="AJ120" s="12"/>
    </row>
    <row r="121">
      <c r="AF121" s="12"/>
      <c r="AG121" s="12"/>
      <c r="AH121" s="12"/>
      <c r="AI121" s="12"/>
      <c r="AJ121" s="12"/>
    </row>
    <row r="122">
      <c r="AF122" s="12"/>
      <c r="AG122" s="12"/>
      <c r="AH122" s="12"/>
      <c r="AI122" s="12"/>
      <c r="AJ122" s="12"/>
    </row>
    <row r="123">
      <c r="AF123" s="12"/>
      <c r="AG123" s="12"/>
      <c r="AH123" s="12"/>
      <c r="AI123" s="12"/>
      <c r="AJ123" s="12"/>
    </row>
    <row r="124">
      <c r="AF124" s="12"/>
      <c r="AG124" s="12"/>
      <c r="AH124" s="12"/>
      <c r="AI124" s="12"/>
      <c r="AJ124" s="12"/>
    </row>
    <row r="125">
      <c r="AF125" s="12"/>
      <c r="AG125" s="12"/>
      <c r="AH125" s="12"/>
      <c r="AI125" s="12"/>
      <c r="AJ125" s="12"/>
    </row>
    <row r="126">
      <c r="AF126" s="12"/>
      <c r="AG126" s="12"/>
      <c r="AH126" s="12"/>
      <c r="AI126" s="12"/>
      <c r="AJ126" s="12"/>
    </row>
    <row r="127">
      <c r="AF127" s="12"/>
      <c r="AG127" s="12"/>
      <c r="AH127" s="12"/>
      <c r="AI127" s="12"/>
      <c r="AJ127" s="12"/>
    </row>
    <row r="128">
      <c r="AF128" s="12"/>
      <c r="AG128" s="12"/>
      <c r="AH128" s="12"/>
      <c r="AI128" s="12"/>
      <c r="AJ128" s="12"/>
    </row>
    <row r="129">
      <c r="AF129" s="12"/>
      <c r="AG129" s="12"/>
      <c r="AH129" s="12"/>
      <c r="AI129" s="12"/>
      <c r="AJ129" s="12"/>
    </row>
    <row r="130">
      <c r="AF130" s="12"/>
      <c r="AG130" s="12"/>
      <c r="AH130" s="12"/>
      <c r="AI130" s="12"/>
      <c r="AJ130" s="12"/>
    </row>
    <row r="131">
      <c r="AF131" s="12"/>
      <c r="AG131" s="12"/>
      <c r="AH131" s="12"/>
      <c r="AI131" s="12"/>
      <c r="AJ131" s="12"/>
    </row>
    <row r="132">
      <c r="AF132" s="12"/>
      <c r="AG132" s="12"/>
      <c r="AH132" s="12"/>
      <c r="AI132" s="12"/>
      <c r="AJ132" s="12"/>
    </row>
    <row r="133">
      <c r="AF133" s="12"/>
      <c r="AG133" s="12"/>
      <c r="AH133" s="12"/>
      <c r="AI133" s="12"/>
      <c r="AJ133" s="12"/>
    </row>
    <row r="134">
      <c r="AF134" s="12"/>
      <c r="AG134" s="12"/>
      <c r="AH134" s="12"/>
      <c r="AI134" s="12"/>
      <c r="AJ134" s="12"/>
    </row>
    <row r="135">
      <c r="AF135" s="12"/>
      <c r="AG135" s="12"/>
      <c r="AH135" s="12"/>
      <c r="AI135" s="12"/>
      <c r="AJ135" s="12"/>
    </row>
    <row r="136">
      <c r="AF136" s="12"/>
      <c r="AG136" s="12"/>
      <c r="AH136" s="12"/>
      <c r="AI136" s="12"/>
      <c r="AJ136" s="12"/>
    </row>
    <row r="137">
      <c r="AF137" s="12"/>
      <c r="AG137" s="12"/>
      <c r="AH137" s="12"/>
      <c r="AI137" s="12"/>
      <c r="AJ137" s="12"/>
    </row>
    <row r="138">
      <c r="AF138" s="12"/>
      <c r="AG138" s="12"/>
      <c r="AH138" s="12"/>
      <c r="AI138" s="12"/>
      <c r="AJ138" s="12"/>
    </row>
    <row r="139">
      <c r="AF139" s="12"/>
      <c r="AG139" s="12"/>
      <c r="AH139" s="12"/>
      <c r="AI139" s="12"/>
      <c r="AJ139" s="12"/>
    </row>
    <row r="140">
      <c r="AF140" s="12"/>
      <c r="AG140" s="12"/>
      <c r="AH140" s="12"/>
      <c r="AI140" s="12"/>
      <c r="AJ140" s="12"/>
    </row>
    <row r="141">
      <c r="AF141" s="12"/>
      <c r="AG141" s="12"/>
      <c r="AH141" s="12"/>
      <c r="AI141" s="12"/>
      <c r="AJ141" s="12"/>
    </row>
    <row r="142">
      <c r="AF142" s="12"/>
      <c r="AG142" s="12"/>
      <c r="AH142" s="12"/>
      <c r="AI142" s="12"/>
      <c r="AJ142" s="12"/>
    </row>
    <row r="143">
      <c r="AF143" s="12"/>
      <c r="AG143" s="12"/>
      <c r="AH143" s="12"/>
      <c r="AI143" s="12"/>
      <c r="AJ143" s="12"/>
    </row>
    <row r="144">
      <c r="AF144" s="12"/>
      <c r="AG144" s="12"/>
      <c r="AH144" s="12"/>
      <c r="AI144" s="12"/>
      <c r="AJ144" s="12"/>
    </row>
    <row r="145">
      <c r="AF145" s="12"/>
      <c r="AG145" s="12"/>
      <c r="AH145" s="12"/>
      <c r="AI145" s="12"/>
      <c r="AJ145" s="12"/>
    </row>
    <row r="146">
      <c r="AF146" s="12"/>
      <c r="AG146" s="12"/>
      <c r="AH146" s="12"/>
      <c r="AI146" s="12"/>
      <c r="AJ146" s="12"/>
    </row>
    <row r="147">
      <c r="AF147" s="12"/>
      <c r="AG147" s="12"/>
      <c r="AH147" s="12"/>
      <c r="AI147" s="12"/>
      <c r="AJ147" s="12"/>
    </row>
    <row r="148">
      <c r="AF148" s="12"/>
      <c r="AG148" s="12"/>
      <c r="AH148" s="12"/>
      <c r="AI148" s="12"/>
      <c r="AJ148" s="12"/>
    </row>
    <row r="149">
      <c r="AF149" s="12"/>
      <c r="AG149" s="12"/>
      <c r="AH149" s="12"/>
      <c r="AI149" s="12"/>
      <c r="AJ149" s="12"/>
    </row>
    <row r="150">
      <c r="AF150" s="12"/>
      <c r="AG150" s="12"/>
      <c r="AH150" s="12"/>
      <c r="AI150" s="12"/>
      <c r="AJ150" s="12"/>
    </row>
    <row r="151">
      <c r="AF151" s="12"/>
      <c r="AG151" s="12"/>
      <c r="AH151" s="12"/>
      <c r="AI151" s="12"/>
      <c r="AJ151" s="12"/>
    </row>
    <row r="152">
      <c r="AF152" s="12"/>
      <c r="AG152" s="12"/>
      <c r="AH152" s="12"/>
      <c r="AI152" s="12"/>
      <c r="AJ152" s="12"/>
    </row>
    <row r="153">
      <c r="AF153" s="12"/>
      <c r="AG153" s="12"/>
      <c r="AH153" s="12"/>
      <c r="AI153" s="12"/>
      <c r="AJ153" s="12"/>
    </row>
    <row r="154">
      <c r="AF154" s="12"/>
      <c r="AG154" s="12"/>
      <c r="AH154" s="12"/>
      <c r="AI154" s="12"/>
      <c r="AJ154" s="12"/>
    </row>
    <row r="155">
      <c r="AF155" s="12"/>
      <c r="AG155" s="12"/>
      <c r="AH155" s="12"/>
      <c r="AI155" s="12"/>
      <c r="AJ155" s="12"/>
    </row>
    <row r="156">
      <c r="AF156" s="12"/>
      <c r="AG156" s="12"/>
      <c r="AH156" s="12"/>
      <c r="AI156" s="12"/>
      <c r="AJ156" s="12"/>
    </row>
    <row r="157">
      <c r="AF157" s="12"/>
      <c r="AG157" s="12"/>
      <c r="AH157" s="12"/>
      <c r="AI157" s="12"/>
      <c r="AJ157" s="12"/>
    </row>
    <row r="158">
      <c r="AF158" s="12"/>
      <c r="AG158" s="12"/>
      <c r="AH158" s="12"/>
      <c r="AI158" s="12"/>
      <c r="AJ158" s="12"/>
    </row>
    <row r="159">
      <c r="AF159" s="12"/>
      <c r="AG159" s="12"/>
      <c r="AH159" s="12"/>
      <c r="AI159" s="12"/>
      <c r="AJ159" s="12"/>
    </row>
    <row r="160">
      <c r="AF160" s="12"/>
      <c r="AG160" s="12"/>
      <c r="AH160" s="12"/>
      <c r="AI160" s="12"/>
      <c r="AJ160" s="12"/>
    </row>
    <row r="161">
      <c r="AF161" s="12"/>
      <c r="AG161" s="12"/>
      <c r="AH161" s="12"/>
      <c r="AI161" s="12"/>
      <c r="AJ161" s="12"/>
    </row>
    <row r="162">
      <c r="AF162" s="12"/>
      <c r="AG162" s="12"/>
      <c r="AH162" s="12"/>
      <c r="AI162" s="12"/>
      <c r="AJ162" s="12"/>
    </row>
    <row r="163">
      <c r="AF163" s="12"/>
      <c r="AG163" s="12"/>
      <c r="AH163" s="12"/>
      <c r="AI163" s="12"/>
      <c r="AJ163" s="12"/>
    </row>
    <row r="164">
      <c r="AF164" s="12"/>
      <c r="AG164" s="12"/>
      <c r="AH164" s="12"/>
      <c r="AI164" s="12"/>
      <c r="AJ164" s="12"/>
    </row>
    <row r="165">
      <c r="AF165" s="12"/>
      <c r="AG165" s="12"/>
      <c r="AH165" s="12"/>
      <c r="AI165" s="12"/>
      <c r="AJ165" s="12"/>
    </row>
    <row r="166">
      <c r="AF166" s="12"/>
      <c r="AG166" s="12"/>
      <c r="AH166" s="12"/>
      <c r="AI166" s="12"/>
      <c r="AJ166" s="12"/>
    </row>
    <row r="167">
      <c r="AF167" s="12"/>
      <c r="AG167" s="12"/>
      <c r="AH167" s="12"/>
      <c r="AI167" s="12"/>
      <c r="AJ167" s="12"/>
    </row>
    <row r="168">
      <c r="AF168" s="12"/>
      <c r="AG168" s="12"/>
      <c r="AH168" s="12"/>
      <c r="AI168" s="12"/>
      <c r="AJ168" s="12"/>
    </row>
    <row r="169">
      <c r="AF169" s="12"/>
      <c r="AG169" s="12"/>
      <c r="AH169" s="12"/>
      <c r="AI169" s="12"/>
      <c r="AJ169" s="12"/>
    </row>
    <row r="170">
      <c r="AF170" s="12"/>
      <c r="AG170" s="12"/>
      <c r="AH170" s="12"/>
      <c r="AI170" s="12"/>
      <c r="AJ170" s="12"/>
    </row>
    <row r="171">
      <c r="AF171" s="12"/>
      <c r="AG171" s="12"/>
      <c r="AH171" s="12"/>
      <c r="AI171" s="12"/>
      <c r="AJ171" s="12"/>
    </row>
    <row r="172">
      <c r="AF172" s="12"/>
      <c r="AG172" s="12"/>
      <c r="AH172" s="12"/>
      <c r="AI172" s="12"/>
      <c r="AJ172" s="12"/>
    </row>
    <row r="173">
      <c r="AF173" s="12"/>
      <c r="AG173" s="12"/>
      <c r="AH173" s="12"/>
      <c r="AI173" s="12"/>
      <c r="AJ173" s="12"/>
    </row>
    <row r="174">
      <c r="AF174" s="12"/>
      <c r="AG174" s="12"/>
      <c r="AH174" s="12"/>
      <c r="AI174" s="12"/>
      <c r="AJ174" s="12"/>
    </row>
    <row r="175">
      <c r="AF175" s="12"/>
      <c r="AG175" s="12"/>
      <c r="AH175" s="12"/>
      <c r="AI175" s="12"/>
      <c r="AJ175" s="12"/>
    </row>
    <row r="176">
      <c r="AF176" s="12"/>
      <c r="AG176" s="12"/>
      <c r="AH176" s="12"/>
      <c r="AI176" s="12"/>
      <c r="AJ176" s="12"/>
    </row>
    <row r="177">
      <c r="AF177" s="12"/>
      <c r="AG177" s="12"/>
      <c r="AH177" s="12"/>
      <c r="AI177" s="12"/>
      <c r="AJ177" s="12"/>
    </row>
    <row r="178">
      <c r="AF178" s="12"/>
      <c r="AG178" s="12"/>
      <c r="AH178" s="12"/>
      <c r="AI178" s="12"/>
      <c r="AJ178" s="12"/>
    </row>
    <row r="179">
      <c r="AF179" s="12"/>
      <c r="AG179" s="12"/>
      <c r="AH179" s="12"/>
      <c r="AI179" s="12"/>
      <c r="AJ179" s="12"/>
    </row>
    <row r="180">
      <c r="AF180" s="12"/>
      <c r="AG180" s="12"/>
      <c r="AH180" s="12"/>
      <c r="AI180" s="12"/>
      <c r="AJ180" s="12"/>
    </row>
    <row r="181">
      <c r="AF181" s="12"/>
      <c r="AG181" s="12"/>
      <c r="AH181" s="12"/>
      <c r="AI181" s="12"/>
      <c r="AJ181" s="12"/>
    </row>
    <row r="182">
      <c r="AF182" s="12"/>
      <c r="AG182" s="12"/>
      <c r="AH182" s="12"/>
      <c r="AI182" s="12"/>
      <c r="AJ182" s="12"/>
    </row>
    <row r="183">
      <c r="AF183" s="12"/>
      <c r="AG183" s="12"/>
      <c r="AH183" s="12"/>
      <c r="AI183" s="12"/>
      <c r="AJ183" s="12"/>
    </row>
    <row r="184">
      <c r="AF184" s="12"/>
      <c r="AG184" s="12"/>
      <c r="AH184" s="12"/>
      <c r="AI184" s="12"/>
      <c r="AJ184" s="12"/>
    </row>
    <row r="185">
      <c r="AF185" s="12"/>
      <c r="AG185" s="12"/>
      <c r="AH185" s="12"/>
      <c r="AI185" s="12"/>
      <c r="AJ185" s="12"/>
    </row>
    <row r="186">
      <c r="AF186" s="12"/>
      <c r="AG186" s="12"/>
      <c r="AH186" s="12"/>
      <c r="AI186" s="12"/>
      <c r="AJ186" s="12"/>
    </row>
    <row r="187">
      <c r="AF187" s="12"/>
      <c r="AG187" s="12"/>
      <c r="AH187" s="12"/>
      <c r="AI187" s="12"/>
      <c r="AJ187" s="12"/>
    </row>
    <row r="188">
      <c r="AF188" s="12"/>
      <c r="AG188" s="12"/>
      <c r="AH188" s="12"/>
      <c r="AI188" s="12"/>
      <c r="AJ188" s="12"/>
    </row>
    <row r="189">
      <c r="AF189" s="12"/>
      <c r="AG189" s="12"/>
      <c r="AH189" s="12"/>
      <c r="AI189" s="12"/>
      <c r="AJ189" s="12"/>
    </row>
    <row r="190">
      <c r="AF190" s="12"/>
      <c r="AG190" s="12"/>
      <c r="AH190" s="12"/>
      <c r="AI190" s="12"/>
      <c r="AJ190" s="12"/>
    </row>
    <row r="191">
      <c r="AF191" s="12"/>
      <c r="AG191" s="12"/>
      <c r="AH191" s="12"/>
      <c r="AI191" s="12"/>
      <c r="AJ191" s="12"/>
    </row>
    <row r="192">
      <c r="AF192" s="12"/>
      <c r="AG192" s="12"/>
      <c r="AH192" s="12"/>
      <c r="AI192" s="12"/>
      <c r="AJ192" s="12"/>
    </row>
    <row r="193">
      <c r="AF193" s="12"/>
      <c r="AG193" s="12"/>
      <c r="AH193" s="12"/>
      <c r="AI193" s="12"/>
      <c r="AJ193" s="12"/>
    </row>
    <row r="194">
      <c r="AF194" s="12"/>
      <c r="AG194" s="12"/>
      <c r="AH194" s="12"/>
      <c r="AI194" s="12"/>
      <c r="AJ194" s="12"/>
    </row>
    <row r="195">
      <c r="AF195" s="12"/>
      <c r="AG195" s="12"/>
      <c r="AH195" s="12"/>
      <c r="AI195" s="12"/>
      <c r="AJ195" s="12"/>
    </row>
    <row r="196">
      <c r="AF196" s="12"/>
      <c r="AG196" s="12"/>
      <c r="AH196" s="12"/>
      <c r="AI196" s="12"/>
      <c r="AJ196" s="12"/>
    </row>
    <row r="197">
      <c r="AF197" s="12"/>
      <c r="AG197" s="12"/>
      <c r="AH197" s="12"/>
      <c r="AI197" s="12"/>
      <c r="AJ197" s="12"/>
    </row>
    <row r="198">
      <c r="AF198" s="12"/>
      <c r="AG198" s="12"/>
      <c r="AH198" s="12"/>
      <c r="AI198" s="12"/>
      <c r="AJ198" s="12"/>
    </row>
    <row r="199">
      <c r="AF199" s="12"/>
      <c r="AG199" s="12"/>
      <c r="AH199" s="12"/>
      <c r="AI199" s="12"/>
      <c r="AJ199" s="12"/>
    </row>
    <row r="200">
      <c r="AF200" s="12"/>
      <c r="AG200" s="12"/>
      <c r="AH200" s="12"/>
      <c r="AI200" s="12"/>
      <c r="AJ200" s="12"/>
    </row>
    <row r="201">
      <c r="AF201" s="12"/>
      <c r="AG201" s="12"/>
      <c r="AH201" s="12"/>
      <c r="AI201" s="12"/>
      <c r="AJ201" s="12"/>
    </row>
    <row r="202">
      <c r="AF202" s="12"/>
      <c r="AG202" s="12"/>
      <c r="AH202" s="12"/>
      <c r="AI202" s="12"/>
      <c r="AJ202" s="12"/>
    </row>
    <row r="203">
      <c r="AF203" s="12"/>
      <c r="AG203" s="12"/>
      <c r="AH203" s="12"/>
      <c r="AI203" s="12"/>
      <c r="AJ203" s="12"/>
    </row>
    <row r="204">
      <c r="AF204" s="12"/>
      <c r="AG204" s="12"/>
      <c r="AH204" s="12"/>
      <c r="AI204" s="12"/>
      <c r="AJ204" s="12"/>
    </row>
    <row r="205">
      <c r="AF205" s="12"/>
      <c r="AG205" s="12"/>
      <c r="AH205" s="12"/>
      <c r="AI205" s="12"/>
      <c r="AJ205" s="12"/>
    </row>
    <row r="206">
      <c r="AF206" s="12"/>
      <c r="AG206" s="12"/>
      <c r="AH206" s="12"/>
      <c r="AI206" s="12"/>
      <c r="AJ206" s="12"/>
    </row>
    <row r="207">
      <c r="AF207" s="12"/>
      <c r="AG207" s="12"/>
      <c r="AH207" s="12"/>
      <c r="AI207" s="12"/>
      <c r="AJ207" s="12"/>
    </row>
    <row r="208">
      <c r="AF208" s="12"/>
      <c r="AG208" s="12"/>
      <c r="AH208" s="12"/>
      <c r="AI208" s="12"/>
      <c r="AJ208" s="12"/>
    </row>
    <row r="209">
      <c r="AF209" s="12"/>
      <c r="AG209" s="12"/>
      <c r="AH209" s="12"/>
      <c r="AI209" s="12"/>
      <c r="AJ209" s="12"/>
    </row>
    <row r="210">
      <c r="AF210" s="12"/>
      <c r="AG210" s="12"/>
      <c r="AH210" s="12"/>
      <c r="AI210" s="12"/>
      <c r="AJ210" s="12"/>
    </row>
    <row r="211">
      <c r="AF211" s="12"/>
      <c r="AG211" s="12"/>
      <c r="AH211" s="12"/>
      <c r="AI211" s="12"/>
      <c r="AJ211" s="12"/>
    </row>
    <row r="212">
      <c r="AF212" s="12"/>
      <c r="AG212" s="12"/>
      <c r="AH212" s="12"/>
      <c r="AI212" s="12"/>
      <c r="AJ212" s="12"/>
    </row>
    <row r="213">
      <c r="AF213" s="12"/>
      <c r="AG213" s="12"/>
      <c r="AH213" s="12"/>
      <c r="AI213" s="12"/>
      <c r="AJ213" s="12"/>
    </row>
    <row r="214">
      <c r="AF214" s="12"/>
      <c r="AG214" s="12"/>
      <c r="AH214" s="12"/>
      <c r="AI214" s="12"/>
      <c r="AJ214" s="12"/>
    </row>
    <row r="215">
      <c r="AF215" s="12"/>
      <c r="AG215" s="12"/>
      <c r="AH215" s="12"/>
      <c r="AI215" s="12"/>
      <c r="AJ215" s="12"/>
    </row>
    <row r="216">
      <c r="AF216" s="12"/>
      <c r="AG216" s="12"/>
      <c r="AH216" s="12"/>
      <c r="AI216" s="12"/>
      <c r="AJ216" s="12"/>
    </row>
    <row r="217">
      <c r="AF217" s="12"/>
      <c r="AG217" s="12"/>
      <c r="AH217" s="12"/>
      <c r="AI217" s="12"/>
      <c r="AJ217" s="12"/>
    </row>
    <row r="218">
      <c r="AF218" s="12"/>
      <c r="AG218" s="12"/>
      <c r="AH218" s="12"/>
      <c r="AI218" s="12"/>
      <c r="AJ218" s="12"/>
    </row>
    <row r="219">
      <c r="AF219" s="12"/>
      <c r="AG219" s="12"/>
      <c r="AH219" s="12"/>
      <c r="AI219" s="12"/>
      <c r="AJ219" s="12"/>
    </row>
    <row r="220">
      <c r="AF220" s="12"/>
      <c r="AG220" s="12"/>
      <c r="AH220" s="12"/>
      <c r="AI220" s="12"/>
      <c r="AJ220" s="12"/>
    </row>
    <row r="221">
      <c r="AF221" s="12"/>
      <c r="AG221" s="12"/>
      <c r="AH221" s="12"/>
      <c r="AI221" s="12"/>
      <c r="AJ221" s="12"/>
    </row>
    <row r="222">
      <c r="AF222" s="12"/>
      <c r="AG222" s="12"/>
      <c r="AH222" s="12"/>
      <c r="AI222" s="12"/>
      <c r="AJ222" s="12"/>
    </row>
    <row r="223">
      <c r="AF223" s="12"/>
      <c r="AG223" s="12"/>
      <c r="AH223" s="12"/>
      <c r="AI223" s="12"/>
      <c r="AJ223" s="12"/>
    </row>
    <row r="224">
      <c r="AF224" s="12"/>
      <c r="AG224" s="12"/>
      <c r="AH224" s="12"/>
      <c r="AI224" s="12"/>
      <c r="AJ224" s="12"/>
    </row>
    <row r="225">
      <c r="AF225" s="12"/>
      <c r="AG225" s="12"/>
      <c r="AH225" s="12"/>
      <c r="AI225" s="12"/>
      <c r="AJ225" s="12"/>
    </row>
    <row r="226">
      <c r="AF226" s="12"/>
      <c r="AG226" s="12"/>
      <c r="AH226" s="12"/>
      <c r="AI226" s="12"/>
      <c r="AJ226" s="12"/>
    </row>
    <row r="227">
      <c r="AF227" s="12"/>
      <c r="AG227" s="12"/>
      <c r="AH227" s="12"/>
      <c r="AI227" s="12"/>
      <c r="AJ227" s="12"/>
    </row>
    <row r="228">
      <c r="AF228" s="12"/>
      <c r="AG228" s="12"/>
      <c r="AH228" s="12"/>
      <c r="AI228" s="12"/>
      <c r="AJ228" s="12"/>
    </row>
    <row r="229">
      <c r="AF229" s="12"/>
      <c r="AG229" s="12"/>
      <c r="AH229" s="12"/>
      <c r="AI229" s="12"/>
      <c r="AJ229" s="12"/>
    </row>
    <row r="230">
      <c r="AF230" s="12"/>
      <c r="AG230" s="12"/>
      <c r="AH230" s="12"/>
      <c r="AI230" s="12"/>
      <c r="AJ230" s="12"/>
    </row>
    <row r="231">
      <c r="AF231" s="12"/>
      <c r="AG231" s="12"/>
      <c r="AH231" s="12"/>
      <c r="AI231" s="12"/>
      <c r="AJ231" s="12"/>
    </row>
    <row r="232">
      <c r="AF232" s="12"/>
      <c r="AG232" s="12"/>
      <c r="AH232" s="12"/>
      <c r="AI232" s="12"/>
      <c r="AJ232" s="12"/>
    </row>
    <row r="233">
      <c r="AF233" s="12"/>
      <c r="AG233" s="12"/>
      <c r="AH233" s="12"/>
      <c r="AI233" s="12"/>
      <c r="AJ233" s="12"/>
    </row>
    <row r="234">
      <c r="AF234" s="12"/>
      <c r="AG234" s="12"/>
      <c r="AH234" s="12"/>
      <c r="AI234" s="12"/>
      <c r="AJ234" s="12"/>
    </row>
    <row r="235">
      <c r="AF235" s="12"/>
      <c r="AG235" s="12"/>
      <c r="AH235" s="12"/>
      <c r="AI235" s="12"/>
      <c r="AJ235" s="12"/>
    </row>
    <row r="236">
      <c r="AF236" s="12"/>
      <c r="AG236" s="12"/>
      <c r="AH236" s="12"/>
      <c r="AI236" s="12"/>
      <c r="AJ236" s="12"/>
    </row>
    <row r="237">
      <c r="AF237" s="12"/>
      <c r="AG237" s="12"/>
      <c r="AH237" s="12"/>
      <c r="AI237" s="12"/>
      <c r="AJ237" s="12"/>
    </row>
    <row r="238">
      <c r="AF238" s="12"/>
      <c r="AG238" s="12"/>
      <c r="AH238" s="12"/>
      <c r="AI238" s="12"/>
      <c r="AJ238" s="12"/>
    </row>
    <row r="239">
      <c r="AF239" s="12"/>
      <c r="AG239" s="12"/>
      <c r="AH239" s="12"/>
      <c r="AI239" s="12"/>
      <c r="AJ239" s="12"/>
    </row>
    <row r="240">
      <c r="AF240" s="12"/>
      <c r="AG240" s="12"/>
      <c r="AH240" s="12"/>
      <c r="AI240" s="12"/>
      <c r="AJ240" s="12"/>
    </row>
    <row r="241">
      <c r="AF241" s="12"/>
      <c r="AG241" s="12"/>
      <c r="AH241" s="12"/>
      <c r="AI241" s="12"/>
      <c r="AJ241" s="12"/>
    </row>
    <row r="242">
      <c r="AF242" s="12"/>
      <c r="AG242" s="12"/>
      <c r="AH242" s="12"/>
      <c r="AI242" s="12"/>
      <c r="AJ242" s="12"/>
    </row>
    <row r="243">
      <c r="AF243" s="12"/>
      <c r="AG243" s="12"/>
      <c r="AH243" s="12"/>
      <c r="AI243" s="12"/>
      <c r="AJ243" s="12"/>
    </row>
    <row r="244">
      <c r="AF244" s="12"/>
      <c r="AG244" s="12"/>
      <c r="AH244" s="12"/>
      <c r="AI244" s="12"/>
      <c r="AJ244" s="12"/>
    </row>
    <row r="245">
      <c r="AF245" s="12"/>
      <c r="AG245" s="12"/>
      <c r="AH245" s="12"/>
      <c r="AI245" s="12"/>
      <c r="AJ245" s="12"/>
    </row>
    <row r="246">
      <c r="AF246" s="12"/>
      <c r="AG246" s="12"/>
      <c r="AH246" s="12"/>
      <c r="AI246" s="12"/>
      <c r="AJ246" s="12"/>
    </row>
    <row r="247">
      <c r="AF247" s="12"/>
      <c r="AG247" s="12"/>
      <c r="AH247" s="12"/>
      <c r="AI247" s="12"/>
      <c r="AJ247" s="12"/>
    </row>
    <row r="248">
      <c r="AF248" s="12"/>
      <c r="AG248" s="12"/>
      <c r="AH248" s="12"/>
      <c r="AI248" s="12"/>
      <c r="AJ248" s="12"/>
    </row>
    <row r="249">
      <c r="AF249" s="12"/>
      <c r="AG249" s="12"/>
      <c r="AH249" s="12"/>
      <c r="AI249" s="12"/>
      <c r="AJ249" s="12"/>
    </row>
    <row r="250">
      <c r="AF250" s="12"/>
      <c r="AG250" s="12"/>
      <c r="AH250" s="12"/>
      <c r="AI250" s="12"/>
      <c r="AJ250" s="12"/>
    </row>
    <row r="251">
      <c r="AF251" s="12"/>
      <c r="AG251" s="12"/>
      <c r="AH251" s="12"/>
      <c r="AI251" s="12"/>
      <c r="AJ251" s="12"/>
    </row>
    <row r="252">
      <c r="AF252" s="12"/>
      <c r="AG252" s="12"/>
      <c r="AH252" s="12"/>
      <c r="AI252" s="12"/>
      <c r="AJ252" s="12"/>
    </row>
    <row r="253">
      <c r="AF253" s="12"/>
      <c r="AG253" s="12"/>
      <c r="AH253" s="12"/>
      <c r="AI253" s="12"/>
      <c r="AJ253" s="12"/>
    </row>
    <row r="254">
      <c r="AF254" s="12"/>
      <c r="AG254" s="12"/>
      <c r="AH254" s="12"/>
      <c r="AI254" s="12"/>
      <c r="AJ254" s="12"/>
    </row>
    <row r="255">
      <c r="AF255" s="12"/>
      <c r="AG255" s="12"/>
      <c r="AH255" s="12"/>
      <c r="AI255" s="12"/>
      <c r="AJ255" s="12"/>
    </row>
    <row r="256">
      <c r="AF256" s="12"/>
      <c r="AG256" s="12"/>
      <c r="AH256" s="12"/>
      <c r="AI256" s="12"/>
      <c r="AJ256" s="12"/>
    </row>
    <row r="257">
      <c r="AF257" s="12"/>
      <c r="AG257" s="12"/>
      <c r="AH257" s="12"/>
      <c r="AI257" s="12"/>
      <c r="AJ257" s="12"/>
    </row>
    <row r="258">
      <c r="AF258" s="12"/>
      <c r="AG258" s="12"/>
      <c r="AH258" s="12"/>
      <c r="AI258" s="12"/>
      <c r="AJ258" s="12"/>
    </row>
    <row r="259">
      <c r="AF259" s="12"/>
      <c r="AG259" s="12"/>
      <c r="AH259" s="12"/>
      <c r="AI259" s="12"/>
      <c r="AJ259" s="12"/>
    </row>
    <row r="260">
      <c r="AF260" s="12"/>
      <c r="AG260" s="12"/>
      <c r="AH260" s="12"/>
      <c r="AI260" s="12"/>
      <c r="AJ260" s="12"/>
    </row>
    <row r="261">
      <c r="AF261" s="12"/>
      <c r="AG261" s="12"/>
      <c r="AH261" s="12"/>
      <c r="AI261" s="12"/>
      <c r="AJ261" s="12"/>
    </row>
    <row r="262">
      <c r="AF262" s="12"/>
      <c r="AG262" s="12"/>
      <c r="AH262" s="12"/>
      <c r="AI262" s="12"/>
      <c r="AJ262" s="12"/>
    </row>
    <row r="263">
      <c r="AF263" s="12"/>
      <c r="AG263" s="12"/>
      <c r="AH263" s="12"/>
      <c r="AI263" s="12"/>
      <c r="AJ263" s="12"/>
    </row>
    <row r="264">
      <c r="AF264" s="12"/>
      <c r="AG264" s="12"/>
      <c r="AH264" s="12"/>
      <c r="AI264" s="12"/>
      <c r="AJ264" s="12"/>
    </row>
    <row r="265">
      <c r="AF265" s="12"/>
      <c r="AG265" s="12"/>
      <c r="AH265" s="12"/>
      <c r="AI265" s="12"/>
      <c r="AJ265" s="12"/>
    </row>
    <row r="266">
      <c r="AF266" s="12"/>
      <c r="AG266" s="12"/>
      <c r="AH266" s="12"/>
      <c r="AI266" s="12"/>
      <c r="AJ266" s="12"/>
    </row>
    <row r="267">
      <c r="AF267" s="12"/>
      <c r="AG267" s="12"/>
      <c r="AH267" s="12"/>
      <c r="AI267" s="12"/>
      <c r="AJ267" s="12"/>
    </row>
    <row r="268">
      <c r="AF268" s="12"/>
      <c r="AG268" s="12"/>
      <c r="AH268" s="12"/>
      <c r="AI268" s="12"/>
      <c r="AJ268" s="12"/>
    </row>
    <row r="269">
      <c r="AF269" s="12"/>
      <c r="AG269" s="12"/>
      <c r="AH269" s="12"/>
      <c r="AI269" s="12"/>
      <c r="AJ269" s="12"/>
    </row>
    <row r="270">
      <c r="AF270" s="12"/>
      <c r="AG270" s="12"/>
      <c r="AH270" s="12"/>
      <c r="AI270" s="12"/>
      <c r="AJ270" s="12"/>
    </row>
    <row r="271">
      <c r="AF271" s="12"/>
      <c r="AG271" s="12"/>
      <c r="AH271" s="12"/>
      <c r="AI271" s="12"/>
      <c r="AJ271" s="12"/>
    </row>
    <row r="272">
      <c r="AF272" s="12"/>
      <c r="AG272" s="12"/>
      <c r="AH272" s="12"/>
      <c r="AI272" s="12"/>
      <c r="AJ272" s="12"/>
    </row>
    <row r="273">
      <c r="AF273" s="12"/>
      <c r="AG273" s="12"/>
      <c r="AH273" s="12"/>
      <c r="AI273" s="12"/>
      <c r="AJ273" s="12"/>
    </row>
    <row r="274">
      <c r="AF274" s="12"/>
      <c r="AG274" s="12"/>
      <c r="AH274" s="12"/>
      <c r="AI274" s="12"/>
      <c r="AJ274" s="12"/>
    </row>
    <row r="275">
      <c r="AF275" s="12"/>
      <c r="AG275" s="12"/>
      <c r="AH275" s="12"/>
      <c r="AI275" s="12"/>
      <c r="AJ275" s="12"/>
    </row>
    <row r="276">
      <c r="AF276" s="12"/>
      <c r="AG276" s="12"/>
      <c r="AH276" s="12"/>
      <c r="AI276" s="12"/>
      <c r="AJ276" s="12"/>
    </row>
    <row r="277">
      <c r="AF277" s="12"/>
      <c r="AG277" s="12"/>
      <c r="AH277" s="12"/>
      <c r="AI277" s="12"/>
      <c r="AJ277" s="12"/>
    </row>
    <row r="278">
      <c r="AF278" s="12"/>
      <c r="AG278" s="12"/>
      <c r="AH278" s="12"/>
      <c r="AI278" s="12"/>
      <c r="AJ278" s="12"/>
    </row>
    <row r="279">
      <c r="AF279" s="12"/>
      <c r="AG279" s="12"/>
      <c r="AH279" s="12"/>
      <c r="AI279" s="12"/>
      <c r="AJ279" s="12"/>
    </row>
    <row r="280">
      <c r="AF280" s="12"/>
      <c r="AG280" s="12"/>
      <c r="AH280" s="12"/>
      <c r="AI280" s="12"/>
      <c r="AJ280" s="12"/>
    </row>
    <row r="281">
      <c r="AF281" s="12"/>
      <c r="AG281" s="12"/>
      <c r="AH281" s="12"/>
      <c r="AI281" s="12"/>
      <c r="AJ281" s="12"/>
    </row>
    <row r="282">
      <c r="AF282" s="12"/>
      <c r="AG282" s="12"/>
      <c r="AH282" s="12"/>
      <c r="AI282" s="12"/>
      <c r="AJ282" s="12"/>
    </row>
    <row r="283">
      <c r="AF283" s="12"/>
      <c r="AG283" s="12"/>
      <c r="AH283" s="12"/>
      <c r="AI283" s="12"/>
      <c r="AJ283" s="12"/>
    </row>
    <row r="284">
      <c r="AF284" s="12"/>
      <c r="AG284" s="12"/>
      <c r="AH284" s="12"/>
      <c r="AI284" s="12"/>
      <c r="AJ284" s="12"/>
    </row>
    <row r="285">
      <c r="AF285" s="12"/>
      <c r="AG285" s="12"/>
      <c r="AH285" s="12"/>
      <c r="AI285" s="12"/>
      <c r="AJ285" s="12"/>
    </row>
    <row r="286">
      <c r="AF286" s="12"/>
      <c r="AG286" s="12"/>
      <c r="AH286" s="12"/>
      <c r="AI286" s="12"/>
      <c r="AJ286" s="12"/>
    </row>
    <row r="287">
      <c r="AF287" s="12"/>
      <c r="AG287" s="12"/>
      <c r="AH287" s="12"/>
      <c r="AI287" s="12"/>
      <c r="AJ287" s="12"/>
    </row>
    <row r="288">
      <c r="AF288" s="12"/>
      <c r="AG288" s="12"/>
      <c r="AH288" s="12"/>
      <c r="AI288" s="12"/>
      <c r="AJ288" s="12"/>
    </row>
    <row r="289">
      <c r="AF289" s="12"/>
      <c r="AG289" s="12"/>
      <c r="AH289" s="12"/>
      <c r="AI289" s="12"/>
      <c r="AJ289" s="12"/>
    </row>
    <row r="290">
      <c r="AF290" s="12"/>
      <c r="AG290" s="12"/>
      <c r="AH290" s="12"/>
      <c r="AI290" s="12"/>
      <c r="AJ290" s="12"/>
    </row>
    <row r="291">
      <c r="AF291" s="12"/>
      <c r="AG291" s="12"/>
      <c r="AH291" s="12"/>
      <c r="AI291" s="12"/>
      <c r="AJ291" s="12"/>
    </row>
    <row r="292">
      <c r="AF292" s="12"/>
      <c r="AG292" s="12"/>
      <c r="AH292" s="12"/>
      <c r="AI292" s="12"/>
      <c r="AJ292" s="12"/>
    </row>
    <row r="293">
      <c r="AF293" s="12"/>
      <c r="AG293" s="12"/>
      <c r="AH293" s="12"/>
      <c r="AI293" s="12"/>
      <c r="AJ293" s="12"/>
    </row>
    <row r="294">
      <c r="AF294" s="12"/>
      <c r="AG294" s="12"/>
      <c r="AH294" s="12"/>
      <c r="AI294" s="12"/>
      <c r="AJ294" s="12"/>
    </row>
    <row r="295">
      <c r="AF295" s="12"/>
      <c r="AG295" s="12"/>
      <c r="AH295" s="12"/>
      <c r="AI295" s="12"/>
      <c r="AJ295" s="12"/>
    </row>
    <row r="296">
      <c r="AF296" s="12"/>
      <c r="AG296" s="12"/>
      <c r="AH296" s="12"/>
      <c r="AI296" s="12"/>
      <c r="AJ296" s="12"/>
    </row>
    <row r="297">
      <c r="AF297" s="12"/>
      <c r="AG297" s="12"/>
      <c r="AH297" s="12"/>
      <c r="AI297" s="12"/>
      <c r="AJ297" s="12"/>
    </row>
    <row r="298">
      <c r="AF298" s="12"/>
      <c r="AG298" s="12"/>
      <c r="AH298" s="12"/>
      <c r="AI298" s="12"/>
      <c r="AJ298" s="12"/>
    </row>
    <row r="299">
      <c r="AF299" s="12"/>
      <c r="AG299" s="12"/>
      <c r="AH299" s="12"/>
      <c r="AI299" s="12"/>
      <c r="AJ299" s="12"/>
    </row>
    <row r="300">
      <c r="AF300" s="12"/>
      <c r="AG300" s="12"/>
      <c r="AH300" s="12"/>
      <c r="AI300" s="12"/>
      <c r="AJ300" s="12"/>
    </row>
    <row r="301">
      <c r="AF301" s="12"/>
      <c r="AG301" s="12"/>
      <c r="AH301" s="12"/>
      <c r="AI301" s="12"/>
      <c r="AJ301" s="12"/>
    </row>
    <row r="302">
      <c r="AF302" s="12"/>
      <c r="AG302" s="12"/>
      <c r="AH302" s="12"/>
      <c r="AI302" s="12"/>
      <c r="AJ302" s="12"/>
    </row>
    <row r="303">
      <c r="AF303" s="12"/>
      <c r="AG303" s="12"/>
      <c r="AH303" s="12"/>
      <c r="AI303" s="12"/>
      <c r="AJ303" s="12"/>
    </row>
    <row r="304">
      <c r="AF304" s="12"/>
      <c r="AG304" s="12"/>
      <c r="AH304" s="12"/>
      <c r="AI304" s="12"/>
      <c r="AJ304" s="12"/>
    </row>
    <row r="305">
      <c r="AF305" s="12"/>
      <c r="AG305" s="12"/>
      <c r="AH305" s="12"/>
      <c r="AI305" s="12"/>
      <c r="AJ305" s="12"/>
    </row>
    <row r="306">
      <c r="AF306" s="12"/>
      <c r="AG306" s="12"/>
      <c r="AH306" s="12"/>
      <c r="AI306" s="12"/>
      <c r="AJ306" s="12"/>
    </row>
    <row r="307">
      <c r="AF307" s="12"/>
      <c r="AG307" s="12"/>
      <c r="AH307" s="12"/>
      <c r="AI307" s="12"/>
      <c r="AJ307" s="12"/>
    </row>
    <row r="308">
      <c r="AF308" s="12"/>
      <c r="AG308" s="12"/>
      <c r="AH308" s="12"/>
      <c r="AI308" s="12"/>
      <c r="AJ308" s="12"/>
    </row>
    <row r="309">
      <c r="AF309" s="12"/>
      <c r="AG309" s="12"/>
      <c r="AH309" s="12"/>
      <c r="AI309" s="12"/>
      <c r="AJ309" s="12"/>
    </row>
    <row r="310">
      <c r="AF310" s="12"/>
      <c r="AG310" s="12"/>
      <c r="AH310" s="12"/>
      <c r="AI310" s="12"/>
      <c r="AJ310" s="12"/>
    </row>
    <row r="311">
      <c r="AF311" s="12"/>
      <c r="AG311" s="12"/>
      <c r="AH311" s="12"/>
      <c r="AI311" s="12"/>
      <c r="AJ311" s="12"/>
    </row>
    <row r="312">
      <c r="AF312" s="12"/>
      <c r="AG312" s="12"/>
      <c r="AH312" s="12"/>
      <c r="AI312" s="12"/>
      <c r="AJ312" s="12"/>
    </row>
    <row r="313">
      <c r="AF313" s="12"/>
      <c r="AG313" s="12"/>
      <c r="AH313" s="12"/>
      <c r="AI313" s="12"/>
      <c r="AJ313" s="12"/>
    </row>
    <row r="314">
      <c r="AF314" s="12"/>
      <c r="AG314" s="12"/>
      <c r="AH314" s="12"/>
      <c r="AI314" s="12"/>
      <c r="AJ314" s="12"/>
    </row>
    <row r="315">
      <c r="AF315" s="12"/>
      <c r="AG315" s="12"/>
      <c r="AH315" s="12"/>
      <c r="AI315" s="12"/>
      <c r="AJ315" s="12"/>
    </row>
    <row r="316">
      <c r="AF316" s="12"/>
      <c r="AG316" s="12"/>
      <c r="AH316" s="12"/>
      <c r="AI316" s="12"/>
      <c r="AJ316" s="12"/>
    </row>
    <row r="317">
      <c r="AF317" s="12"/>
      <c r="AG317" s="12"/>
      <c r="AH317" s="12"/>
      <c r="AI317" s="12"/>
      <c r="AJ317" s="12"/>
    </row>
    <row r="318">
      <c r="AF318" s="12"/>
      <c r="AG318" s="12"/>
      <c r="AH318" s="12"/>
      <c r="AI318" s="12"/>
      <c r="AJ318" s="12"/>
    </row>
    <row r="319">
      <c r="AF319" s="12"/>
      <c r="AG319" s="12"/>
      <c r="AH319" s="12"/>
      <c r="AI319" s="12"/>
      <c r="AJ319" s="12"/>
    </row>
    <row r="320">
      <c r="AF320" s="12"/>
      <c r="AG320" s="12"/>
      <c r="AH320" s="12"/>
      <c r="AI320" s="12"/>
      <c r="AJ320" s="12"/>
    </row>
    <row r="321">
      <c r="AF321" s="12"/>
      <c r="AG321" s="12"/>
      <c r="AH321" s="12"/>
      <c r="AI321" s="12"/>
      <c r="AJ321" s="12"/>
    </row>
    <row r="322">
      <c r="AF322" s="12"/>
      <c r="AG322" s="12"/>
      <c r="AH322" s="12"/>
      <c r="AI322" s="12"/>
      <c r="AJ322" s="12"/>
    </row>
    <row r="323">
      <c r="AF323" s="12"/>
      <c r="AG323" s="12"/>
      <c r="AH323" s="12"/>
      <c r="AI323" s="12"/>
      <c r="AJ323" s="12"/>
    </row>
    <row r="324">
      <c r="AF324" s="12"/>
      <c r="AG324" s="12"/>
      <c r="AH324" s="12"/>
      <c r="AI324" s="12"/>
      <c r="AJ324" s="12"/>
    </row>
    <row r="325">
      <c r="AF325" s="12"/>
      <c r="AG325" s="12"/>
      <c r="AH325" s="12"/>
      <c r="AI325" s="12"/>
      <c r="AJ325" s="12"/>
    </row>
    <row r="326">
      <c r="AF326" s="12"/>
      <c r="AG326" s="12"/>
      <c r="AH326" s="12"/>
      <c r="AI326" s="12"/>
      <c r="AJ326" s="12"/>
    </row>
    <row r="327">
      <c r="AF327" s="12"/>
      <c r="AG327" s="12"/>
      <c r="AH327" s="12"/>
      <c r="AI327" s="12"/>
      <c r="AJ327" s="12"/>
    </row>
    <row r="328">
      <c r="AF328" s="12"/>
      <c r="AG328" s="12"/>
      <c r="AH328" s="12"/>
      <c r="AI328" s="12"/>
      <c r="AJ328" s="12"/>
    </row>
    <row r="329">
      <c r="AF329" s="12"/>
      <c r="AG329" s="12"/>
      <c r="AH329" s="12"/>
      <c r="AI329" s="12"/>
      <c r="AJ329" s="12"/>
    </row>
    <row r="330">
      <c r="AF330" s="12"/>
      <c r="AG330" s="12"/>
      <c r="AH330" s="12"/>
      <c r="AI330" s="12"/>
      <c r="AJ330" s="12"/>
    </row>
    <row r="331">
      <c r="AF331" s="12"/>
      <c r="AG331" s="12"/>
      <c r="AH331" s="12"/>
      <c r="AI331" s="12"/>
      <c r="AJ331" s="12"/>
    </row>
    <row r="332">
      <c r="AF332" s="12"/>
      <c r="AG332" s="12"/>
      <c r="AH332" s="12"/>
      <c r="AI332" s="12"/>
      <c r="AJ332" s="12"/>
    </row>
    <row r="333">
      <c r="AF333" s="12"/>
      <c r="AG333" s="12"/>
      <c r="AH333" s="12"/>
      <c r="AI333" s="12"/>
      <c r="AJ333" s="12"/>
    </row>
    <row r="334">
      <c r="AF334" s="12"/>
      <c r="AG334" s="12"/>
      <c r="AH334" s="12"/>
      <c r="AI334" s="12"/>
      <c r="AJ334" s="12"/>
    </row>
    <row r="335">
      <c r="AF335" s="12"/>
      <c r="AG335" s="12"/>
      <c r="AH335" s="12"/>
      <c r="AI335" s="12"/>
      <c r="AJ335" s="12"/>
    </row>
    <row r="336">
      <c r="AF336" s="12"/>
      <c r="AG336" s="12"/>
      <c r="AH336" s="12"/>
      <c r="AI336" s="12"/>
      <c r="AJ336" s="12"/>
    </row>
    <row r="337">
      <c r="AF337" s="12"/>
      <c r="AG337" s="12"/>
      <c r="AH337" s="12"/>
      <c r="AI337" s="12"/>
      <c r="AJ337" s="12"/>
    </row>
    <row r="338">
      <c r="AF338" s="12"/>
      <c r="AG338" s="12"/>
      <c r="AH338" s="12"/>
      <c r="AI338" s="12"/>
      <c r="AJ338" s="12"/>
    </row>
    <row r="339">
      <c r="AF339" s="12"/>
      <c r="AG339" s="12"/>
      <c r="AH339" s="12"/>
      <c r="AI339" s="12"/>
      <c r="AJ339" s="12"/>
    </row>
    <row r="340">
      <c r="AF340" s="12"/>
      <c r="AG340" s="12"/>
      <c r="AH340" s="12"/>
      <c r="AI340" s="12"/>
      <c r="AJ340" s="12"/>
    </row>
    <row r="341">
      <c r="AF341" s="12"/>
      <c r="AG341" s="12"/>
      <c r="AH341" s="12"/>
      <c r="AI341" s="12"/>
      <c r="AJ341" s="12"/>
    </row>
    <row r="342">
      <c r="AF342" s="12"/>
      <c r="AG342" s="12"/>
      <c r="AH342" s="12"/>
      <c r="AI342" s="12"/>
      <c r="AJ342" s="12"/>
    </row>
    <row r="343">
      <c r="AF343" s="12"/>
      <c r="AG343" s="12"/>
      <c r="AH343" s="12"/>
      <c r="AI343" s="12"/>
      <c r="AJ343" s="12"/>
    </row>
    <row r="344">
      <c r="AF344" s="12"/>
      <c r="AG344" s="12"/>
      <c r="AH344" s="12"/>
      <c r="AI344" s="12"/>
      <c r="AJ344" s="12"/>
    </row>
    <row r="345">
      <c r="AF345" s="12"/>
      <c r="AG345" s="12"/>
      <c r="AH345" s="12"/>
      <c r="AI345" s="12"/>
      <c r="AJ345" s="12"/>
    </row>
    <row r="346">
      <c r="AF346" s="12"/>
      <c r="AG346" s="12"/>
      <c r="AH346" s="12"/>
      <c r="AI346" s="12"/>
      <c r="AJ346" s="12"/>
    </row>
    <row r="347">
      <c r="AF347" s="12"/>
      <c r="AG347" s="12"/>
      <c r="AH347" s="12"/>
      <c r="AI347" s="12"/>
      <c r="AJ347" s="12"/>
    </row>
    <row r="348">
      <c r="AF348" s="12"/>
      <c r="AG348" s="12"/>
      <c r="AH348" s="12"/>
      <c r="AI348" s="12"/>
      <c r="AJ348" s="12"/>
    </row>
    <row r="349">
      <c r="AF349" s="12"/>
      <c r="AG349" s="12"/>
      <c r="AH349" s="12"/>
      <c r="AI349" s="12"/>
      <c r="AJ349" s="12"/>
    </row>
    <row r="350">
      <c r="AF350" s="12"/>
      <c r="AG350" s="12"/>
      <c r="AH350" s="12"/>
      <c r="AI350" s="12"/>
      <c r="AJ350" s="12"/>
    </row>
    <row r="351">
      <c r="AF351" s="12"/>
      <c r="AG351" s="12"/>
      <c r="AH351" s="12"/>
      <c r="AI351" s="12"/>
      <c r="AJ351" s="12"/>
    </row>
    <row r="352">
      <c r="AF352" s="12"/>
      <c r="AG352" s="12"/>
      <c r="AH352" s="12"/>
      <c r="AI352" s="12"/>
      <c r="AJ352" s="12"/>
    </row>
    <row r="353">
      <c r="AF353" s="12"/>
      <c r="AG353" s="12"/>
      <c r="AH353" s="12"/>
      <c r="AI353" s="12"/>
      <c r="AJ353" s="12"/>
    </row>
    <row r="354">
      <c r="AF354" s="12"/>
      <c r="AG354" s="12"/>
      <c r="AH354" s="12"/>
      <c r="AI354" s="12"/>
      <c r="AJ354" s="12"/>
    </row>
    <row r="355">
      <c r="AF355" s="12"/>
      <c r="AG355" s="12"/>
      <c r="AH355" s="12"/>
      <c r="AI355" s="12"/>
      <c r="AJ355" s="12"/>
    </row>
    <row r="356">
      <c r="AF356" s="12"/>
      <c r="AG356" s="12"/>
      <c r="AH356" s="12"/>
      <c r="AI356" s="12"/>
      <c r="AJ356" s="12"/>
    </row>
    <row r="357">
      <c r="AF357" s="12"/>
      <c r="AG357" s="12"/>
      <c r="AH357" s="12"/>
      <c r="AI357" s="12"/>
      <c r="AJ357" s="12"/>
    </row>
    <row r="358">
      <c r="AF358" s="12"/>
      <c r="AG358" s="12"/>
      <c r="AH358" s="12"/>
      <c r="AI358" s="12"/>
      <c r="AJ358" s="12"/>
    </row>
    <row r="359">
      <c r="AF359" s="12"/>
      <c r="AG359" s="12"/>
      <c r="AH359" s="12"/>
      <c r="AI359" s="12"/>
      <c r="AJ359" s="12"/>
    </row>
    <row r="360">
      <c r="AF360" s="12"/>
      <c r="AG360" s="12"/>
      <c r="AH360" s="12"/>
      <c r="AI360" s="12"/>
      <c r="AJ360" s="12"/>
    </row>
    <row r="361">
      <c r="AF361" s="12"/>
      <c r="AG361" s="12"/>
      <c r="AH361" s="12"/>
      <c r="AI361" s="12"/>
      <c r="AJ361" s="12"/>
    </row>
    <row r="362">
      <c r="AF362" s="12"/>
      <c r="AG362" s="12"/>
      <c r="AH362" s="12"/>
      <c r="AI362" s="12"/>
      <c r="AJ362" s="12"/>
    </row>
    <row r="363">
      <c r="AF363" s="12"/>
      <c r="AG363" s="12"/>
      <c r="AH363" s="12"/>
      <c r="AI363" s="12"/>
      <c r="AJ363" s="12"/>
    </row>
    <row r="364">
      <c r="AF364" s="12"/>
      <c r="AG364" s="12"/>
      <c r="AH364" s="12"/>
      <c r="AI364" s="12"/>
      <c r="AJ364" s="12"/>
    </row>
    <row r="365">
      <c r="AF365" s="12"/>
      <c r="AG365" s="12"/>
      <c r="AH365" s="12"/>
      <c r="AI365" s="12"/>
      <c r="AJ365" s="12"/>
    </row>
    <row r="366">
      <c r="AF366" s="12"/>
      <c r="AG366" s="12"/>
      <c r="AH366" s="12"/>
      <c r="AI366" s="12"/>
      <c r="AJ366" s="12"/>
    </row>
    <row r="367">
      <c r="AF367" s="12"/>
      <c r="AG367" s="12"/>
      <c r="AH367" s="12"/>
      <c r="AI367" s="12"/>
      <c r="AJ367" s="12"/>
    </row>
    <row r="368">
      <c r="AF368" s="12"/>
      <c r="AG368" s="12"/>
      <c r="AH368" s="12"/>
      <c r="AI368" s="12"/>
      <c r="AJ368" s="12"/>
    </row>
    <row r="369">
      <c r="AF369" s="12"/>
      <c r="AG369" s="12"/>
      <c r="AH369" s="12"/>
      <c r="AI369" s="12"/>
      <c r="AJ369" s="12"/>
    </row>
    <row r="370">
      <c r="AF370" s="12"/>
      <c r="AG370" s="12"/>
      <c r="AH370" s="12"/>
      <c r="AI370" s="12"/>
      <c r="AJ370" s="12"/>
    </row>
    <row r="371">
      <c r="AF371" s="12"/>
      <c r="AG371" s="12"/>
      <c r="AH371" s="12"/>
      <c r="AI371" s="12"/>
      <c r="AJ371" s="12"/>
    </row>
    <row r="372">
      <c r="AF372" s="12"/>
      <c r="AG372" s="12"/>
      <c r="AH372" s="12"/>
      <c r="AI372" s="12"/>
      <c r="AJ372" s="12"/>
    </row>
    <row r="373">
      <c r="AF373" s="12"/>
      <c r="AG373" s="12"/>
      <c r="AH373" s="12"/>
      <c r="AI373" s="12"/>
      <c r="AJ373" s="12"/>
    </row>
    <row r="374">
      <c r="AF374" s="12"/>
      <c r="AG374" s="12"/>
      <c r="AH374" s="12"/>
      <c r="AI374" s="12"/>
      <c r="AJ374" s="12"/>
    </row>
    <row r="375">
      <c r="AF375" s="12"/>
      <c r="AG375" s="12"/>
      <c r="AH375" s="12"/>
      <c r="AI375" s="12"/>
      <c r="AJ375" s="12"/>
    </row>
    <row r="376">
      <c r="AF376" s="12"/>
      <c r="AG376" s="12"/>
      <c r="AH376" s="12"/>
      <c r="AI376" s="12"/>
      <c r="AJ376" s="12"/>
    </row>
    <row r="377">
      <c r="AF377" s="12"/>
      <c r="AG377" s="12"/>
      <c r="AH377" s="12"/>
      <c r="AI377" s="12"/>
      <c r="AJ377" s="12"/>
    </row>
    <row r="378">
      <c r="AF378" s="12"/>
      <c r="AG378" s="12"/>
      <c r="AH378" s="12"/>
      <c r="AI378" s="12"/>
      <c r="AJ378" s="12"/>
    </row>
    <row r="379">
      <c r="AF379" s="12"/>
      <c r="AG379" s="12"/>
      <c r="AH379" s="12"/>
      <c r="AI379" s="12"/>
      <c r="AJ379" s="12"/>
    </row>
    <row r="380">
      <c r="AF380" s="12"/>
      <c r="AG380" s="12"/>
      <c r="AH380" s="12"/>
      <c r="AI380" s="12"/>
      <c r="AJ380" s="12"/>
    </row>
    <row r="381">
      <c r="AF381" s="12"/>
      <c r="AG381" s="12"/>
      <c r="AH381" s="12"/>
      <c r="AI381" s="12"/>
      <c r="AJ381" s="12"/>
    </row>
    <row r="382">
      <c r="AF382" s="12"/>
      <c r="AG382" s="12"/>
      <c r="AH382" s="12"/>
      <c r="AI382" s="12"/>
      <c r="AJ382" s="12"/>
    </row>
    <row r="383">
      <c r="AF383" s="12"/>
      <c r="AG383" s="12"/>
      <c r="AH383" s="12"/>
      <c r="AI383" s="12"/>
      <c r="AJ383" s="12"/>
    </row>
    <row r="384">
      <c r="AF384" s="12"/>
      <c r="AG384" s="12"/>
      <c r="AH384" s="12"/>
      <c r="AI384" s="12"/>
      <c r="AJ384" s="12"/>
    </row>
    <row r="385">
      <c r="AF385" s="12"/>
      <c r="AG385" s="12"/>
      <c r="AH385" s="12"/>
      <c r="AI385" s="12"/>
      <c r="AJ385" s="12"/>
    </row>
    <row r="386">
      <c r="AF386" s="12"/>
      <c r="AG386" s="12"/>
      <c r="AH386" s="12"/>
      <c r="AI386" s="12"/>
      <c r="AJ386" s="12"/>
    </row>
    <row r="387">
      <c r="AF387" s="12"/>
      <c r="AG387" s="12"/>
      <c r="AH387" s="12"/>
      <c r="AI387" s="12"/>
      <c r="AJ387" s="12"/>
    </row>
    <row r="388">
      <c r="AF388" s="12"/>
      <c r="AG388" s="12"/>
      <c r="AH388" s="12"/>
      <c r="AI388" s="12"/>
      <c r="AJ388" s="12"/>
    </row>
    <row r="389">
      <c r="AF389" s="12"/>
      <c r="AG389" s="12"/>
      <c r="AH389" s="12"/>
      <c r="AI389" s="12"/>
      <c r="AJ389" s="12"/>
    </row>
    <row r="390">
      <c r="AF390" s="12"/>
      <c r="AG390" s="12"/>
      <c r="AH390" s="12"/>
      <c r="AI390" s="12"/>
      <c r="AJ390" s="12"/>
    </row>
    <row r="391">
      <c r="AF391" s="12"/>
      <c r="AG391" s="12"/>
      <c r="AH391" s="12"/>
      <c r="AI391" s="12"/>
      <c r="AJ391" s="12"/>
    </row>
    <row r="392">
      <c r="AF392" s="12"/>
      <c r="AG392" s="12"/>
      <c r="AH392" s="12"/>
      <c r="AI392" s="12"/>
      <c r="AJ392" s="12"/>
    </row>
    <row r="393">
      <c r="AF393" s="12"/>
      <c r="AG393" s="12"/>
      <c r="AH393" s="12"/>
      <c r="AI393" s="12"/>
      <c r="AJ393" s="12"/>
    </row>
    <row r="394">
      <c r="AF394" s="12"/>
      <c r="AG394" s="12"/>
      <c r="AH394" s="12"/>
      <c r="AI394" s="12"/>
      <c r="AJ394" s="12"/>
    </row>
    <row r="395">
      <c r="AF395" s="12"/>
      <c r="AG395" s="12"/>
      <c r="AH395" s="12"/>
      <c r="AI395" s="12"/>
      <c r="AJ395" s="12"/>
    </row>
    <row r="396">
      <c r="AF396" s="12"/>
      <c r="AG396" s="12"/>
      <c r="AH396" s="12"/>
      <c r="AI396" s="12"/>
      <c r="AJ396" s="12"/>
    </row>
    <row r="397">
      <c r="AF397" s="12"/>
      <c r="AG397" s="12"/>
      <c r="AH397" s="12"/>
      <c r="AI397" s="12"/>
      <c r="AJ397" s="12"/>
    </row>
    <row r="398">
      <c r="AF398" s="12"/>
      <c r="AG398" s="12"/>
      <c r="AH398" s="12"/>
      <c r="AI398" s="12"/>
      <c r="AJ398" s="12"/>
    </row>
    <row r="399">
      <c r="AF399" s="12"/>
      <c r="AG399" s="12"/>
      <c r="AH399" s="12"/>
      <c r="AI399" s="12"/>
      <c r="AJ399" s="12"/>
    </row>
    <row r="400">
      <c r="AF400" s="12"/>
      <c r="AG400" s="12"/>
      <c r="AH400" s="12"/>
      <c r="AI400" s="12"/>
      <c r="AJ400" s="12"/>
    </row>
    <row r="401">
      <c r="AF401" s="12"/>
      <c r="AG401" s="12"/>
      <c r="AH401" s="12"/>
      <c r="AI401" s="12"/>
      <c r="AJ401" s="12"/>
    </row>
    <row r="402">
      <c r="AF402" s="12"/>
      <c r="AG402" s="12"/>
      <c r="AH402" s="12"/>
      <c r="AI402" s="12"/>
      <c r="AJ402" s="12"/>
    </row>
    <row r="403">
      <c r="AF403" s="12"/>
      <c r="AG403" s="12"/>
      <c r="AH403" s="12"/>
      <c r="AI403" s="12"/>
      <c r="AJ403" s="12"/>
    </row>
    <row r="404">
      <c r="AF404" s="12"/>
      <c r="AG404" s="12"/>
      <c r="AH404" s="12"/>
      <c r="AI404" s="12"/>
      <c r="AJ404" s="12"/>
    </row>
    <row r="405">
      <c r="AF405" s="12"/>
      <c r="AG405" s="12"/>
      <c r="AH405" s="12"/>
      <c r="AI405" s="12"/>
      <c r="AJ405" s="12"/>
    </row>
    <row r="406">
      <c r="AF406" s="12"/>
      <c r="AG406" s="12"/>
      <c r="AH406" s="12"/>
      <c r="AI406" s="12"/>
      <c r="AJ406" s="12"/>
    </row>
    <row r="407">
      <c r="AF407" s="12"/>
      <c r="AG407" s="12"/>
      <c r="AH407" s="12"/>
      <c r="AI407" s="12"/>
      <c r="AJ407" s="12"/>
    </row>
    <row r="408">
      <c r="AF408" s="12"/>
      <c r="AG408" s="12"/>
      <c r="AH408" s="12"/>
      <c r="AI408" s="12"/>
      <c r="AJ408" s="12"/>
    </row>
    <row r="409">
      <c r="AF409" s="12"/>
      <c r="AG409" s="12"/>
      <c r="AH409" s="12"/>
      <c r="AI409" s="12"/>
      <c r="AJ409" s="12"/>
    </row>
    <row r="410">
      <c r="AF410" s="12"/>
      <c r="AG410" s="12"/>
      <c r="AH410" s="12"/>
      <c r="AI410" s="12"/>
      <c r="AJ410" s="12"/>
    </row>
    <row r="411">
      <c r="AF411" s="12"/>
      <c r="AG411" s="12"/>
      <c r="AH411" s="12"/>
      <c r="AI411" s="12"/>
      <c r="AJ411" s="12"/>
    </row>
    <row r="412">
      <c r="AF412" s="12"/>
      <c r="AG412" s="12"/>
      <c r="AH412" s="12"/>
      <c r="AI412" s="12"/>
      <c r="AJ412" s="12"/>
    </row>
    <row r="413">
      <c r="AF413" s="12"/>
      <c r="AG413" s="12"/>
      <c r="AH413" s="12"/>
      <c r="AI413" s="12"/>
      <c r="AJ413" s="12"/>
    </row>
    <row r="414">
      <c r="AF414" s="12"/>
      <c r="AG414" s="12"/>
      <c r="AH414" s="12"/>
      <c r="AI414" s="12"/>
      <c r="AJ414" s="12"/>
    </row>
    <row r="415">
      <c r="AF415" s="12"/>
      <c r="AG415" s="12"/>
      <c r="AH415" s="12"/>
      <c r="AI415" s="12"/>
      <c r="AJ415" s="12"/>
    </row>
    <row r="416">
      <c r="AF416" s="12"/>
      <c r="AG416" s="12"/>
      <c r="AH416" s="12"/>
      <c r="AI416" s="12"/>
      <c r="AJ416" s="12"/>
    </row>
    <row r="417">
      <c r="AF417" s="12"/>
      <c r="AG417" s="12"/>
      <c r="AH417" s="12"/>
      <c r="AI417" s="12"/>
      <c r="AJ417" s="12"/>
    </row>
    <row r="418">
      <c r="AF418" s="12"/>
      <c r="AG418" s="12"/>
      <c r="AH418" s="12"/>
      <c r="AI418" s="12"/>
      <c r="AJ418" s="12"/>
    </row>
    <row r="419">
      <c r="AF419" s="12"/>
      <c r="AG419" s="12"/>
      <c r="AH419" s="12"/>
      <c r="AI419" s="12"/>
      <c r="AJ419" s="12"/>
    </row>
    <row r="420">
      <c r="AF420" s="12"/>
      <c r="AG420" s="12"/>
      <c r="AH420" s="12"/>
      <c r="AI420" s="12"/>
      <c r="AJ420" s="12"/>
    </row>
    <row r="421">
      <c r="AF421" s="12"/>
      <c r="AG421" s="12"/>
      <c r="AH421" s="12"/>
      <c r="AI421" s="12"/>
      <c r="AJ421" s="12"/>
    </row>
    <row r="422">
      <c r="AF422" s="12"/>
      <c r="AG422" s="12"/>
      <c r="AH422" s="12"/>
      <c r="AI422" s="12"/>
      <c r="AJ422" s="12"/>
    </row>
    <row r="423">
      <c r="AF423" s="12"/>
      <c r="AG423" s="12"/>
      <c r="AH423" s="12"/>
      <c r="AI423" s="12"/>
      <c r="AJ423" s="12"/>
    </row>
    <row r="424">
      <c r="AF424" s="12"/>
      <c r="AG424" s="12"/>
      <c r="AH424" s="12"/>
      <c r="AI424" s="12"/>
      <c r="AJ424" s="12"/>
    </row>
    <row r="425">
      <c r="AF425" s="12"/>
      <c r="AG425" s="12"/>
      <c r="AH425" s="12"/>
      <c r="AI425" s="12"/>
      <c r="AJ425" s="12"/>
    </row>
    <row r="426">
      <c r="AF426" s="12"/>
      <c r="AG426" s="12"/>
      <c r="AH426" s="12"/>
      <c r="AI426" s="12"/>
      <c r="AJ426" s="12"/>
    </row>
    <row r="427">
      <c r="AF427" s="12"/>
      <c r="AG427" s="12"/>
      <c r="AH427" s="12"/>
      <c r="AI427" s="12"/>
      <c r="AJ427" s="12"/>
    </row>
    <row r="428">
      <c r="AF428" s="12"/>
      <c r="AG428" s="12"/>
      <c r="AH428" s="12"/>
      <c r="AI428" s="12"/>
      <c r="AJ428" s="12"/>
    </row>
    <row r="429">
      <c r="AF429" s="12"/>
      <c r="AG429" s="12"/>
      <c r="AH429" s="12"/>
      <c r="AI429" s="12"/>
      <c r="AJ429" s="12"/>
    </row>
    <row r="430">
      <c r="AF430" s="12"/>
      <c r="AG430" s="12"/>
      <c r="AH430" s="12"/>
      <c r="AI430" s="12"/>
      <c r="AJ430" s="12"/>
    </row>
    <row r="431">
      <c r="AF431" s="12"/>
      <c r="AG431" s="12"/>
      <c r="AH431" s="12"/>
      <c r="AI431" s="12"/>
      <c r="AJ431" s="12"/>
    </row>
    <row r="432">
      <c r="AF432" s="12"/>
      <c r="AG432" s="12"/>
      <c r="AH432" s="12"/>
      <c r="AI432" s="12"/>
      <c r="AJ432" s="12"/>
    </row>
    <row r="433">
      <c r="AF433" s="12"/>
      <c r="AG433" s="12"/>
      <c r="AH433" s="12"/>
      <c r="AI433" s="12"/>
      <c r="AJ433" s="12"/>
    </row>
    <row r="434">
      <c r="AF434" s="12"/>
      <c r="AG434" s="12"/>
      <c r="AH434" s="12"/>
      <c r="AI434" s="12"/>
      <c r="AJ434" s="12"/>
    </row>
    <row r="435">
      <c r="AF435" s="12"/>
      <c r="AG435" s="12"/>
      <c r="AH435" s="12"/>
      <c r="AI435" s="12"/>
      <c r="AJ435" s="12"/>
    </row>
    <row r="436">
      <c r="AF436" s="12"/>
      <c r="AG436" s="12"/>
      <c r="AH436" s="12"/>
      <c r="AI436" s="12"/>
      <c r="AJ436" s="12"/>
    </row>
    <row r="437">
      <c r="AF437" s="12"/>
      <c r="AG437" s="12"/>
      <c r="AH437" s="12"/>
      <c r="AI437" s="12"/>
      <c r="AJ437" s="12"/>
    </row>
    <row r="438">
      <c r="AF438" s="12"/>
      <c r="AG438" s="12"/>
      <c r="AH438" s="12"/>
      <c r="AI438" s="12"/>
      <c r="AJ438" s="12"/>
    </row>
    <row r="439">
      <c r="AF439" s="12"/>
      <c r="AG439" s="12"/>
      <c r="AH439" s="12"/>
      <c r="AI439" s="12"/>
      <c r="AJ439" s="12"/>
    </row>
    <row r="440">
      <c r="AF440" s="12"/>
      <c r="AG440" s="12"/>
      <c r="AH440" s="12"/>
      <c r="AI440" s="12"/>
      <c r="AJ440" s="12"/>
    </row>
    <row r="441">
      <c r="AF441" s="12"/>
      <c r="AG441" s="12"/>
      <c r="AH441" s="12"/>
      <c r="AI441" s="12"/>
      <c r="AJ441" s="12"/>
    </row>
    <row r="442">
      <c r="AF442" s="12"/>
      <c r="AG442" s="12"/>
      <c r="AH442" s="12"/>
      <c r="AI442" s="12"/>
      <c r="AJ442" s="12"/>
    </row>
    <row r="443">
      <c r="AF443" s="12"/>
      <c r="AG443" s="12"/>
      <c r="AH443" s="12"/>
      <c r="AI443" s="12"/>
      <c r="AJ443" s="12"/>
    </row>
    <row r="444">
      <c r="AF444" s="12"/>
      <c r="AG444" s="12"/>
      <c r="AH444" s="12"/>
      <c r="AI444" s="12"/>
      <c r="AJ444" s="12"/>
    </row>
    <row r="445">
      <c r="AF445" s="12"/>
      <c r="AG445" s="12"/>
      <c r="AH445" s="12"/>
      <c r="AI445" s="12"/>
      <c r="AJ445" s="12"/>
    </row>
    <row r="446">
      <c r="AF446" s="12"/>
      <c r="AG446" s="12"/>
      <c r="AH446" s="12"/>
      <c r="AI446" s="12"/>
      <c r="AJ446" s="12"/>
    </row>
    <row r="447">
      <c r="AF447" s="12"/>
      <c r="AG447" s="12"/>
      <c r="AH447" s="12"/>
      <c r="AI447" s="12"/>
      <c r="AJ447" s="12"/>
    </row>
    <row r="448">
      <c r="AF448" s="12"/>
      <c r="AG448" s="12"/>
      <c r="AH448" s="12"/>
      <c r="AI448" s="12"/>
      <c r="AJ448" s="12"/>
    </row>
    <row r="449">
      <c r="AF449" s="12"/>
      <c r="AG449" s="12"/>
      <c r="AH449" s="12"/>
      <c r="AI449" s="12"/>
      <c r="AJ449" s="12"/>
    </row>
    <row r="450">
      <c r="AF450" s="12"/>
      <c r="AG450" s="12"/>
      <c r="AH450" s="12"/>
      <c r="AI450" s="12"/>
      <c r="AJ450" s="12"/>
    </row>
    <row r="451">
      <c r="AF451" s="12"/>
      <c r="AG451" s="12"/>
      <c r="AH451" s="12"/>
      <c r="AI451" s="12"/>
      <c r="AJ451" s="12"/>
    </row>
    <row r="452">
      <c r="AF452" s="12"/>
      <c r="AG452" s="12"/>
      <c r="AH452" s="12"/>
      <c r="AI452" s="12"/>
      <c r="AJ452" s="12"/>
    </row>
    <row r="453">
      <c r="AF453" s="12"/>
      <c r="AG453" s="12"/>
      <c r="AH453" s="12"/>
      <c r="AI453" s="12"/>
      <c r="AJ453" s="12"/>
    </row>
    <row r="454">
      <c r="AF454" s="12"/>
      <c r="AG454" s="12"/>
      <c r="AH454" s="12"/>
      <c r="AI454" s="12"/>
      <c r="AJ454" s="12"/>
    </row>
    <row r="455">
      <c r="AF455" s="12"/>
      <c r="AG455" s="12"/>
      <c r="AH455" s="12"/>
      <c r="AI455" s="12"/>
      <c r="AJ455" s="12"/>
    </row>
    <row r="456">
      <c r="AF456" s="12"/>
      <c r="AG456" s="12"/>
      <c r="AH456" s="12"/>
      <c r="AI456" s="12"/>
      <c r="AJ456" s="12"/>
    </row>
    <row r="457">
      <c r="AF457" s="12"/>
      <c r="AG457" s="12"/>
      <c r="AH457" s="12"/>
      <c r="AI457" s="12"/>
      <c r="AJ457" s="12"/>
    </row>
    <row r="458">
      <c r="AF458" s="12"/>
      <c r="AG458" s="12"/>
      <c r="AH458" s="12"/>
      <c r="AI458" s="12"/>
      <c r="AJ458" s="12"/>
    </row>
    <row r="459">
      <c r="AF459" s="12"/>
      <c r="AG459" s="12"/>
      <c r="AH459" s="12"/>
      <c r="AI459" s="12"/>
      <c r="AJ459" s="12"/>
    </row>
    <row r="460">
      <c r="AF460" s="12"/>
      <c r="AG460" s="12"/>
      <c r="AH460" s="12"/>
      <c r="AI460" s="12"/>
      <c r="AJ460" s="12"/>
    </row>
    <row r="461">
      <c r="AF461" s="12"/>
      <c r="AG461" s="12"/>
      <c r="AH461" s="12"/>
      <c r="AI461" s="12"/>
      <c r="AJ461" s="12"/>
    </row>
    <row r="462">
      <c r="AF462" s="12"/>
      <c r="AG462" s="12"/>
      <c r="AH462" s="12"/>
      <c r="AI462" s="12"/>
      <c r="AJ462" s="12"/>
    </row>
    <row r="463">
      <c r="AF463" s="12"/>
      <c r="AG463" s="12"/>
      <c r="AH463" s="12"/>
      <c r="AI463" s="12"/>
      <c r="AJ463" s="12"/>
    </row>
    <row r="464">
      <c r="AF464" s="12"/>
      <c r="AG464" s="12"/>
      <c r="AH464" s="12"/>
      <c r="AI464" s="12"/>
      <c r="AJ464" s="12"/>
    </row>
    <row r="465">
      <c r="AF465" s="12"/>
      <c r="AG465" s="12"/>
      <c r="AH465" s="12"/>
      <c r="AI465" s="12"/>
      <c r="AJ465" s="12"/>
    </row>
    <row r="466">
      <c r="AF466" s="12"/>
      <c r="AG466" s="12"/>
      <c r="AH466" s="12"/>
      <c r="AI466" s="12"/>
      <c r="AJ466" s="12"/>
    </row>
    <row r="467">
      <c r="AF467" s="12"/>
      <c r="AG467" s="12"/>
      <c r="AH467" s="12"/>
      <c r="AI467" s="12"/>
      <c r="AJ467" s="12"/>
    </row>
    <row r="468">
      <c r="AF468" s="12"/>
      <c r="AG468" s="12"/>
      <c r="AH468" s="12"/>
      <c r="AI468" s="12"/>
      <c r="AJ468" s="12"/>
    </row>
    <row r="469">
      <c r="AF469" s="12"/>
      <c r="AG469" s="12"/>
      <c r="AH469" s="12"/>
      <c r="AI469" s="12"/>
      <c r="AJ469" s="12"/>
    </row>
    <row r="470">
      <c r="AF470" s="12"/>
      <c r="AG470" s="12"/>
      <c r="AH470" s="12"/>
      <c r="AI470" s="12"/>
      <c r="AJ470" s="12"/>
    </row>
    <row r="471">
      <c r="AF471" s="12"/>
      <c r="AG471" s="12"/>
      <c r="AH471" s="12"/>
      <c r="AI471" s="12"/>
      <c r="AJ471" s="12"/>
    </row>
    <row r="472">
      <c r="AF472" s="12"/>
      <c r="AG472" s="12"/>
      <c r="AH472" s="12"/>
      <c r="AI472" s="12"/>
      <c r="AJ472" s="12"/>
    </row>
    <row r="473">
      <c r="AF473" s="12"/>
      <c r="AG473" s="12"/>
      <c r="AH473" s="12"/>
      <c r="AI473" s="12"/>
      <c r="AJ473" s="12"/>
    </row>
    <row r="474">
      <c r="AF474" s="12"/>
      <c r="AG474" s="12"/>
      <c r="AH474" s="12"/>
      <c r="AI474" s="12"/>
      <c r="AJ474" s="12"/>
    </row>
    <row r="475">
      <c r="AF475" s="12"/>
      <c r="AG475" s="12"/>
      <c r="AH475" s="12"/>
      <c r="AI475" s="12"/>
      <c r="AJ475" s="12"/>
    </row>
    <row r="476">
      <c r="AF476" s="12"/>
      <c r="AG476" s="12"/>
      <c r="AH476" s="12"/>
      <c r="AI476" s="12"/>
      <c r="AJ476" s="12"/>
    </row>
    <row r="477">
      <c r="AF477" s="12"/>
      <c r="AG477" s="12"/>
      <c r="AH477" s="12"/>
      <c r="AI477" s="12"/>
      <c r="AJ477" s="12"/>
    </row>
    <row r="478">
      <c r="AF478" s="12"/>
      <c r="AG478" s="12"/>
      <c r="AH478" s="12"/>
      <c r="AI478" s="12"/>
      <c r="AJ478" s="12"/>
    </row>
    <row r="479">
      <c r="AF479" s="12"/>
      <c r="AG479" s="12"/>
      <c r="AH479" s="12"/>
      <c r="AI479" s="12"/>
      <c r="AJ479" s="12"/>
    </row>
    <row r="480">
      <c r="AF480" s="12"/>
      <c r="AG480" s="12"/>
      <c r="AH480" s="12"/>
      <c r="AI480" s="12"/>
      <c r="AJ480" s="12"/>
    </row>
    <row r="481">
      <c r="AF481" s="12"/>
      <c r="AG481" s="12"/>
      <c r="AH481" s="12"/>
      <c r="AI481" s="12"/>
      <c r="AJ481" s="12"/>
    </row>
    <row r="482">
      <c r="AF482" s="12"/>
      <c r="AG482" s="12"/>
      <c r="AH482" s="12"/>
      <c r="AI482" s="12"/>
      <c r="AJ482" s="12"/>
    </row>
    <row r="483">
      <c r="AF483" s="12"/>
      <c r="AG483" s="12"/>
      <c r="AH483" s="12"/>
      <c r="AI483" s="12"/>
      <c r="AJ483" s="12"/>
    </row>
    <row r="484">
      <c r="AF484" s="12"/>
      <c r="AG484" s="12"/>
      <c r="AH484" s="12"/>
      <c r="AI484" s="12"/>
      <c r="AJ484" s="12"/>
    </row>
    <row r="485">
      <c r="AF485" s="12"/>
      <c r="AG485" s="12"/>
      <c r="AH485" s="12"/>
      <c r="AI485" s="12"/>
      <c r="AJ485" s="12"/>
    </row>
    <row r="486">
      <c r="AF486" s="12"/>
      <c r="AG486" s="12"/>
      <c r="AH486" s="12"/>
      <c r="AI486" s="12"/>
      <c r="AJ486" s="12"/>
    </row>
    <row r="487">
      <c r="AF487" s="12"/>
      <c r="AG487" s="12"/>
      <c r="AH487" s="12"/>
      <c r="AI487" s="12"/>
      <c r="AJ487" s="12"/>
    </row>
    <row r="488">
      <c r="AF488" s="12"/>
      <c r="AG488" s="12"/>
      <c r="AH488" s="12"/>
      <c r="AI488" s="12"/>
      <c r="AJ488" s="12"/>
    </row>
    <row r="489">
      <c r="AF489" s="12"/>
      <c r="AG489" s="12"/>
      <c r="AH489" s="12"/>
      <c r="AI489" s="12"/>
      <c r="AJ489" s="12"/>
    </row>
    <row r="490">
      <c r="AF490" s="12"/>
      <c r="AG490" s="12"/>
      <c r="AH490" s="12"/>
      <c r="AI490" s="12"/>
      <c r="AJ490" s="12"/>
    </row>
    <row r="491">
      <c r="AF491" s="12"/>
      <c r="AG491" s="12"/>
      <c r="AH491" s="12"/>
      <c r="AI491" s="12"/>
      <c r="AJ491" s="12"/>
    </row>
    <row r="492">
      <c r="AF492" s="12"/>
      <c r="AG492" s="12"/>
      <c r="AH492" s="12"/>
      <c r="AI492" s="12"/>
      <c r="AJ492" s="12"/>
    </row>
    <row r="493">
      <c r="AF493" s="12"/>
      <c r="AG493" s="12"/>
      <c r="AH493" s="12"/>
      <c r="AI493" s="12"/>
      <c r="AJ493" s="12"/>
    </row>
    <row r="494">
      <c r="AF494" s="12"/>
      <c r="AG494" s="12"/>
      <c r="AH494" s="12"/>
      <c r="AI494" s="12"/>
      <c r="AJ494" s="12"/>
    </row>
    <row r="495">
      <c r="AF495" s="12"/>
      <c r="AG495" s="12"/>
      <c r="AH495" s="12"/>
      <c r="AI495" s="12"/>
      <c r="AJ495" s="12"/>
    </row>
    <row r="496">
      <c r="AF496" s="12"/>
      <c r="AG496" s="12"/>
      <c r="AH496" s="12"/>
      <c r="AI496" s="12"/>
      <c r="AJ496" s="12"/>
    </row>
    <row r="497">
      <c r="AF497" s="12"/>
      <c r="AG497" s="12"/>
      <c r="AH497" s="12"/>
      <c r="AI497" s="12"/>
      <c r="AJ497" s="12"/>
    </row>
    <row r="498">
      <c r="AF498" s="12"/>
      <c r="AG498" s="12"/>
      <c r="AH498" s="12"/>
      <c r="AI498" s="12"/>
      <c r="AJ498" s="12"/>
    </row>
    <row r="499">
      <c r="AF499" s="12"/>
      <c r="AG499" s="12"/>
      <c r="AH499" s="12"/>
      <c r="AI499" s="12"/>
      <c r="AJ499" s="12"/>
    </row>
    <row r="500">
      <c r="AF500" s="12"/>
      <c r="AG500" s="12"/>
      <c r="AH500" s="12"/>
      <c r="AI500" s="12"/>
      <c r="AJ500" s="12"/>
    </row>
    <row r="501">
      <c r="AF501" s="12"/>
      <c r="AG501" s="12"/>
      <c r="AH501" s="12"/>
      <c r="AI501" s="12"/>
      <c r="AJ501" s="12"/>
    </row>
    <row r="502">
      <c r="AF502" s="12"/>
      <c r="AG502" s="12"/>
      <c r="AH502" s="12"/>
      <c r="AI502" s="12"/>
      <c r="AJ502" s="12"/>
    </row>
    <row r="503">
      <c r="AF503" s="12"/>
      <c r="AG503" s="12"/>
      <c r="AH503" s="12"/>
      <c r="AI503" s="12"/>
      <c r="AJ503" s="12"/>
    </row>
    <row r="504">
      <c r="AF504" s="12"/>
      <c r="AG504" s="12"/>
      <c r="AH504" s="12"/>
      <c r="AI504" s="12"/>
      <c r="AJ504" s="12"/>
    </row>
    <row r="505">
      <c r="AF505" s="12"/>
      <c r="AG505" s="12"/>
      <c r="AH505" s="12"/>
      <c r="AI505" s="12"/>
      <c r="AJ505" s="12"/>
    </row>
    <row r="506">
      <c r="AF506" s="12"/>
      <c r="AG506" s="12"/>
      <c r="AH506" s="12"/>
      <c r="AI506" s="12"/>
      <c r="AJ506" s="12"/>
    </row>
    <row r="507">
      <c r="AF507" s="12"/>
      <c r="AG507" s="12"/>
      <c r="AH507" s="12"/>
      <c r="AI507" s="12"/>
      <c r="AJ507" s="12"/>
    </row>
    <row r="508">
      <c r="AF508" s="12"/>
      <c r="AG508" s="12"/>
      <c r="AH508" s="12"/>
      <c r="AI508" s="12"/>
      <c r="AJ508" s="12"/>
    </row>
    <row r="509">
      <c r="AF509" s="12"/>
      <c r="AG509" s="12"/>
      <c r="AH509" s="12"/>
      <c r="AI509" s="12"/>
      <c r="AJ509" s="12"/>
    </row>
    <row r="510">
      <c r="AF510" s="12"/>
      <c r="AG510" s="12"/>
      <c r="AH510" s="12"/>
      <c r="AI510" s="12"/>
      <c r="AJ510" s="12"/>
    </row>
    <row r="511">
      <c r="AF511" s="12"/>
      <c r="AG511" s="12"/>
      <c r="AH511" s="12"/>
      <c r="AI511" s="12"/>
      <c r="AJ511" s="12"/>
    </row>
    <row r="512">
      <c r="AF512" s="12"/>
      <c r="AG512" s="12"/>
      <c r="AH512" s="12"/>
      <c r="AI512" s="12"/>
      <c r="AJ512" s="12"/>
    </row>
    <row r="513">
      <c r="AF513" s="12"/>
      <c r="AG513" s="12"/>
      <c r="AH513" s="12"/>
      <c r="AI513" s="12"/>
      <c r="AJ513" s="12"/>
    </row>
    <row r="514">
      <c r="AF514" s="12"/>
      <c r="AG514" s="12"/>
      <c r="AH514" s="12"/>
      <c r="AI514" s="12"/>
      <c r="AJ514" s="12"/>
    </row>
    <row r="515">
      <c r="AF515" s="12"/>
      <c r="AG515" s="12"/>
      <c r="AH515" s="12"/>
      <c r="AI515" s="12"/>
      <c r="AJ515" s="12"/>
    </row>
    <row r="516">
      <c r="AF516" s="12"/>
      <c r="AG516" s="12"/>
      <c r="AH516" s="12"/>
      <c r="AI516" s="12"/>
      <c r="AJ516" s="12"/>
    </row>
    <row r="517">
      <c r="AF517" s="12"/>
      <c r="AG517" s="12"/>
      <c r="AH517" s="12"/>
      <c r="AI517" s="12"/>
      <c r="AJ517" s="12"/>
    </row>
    <row r="518">
      <c r="AF518" s="12"/>
      <c r="AG518" s="12"/>
      <c r="AH518" s="12"/>
      <c r="AI518" s="12"/>
      <c r="AJ518" s="12"/>
    </row>
    <row r="519">
      <c r="AF519" s="12"/>
      <c r="AG519" s="12"/>
      <c r="AH519" s="12"/>
      <c r="AI519" s="12"/>
      <c r="AJ519" s="12"/>
    </row>
    <row r="520">
      <c r="AF520" s="12"/>
      <c r="AG520" s="12"/>
      <c r="AH520" s="12"/>
      <c r="AI520" s="12"/>
      <c r="AJ520" s="12"/>
    </row>
    <row r="521">
      <c r="AF521" s="12"/>
      <c r="AG521" s="12"/>
      <c r="AH521" s="12"/>
      <c r="AI521" s="12"/>
      <c r="AJ521" s="12"/>
    </row>
    <row r="522">
      <c r="AF522" s="12"/>
      <c r="AG522" s="12"/>
      <c r="AH522" s="12"/>
      <c r="AI522" s="12"/>
      <c r="AJ522" s="12"/>
    </row>
    <row r="523">
      <c r="AF523" s="12"/>
      <c r="AG523" s="12"/>
      <c r="AH523" s="12"/>
      <c r="AI523" s="12"/>
      <c r="AJ523" s="12"/>
    </row>
    <row r="524">
      <c r="AF524" s="12"/>
      <c r="AG524" s="12"/>
      <c r="AH524" s="12"/>
      <c r="AI524" s="12"/>
      <c r="AJ524" s="12"/>
    </row>
    <row r="525">
      <c r="AF525" s="12"/>
      <c r="AG525" s="12"/>
      <c r="AH525" s="12"/>
      <c r="AI525" s="12"/>
      <c r="AJ525" s="12"/>
    </row>
    <row r="526">
      <c r="AF526" s="12"/>
      <c r="AG526" s="12"/>
      <c r="AH526" s="12"/>
      <c r="AI526" s="12"/>
      <c r="AJ526" s="12"/>
    </row>
    <row r="527">
      <c r="AF527" s="12"/>
      <c r="AG527" s="12"/>
      <c r="AH527" s="12"/>
      <c r="AI527" s="12"/>
      <c r="AJ527" s="12"/>
    </row>
    <row r="528">
      <c r="AF528" s="12"/>
      <c r="AG528" s="12"/>
      <c r="AH528" s="12"/>
      <c r="AI528" s="12"/>
      <c r="AJ528" s="12"/>
    </row>
    <row r="529">
      <c r="AF529" s="12"/>
      <c r="AG529" s="12"/>
      <c r="AH529" s="12"/>
      <c r="AI529" s="12"/>
      <c r="AJ529" s="12"/>
    </row>
    <row r="530">
      <c r="AF530" s="12"/>
      <c r="AG530" s="12"/>
      <c r="AH530" s="12"/>
      <c r="AI530" s="12"/>
      <c r="AJ530" s="12"/>
    </row>
    <row r="531">
      <c r="AF531" s="12"/>
      <c r="AG531" s="12"/>
      <c r="AH531" s="12"/>
      <c r="AI531" s="12"/>
      <c r="AJ531" s="12"/>
    </row>
    <row r="532">
      <c r="AF532" s="12"/>
      <c r="AG532" s="12"/>
      <c r="AH532" s="12"/>
      <c r="AI532" s="12"/>
      <c r="AJ532" s="12"/>
    </row>
    <row r="533">
      <c r="AF533" s="12"/>
      <c r="AG533" s="12"/>
      <c r="AH533" s="12"/>
      <c r="AI533" s="12"/>
      <c r="AJ533" s="12"/>
    </row>
    <row r="534">
      <c r="AF534" s="12"/>
      <c r="AG534" s="12"/>
      <c r="AH534" s="12"/>
      <c r="AI534" s="12"/>
      <c r="AJ534" s="12"/>
    </row>
    <row r="535">
      <c r="AF535" s="12"/>
      <c r="AG535" s="12"/>
      <c r="AH535" s="12"/>
      <c r="AI535" s="12"/>
      <c r="AJ535" s="12"/>
    </row>
    <row r="536">
      <c r="AF536" s="12"/>
      <c r="AG536" s="12"/>
      <c r="AH536" s="12"/>
      <c r="AI536" s="12"/>
      <c r="AJ536" s="12"/>
    </row>
    <row r="537">
      <c r="AF537" s="12"/>
      <c r="AG537" s="12"/>
      <c r="AH537" s="12"/>
      <c r="AI537" s="12"/>
      <c r="AJ537" s="12"/>
    </row>
    <row r="538">
      <c r="AF538" s="12"/>
      <c r="AG538" s="12"/>
      <c r="AH538" s="12"/>
      <c r="AI538" s="12"/>
      <c r="AJ538" s="12"/>
    </row>
    <row r="539">
      <c r="AF539" s="12"/>
      <c r="AG539" s="12"/>
      <c r="AH539" s="12"/>
      <c r="AI539" s="12"/>
      <c r="AJ539" s="12"/>
    </row>
    <row r="540">
      <c r="AF540" s="12"/>
      <c r="AG540" s="12"/>
      <c r="AH540" s="12"/>
      <c r="AI540" s="12"/>
      <c r="AJ540" s="12"/>
    </row>
    <row r="541">
      <c r="AF541" s="12"/>
      <c r="AG541" s="12"/>
      <c r="AH541" s="12"/>
      <c r="AI541" s="12"/>
      <c r="AJ541" s="12"/>
    </row>
    <row r="542">
      <c r="AF542" s="12"/>
      <c r="AG542" s="12"/>
      <c r="AH542" s="12"/>
      <c r="AI542" s="12"/>
      <c r="AJ542" s="12"/>
    </row>
    <row r="543">
      <c r="AF543" s="12"/>
      <c r="AG543" s="12"/>
      <c r="AH543" s="12"/>
      <c r="AI543" s="12"/>
      <c r="AJ543" s="12"/>
    </row>
    <row r="544">
      <c r="AF544" s="12"/>
      <c r="AG544" s="12"/>
      <c r="AH544" s="12"/>
      <c r="AI544" s="12"/>
      <c r="AJ544" s="12"/>
    </row>
    <row r="545">
      <c r="AF545" s="12"/>
      <c r="AG545" s="12"/>
      <c r="AH545" s="12"/>
      <c r="AI545" s="12"/>
      <c r="AJ545" s="12"/>
    </row>
    <row r="546">
      <c r="AF546" s="12"/>
      <c r="AG546" s="12"/>
      <c r="AH546" s="12"/>
      <c r="AI546" s="12"/>
      <c r="AJ546" s="12"/>
    </row>
    <row r="547">
      <c r="AF547" s="12"/>
      <c r="AG547" s="12"/>
      <c r="AH547" s="12"/>
      <c r="AI547" s="12"/>
      <c r="AJ547" s="12"/>
    </row>
    <row r="548">
      <c r="AF548" s="12"/>
      <c r="AG548" s="12"/>
      <c r="AH548" s="12"/>
      <c r="AI548" s="12"/>
      <c r="AJ548" s="12"/>
    </row>
    <row r="549">
      <c r="AF549" s="12"/>
      <c r="AG549" s="12"/>
      <c r="AH549" s="12"/>
      <c r="AI549" s="12"/>
      <c r="AJ549" s="12"/>
    </row>
    <row r="550">
      <c r="AF550" s="12"/>
      <c r="AG550" s="12"/>
      <c r="AH550" s="12"/>
      <c r="AI550" s="12"/>
      <c r="AJ550" s="12"/>
    </row>
    <row r="551">
      <c r="AF551" s="12"/>
      <c r="AG551" s="12"/>
      <c r="AH551" s="12"/>
      <c r="AI551" s="12"/>
      <c r="AJ551" s="12"/>
    </row>
    <row r="552">
      <c r="AF552" s="12"/>
      <c r="AG552" s="12"/>
      <c r="AH552" s="12"/>
      <c r="AI552" s="12"/>
      <c r="AJ552" s="12"/>
    </row>
    <row r="553">
      <c r="AF553" s="12"/>
      <c r="AG553" s="12"/>
      <c r="AH553" s="12"/>
      <c r="AI553" s="12"/>
      <c r="AJ553" s="12"/>
    </row>
    <row r="554">
      <c r="AF554" s="12"/>
      <c r="AG554" s="12"/>
      <c r="AH554" s="12"/>
      <c r="AI554" s="12"/>
      <c r="AJ554" s="12"/>
    </row>
    <row r="555">
      <c r="AF555" s="12"/>
      <c r="AG555" s="12"/>
      <c r="AH555" s="12"/>
      <c r="AI555" s="12"/>
      <c r="AJ555" s="12"/>
    </row>
    <row r="556">
      <c r="AF556" s="12"/>
      <c r="AG556" s="12"/>
      <c r="AH556" s="12"/>
      <c r="AI556" s="12"/>
      <c r="AJ556" s="12"/>
    </row>
    <row r="557">
      <c r="AF557" s="12"/>
      <c r="AG557" s="12"/>
      <c r="AH557" s="12"/>
      <c r="AI557" s="12"/>
      <c r="AJ557" s="12"/>
    </row>
    <row r="558">
      <c r="AF558" s="12"/>
      <c r="AG558" s="12"/>
      <c r="AH558" s="12"/>
      <c r="AI558" s="12"/>
      <c r="AJ558" s="12"/>
    </row>
    <row r="559">
      <c r="AF559" s="12"/>
      <c r="AG559" s="12"/>
      <c r="AH559" s="12"/>
      <c r="AI559" s="12"/>
      <c r="AJ559" s="12"/>
    </row>
    <row r="560">
      <c r="AF560" s="12"/>
      <c r="AG560" s="12"/>
      <c r="AH560" s="12"/>
      <c r="AI560" s="12"/>
      <c r="AJ560" s="12"/>
    </row>
    <row r="561">
      <c r="AF561" s="12"/>
      <c r="AG561" s="12"/>
      <c r="AH561" s="12"/>
      <c r="AI561" s="12"/>
      <c r="AJ561" s="12"/>
    </row>
    <row r="562">
      <c r="AF562" s="12"/>
      <c r="AG562" s="12"/>
      <c r="AH562" s="12"/>
      <c r="AI562" s="12"/>
      <c r="AJ562" s="12"/>
    </row>
    <row r="563">
      <c r="AF563" s="12"/>
      <c r="AG563" s="12"/>
      <c r="AH563" s="12"/>
      <c r="AI563" s="12"/>
      <c r="AJ563" s="12"/>
    </row>
    <row r="564">
      <c r="AF564" s="12"/>
      <c r="AG564" s="12"/>
      <c r="AH564" s="12"/>
      <c r="AI564" s="12"/>
      <c r="AJ564" s="12"/>
    </row>
    <row r="565">
      <c r="AF565" s="12"/>
      <c r="AG565" s="12"/>
      <c r="AH565" s="12"/>
      <c r="AI565" s="12"/>
      <c r="AJ565" s="12"/>
    </row>
    <row r="566">
      <c r="AF566" s="12"/>
      <c r="AG566" s="12"/>
      <c r="AH566" s="12"/>
      <c r="AI566" s="12"/>
      <c r="AJ566" s="12"/>
    </row>
    <row r="567">
      <c r="AF567" s="12"/>
      <c r="AG567" s="12"/>
      <c r="AH567" s="12"/>
      <c r="AI567" s="12"/>
      <c r="AJ567" s="12"/>
    </row>
    <row r="568">
      <c r="AF568" s="12"/>
      <c r="AG568" s="12"/>
      <c r="AH568" s="12"/>
      <c r="AI568" s="12"/>
      <c r="AJ568" s="12"/>
    </row>
    <row r="569">
      <c r="AF569" s="12"/>
      <c r="AG569" s="12"/>
      <c r="AH569" s="12"/>
      <c r="AI569" s="12"/>
      <c r="AJ569" s="12"/>
    </row>
    <row r="570">
      <c r="AF570" s="12"/>
      <c r="AG570" s="12"/>
      <c r="AH570" s="12"/>
      <c r="AI570" s="12"/>
      <c r="AJ570" s="12"/>
    </row>
    <row r="571">
      <c r="AF571" s="12"/>
      <c r="AG571" s="12"/>
      <c r="AH571" s="12"/>
      <c r="AI571" s="12"/>
      <c r="AJ571" s="12"/>
    </row>
    <row r="572">
      <c r="AF572" s="12"/>
      <c r="AG572" s="12"/>
      <c r="AH572" s="12"/>
      <c r="AI572" s="12"/>
      <c r="AJ572" s="12"/>
    </row>
    <row r="573">
      <c r="AF573" s="12"/>
      <c r="AG573" s="12"/>
      <c r="AH573" s="12"/>
      <c r="AI573" s="12"/>
      <c r="AJ573" s="12"/>
    </row>
    <row r="574">
      <c r="AF574" s="12"/>
      <c r="AG574" s="12"/>
      <c r="AH574" s="12"/>
      <c r="AI574" s="12"/>
      <c r="AJ574" s="12"/>
    </row>
    <row r="575">
      <c r="AF575" s="12"/>
      <c r="AG575" s="12"/>
      <c r="AH575" s="12"/>
      <c r="AI575" s="12"/>
      <c r="AJ575" s="12"/>
    </row>
    <row r="576">
      <c r="AF576" s="12"/>
      <c r="AG576" s="12"/>
      <c r="AH576" s="12"/>
      <c r="AI576" s="12"/>
      <c r="AJ576" s="12"/>
    </row>
    <row r="577">
      <c r="AF577" s="12"/>
      <c r="AG577" s="12"/>
      <c r="AH577" s="12"/>
      <c r="AI577" s="12"/>
      <c r="AJ577" s="12"/>
    </row>
    <row r="578">
      <c r="AF578" s="12"/>
      <c r="AG578" s="12"/>
      <c r="AH578" s="12"/>
      <c r="AI578" s="12"/>
      <c r="AJ578" s="12"/>
    </row>
    <row r="579">
      <c r="AF579" s="12"/>
      <c r="AG579" s="12"/>
      <c r="AH579" s="12"/>
      <c r="AI579" s="12"/>
      <c r="AJ579" s="12"/>
    </row>
    <row r="580">
      <c r="AF580" s="12"/>
      <c r="AG580" s="12"/>
      <c r="AH580" s="12"/>
      <c r="AI580" s="12"/>
      <c r="AJ580" s="12"/>
    </row>
    <row r="581">
      <c r="AF581" s="12"/>
      <c r="AG581" s="12"/>
      <c r="AH581" s="12"/>
      <c r="AI581" s="12"/>
      <c r="AJ581" s="12"/>
    </row>
    <row r="582">
      <c r="AF582" s="12"/>
      <c r="AG582" s="12"/>
      <c r="AH582" s="12"/>
      <c r="AI582" s="12"/>
      <c r="AJ582" s="12"/>
    </row>
    <row r="583">
      <c r="AF583" s="12"/>
      <c r="AG583" s="12"/>
      <c r="AH583" s="12"/>
      <c r="AI583" s="12"/>
      <c r="AJ583" s="12"/>
    </row>
    <row r="584">
      <c r="AF584" s="12"/>
      <c r="AG584" s="12"/>
      <c r="AH584" s="12"/>
      <c r="AI584" s="12"/>
      <c r="AJ584" s="12"/>
    </row>
    <row r="585">
      <c r="AF585" s="12"/>
      <c r="AG585" s="12"/>
      <c r="AH585" s="12"/>
      <c r="AI585" s="12"/>
      <c r="AJ585" s="12"/>
    </row>
    <row r="586">
      <c r="AF586" s="12"/>
      <c r="AG586" s="12"/>
      <c r="AH586" s="12"/>
      <c r="AI586" s="12"/>
      <c r="AJ586" s="12"/>
    </row>
    <row r="587">
      <c r="AF587" s="12"/>
      <c r="AG587" s="12"/>
      <c r="AH587" s="12"/>
      <c r="AI587" s="12"/>
      <c r="AJ587" s="12"/>
    </row>
    <row r="588">
      <c r="AF588" s="12"/>
      <c r="AG588" s="12"/>
      <c r="AH588" s="12"/>
      <c r="AI588" s="12"/>
      <c r="AJ588" s="12"/>
    </row>
    <row r="589">
      <c r="AF589" s="12"/>
      <c r="AG589" s="12"/>
      <c r="AH589" s="12"/>
      <c r="AI589" s="12"/>
      <c r="AJ589" s="12"/>
    </row>
    <row r="590">
      <c r="AF590" s="12"/>
      <c r="AG590" s="12"/>
      <c r="AH590" s="12"/>
      <c r="AI590" s="12"/>
      <c r="AJ590" s="12"/>
    </row>
    <row r="591">
      <c r="AF591" s="12"/>
      <c r="AG591" s="12"/>
      <c r="AH591" s="12"/>
      <c r="AI591" s="12"/>
      <c r="AJ591" s="12"/>
    </row>
    <row r="592">
      <c r="AF592" s="12"/>
      <c r="AG592" s="12"/>
      <c r="AH592" s="12"/>
      <c r="AI592" s="12"/>
      <c r="AJ592" s="12"/>
    </row>
    <row r="593">
      <c r="AF593" s="12"/>
      <c r="AG593" s="12"/>
      <c r="AH593" s="12"/>
      <c r="AI593" s="12"/>
      <c r="AJ593" s="12"/>
    </row>
    <row r="594">
      <c r="AF594" s="12"/>
      <c r="AG594" s="12"/>
      <c r="AH594" s="12"/>
      <c r="AI594" s="12"/>
      <c r="AJ594" s="12"/>
    </row>
    <row r="595">
      <c r="AF595" s="12"/>
      <c r="AG595" s="12"/>
      <c r="AH595" s="12"/>
      <c r="AI595" s="12"/>
      <c r="AJ595" s="12"/>
    </row>
    <row r="596">
      <c r="AF596" s="12"/>
      <c r="AG596" s="12"/>
      <c r="AH596" s="12"/>
      <c r="AI596" s="12"/>
      <c r="AJ596" s="12"/>
    </row>
    <row r="597">
      <c r="AF597" s="12"/>
      <c r="AG597" s="12"/>
      <c r="AH597" s="12"/>
      <c r="AI597" s="12"/>
      <c r="AJ597" s="12"/>
    </row>
    <row r="598">
      <c r="AF598" s="12"/>
      <c r="AG598" s="12"/>
      <c r="AH598" s="12"/>
      <c r="AI598" s="12"/>
      <c r="AJ598" s="12"/>
    </row>
    <row r="599">
      <c r="AF599" s="12"/>
      <c r="AG599" s="12"/>
      <c r="AH599" s="12"/>
      <c r="AI599" s="12"/>
      <c r="AJ599" s="12"/>
    </row>
    <row r="600">
      <c r="AF600" s="12"/>
      <c r="AG600" s="12"/>
      <c r="AH600" s="12"/>
      <c r="AI600" s="12"/>
      <c r="AJ600" s="12"/>
    </row>
    <row r="601">
      <c r="AF601" s="12"/>
      <c r="AG601" s="12"/>
      <c r="AH601" s="12"/>
      <c r="AI601" s="12"/>
      <c r="AJ601" s="12"/>
    </row>
    <row r="602">
      <c r="AF602" s="12"/>
      <c r="AG602" s="12"/>
      <c r="AH602" s="12"/>
      <c r="AI602" s="12"/>
      <c r="AJ602" s="12"/>
    </row>
    <row r="603">
      <c r="AF603" s="12"/>
      <c r="AG603" s="12"/>
      <c r="AH603" s="12"/>
      <c r="AI603" s="12"/>
      <c r="AJ603" s="12"/>
    </row>
    <row r="604">
      <c r="AF604" s="12"/>
      <c r="AG604" s="12"/>
      <c r="AH604" s="12"/>
      <c r="AI604" s="12"/>
      <c r="AJ604" s="12"/>
    </row>
    <row r="605">
      <c r="AF605" s="12"/>
      <c r="AG605" s="12"/>
      <c r="AH605" s="12"/>
      <c r="AI605" s="12"/>
      <c r="AJ605" s="12"/>
    </row>
    <row r="606">
      <c r="AF606" s="12"/>
      <c r="AG606" s="12"/>
      <c r="AH606" s="12"/>
      <c r="AI606" s="12"/>
      <c r="AJ606" s="12"/>
    </row>
    <row r="607">
      <c r="AF607" s="12"/>
      <c r="AG607" s="12"/>
      <c r="AH607" s="12"/>
      <c r="AI607" s="12"/>
      <c r="AJ607" s="12"/>
    </row>
    <row r="608">
      <c r="AF608" s="12"/>
      <c r="AG608" s="12"/>
      <c r="AH608" s="12"/>
      <c r="AI608" s="12"/>
      <c r="AJ608" s="12"/>
    </row>
    <row r="609">
      <c r="AF609" s="12"/>
      <c r="AG609" s="12"/>
      <c r="AH609" s="12"/>
      <c r="AI609" s="12"/>
      <c r="AJ609" s="12"/>
    </row>
    <row r="610">
      <c r="AF610" s="12"/>
      <c r="AG610" s="12"/>
      <c r="AH610" s="12"/>
      <c r="AI610" s="12"/>
      <c r="AJ610" s="12"/>
    </row>
    <row r="611">
      <c r="AF611" s="12"/>
      <c r="AG611" s="12"/>
      <c r="AH611" s="12"/>
      <c r="AI611" s="12"/>
      <c r="AJ611" s="12"/>
    </row>
    <row r="612">
      <c r="AF612" s="12"/>
      <c r="AG612" s="12"/>
      <c r="AH612" s="12"/>
      <c r="AI612" s="12"/>
      <c r="AJ612" s="12"/>
    </row>
    <row r="613">
      <c r="AF613" s="12"/>
      <c r="AG613" s="12"/>
      <c r="AH613" s="12"/>
      <c r="AI613" s="12"/>
      <c r="AJ613" s="12"/>
    </row>
    <row r="614">
      <c r="AF614" s="12"/>
      <c r="AG614" s="12"/>
      <c r="AH614" s="12"/>
      <c r="AI614" s="12"/>
      <c r="AJ614" s="12"/>
    </row>
    <row r="615">
      <c r="AF615" s="12"/>
      <c r="AG615" s="12"/>
      <c r="AH615" s="12"/>
      <c r="AI615" s="12"/>
      <c r="AJ615" s="12"/>
    </row>
    <row r="616">
      <c r="AF616" s="12"/>
      <c r="AG616" s="12"/>
      <c r="AH616" s="12"/>
      <c r="AI616" s="12"/>
      <c r="AJ616" s="12"/>
    </row>
    <row r="617">
      <c r="AF617" s="12"/>
      <c r="AG617" s="12"/>
      <c r="AH617" s="12"/>
      <c r="AI617" s="12"/>
      <c r="AJ617" s="12"/>
    </row>
    <row r="618">
      <c r="AF618" s="12"/>
      <c r="AG618" s="12"/>
      <c r="AH618" s="12"/>
      <c r="AI618" s="12"/>
      <c r="AJ618" s="12"/>
    </row>
    <row r="619">
      <c r="AF619" s="12"/>
      <c r="AG619" s="12"/>
      <c r="AH619" s="12"/>
      <c r="AI619" s="12"/>
      <c r="AJ619" s="12"/>
    </row>
    <row r="620">
      <c r="AF620" s="12"/>
      <c r="AG620" s="12"/>
      <c r="AH620" s="12"/>
      <c r="AI620" s="12"/>
      <c r="AJ620" s="12"/>
    </row>
    <row r="621">
      <c r="AF621" s="12"/>
      <c r="AG621" s="12"/>
      <c r="AH621" s="12"/>
      <c r="AI621" s="12"/>
      <c r="AJ621" s="12"/>
    </row>
    <row r="622">
      <c r="AF622" s="12"/>
      <c r="AG622" s="12"/>
      <c r="AH622" s="12"/>
      <c r="AI622" s="12"/>
      <c r="AJ622" s="12"/>
    </row>
    <row r="623">
      <c r="AF623" s="12"/>
      <c r="AG623" s="12"/>
      <c r="AH623" s="12"/>
      <c r="AI623" s="12"/>
      <c r="AJ623" s="12"/>
    </row>
    <row r="624">
      <c r="AF624" s="12"/>
      <c r="AG624" s="12"/>
      <c r="AH624" s="12"/>
      <c r="AI624" s="12"/>
      <c r="AJ624" s="12"/>
    </row>
    <row r="625">
      <c r="AF625" s="12"/>
      <c r="AG625" s="12"/>
      <c r="AH625" s="12"/>
      <c r="AI625" s="12"/>
      <c r="AJ625" s="12"/>
    </row>
    <row r="626">
      <c r="AF626" s="12"/>
      <c r="AG626" s="12"/>
      <c r="AH626" s="12"/>
      <c r="AI626" s="12"/>
      <c r="AJ626" s="12"/>
    </row>
    <row r="627">
      <c r="AF627" s="12"/>
      <c r="AG627" s="12"/>
      <c r="AH627" s="12"/>
      <c r="AI627" s="12"/>
      <c r="AJ627" s="12"/>
    </row>
    <row r="628">
      <c r="AF628" s="12"/>
      <c r="AG628" s="12"/>
      <c r="AH628" s="12"/>
      <c r="AI628" s="12"/>
      <c r="AJ628" s="12"/>
    </row>
    <row r="629">
      <c r="AF629" s="12"/>
      <c r="AG629" s="12"/>
      <c r="AH629" s="12"/>
      <c r="AI629" s="12"/>
      <c r="AJ629" s="12"/>
    </row>
    <row r="630">
      <c r="AF630" s="12"/>
      <c r="AG630" s="12"/>
      <c r="AH630" s="12"/>
      <c r="AI630" s="12"/>
      <c r="AJ630" s="12"/>
    </row>
    <row r="631">
      <c r="AF631" s="12"/>
      <c r="AG631" s="12"/>
      <c r="AH631" s="12"/>
      <c r="AI631" s="12"/>
      <c r="AJ631" s="12"/>
    </row>
    <row r="632">
      <c r="AF632" s="12"/>
      <c r="AG632" s="12"/>
      <c r="AH632" s="12"/>
      <c r="AI632" s="12"/>
      <c r="AJ632" s="12"/>
    </row>
    <row r="633">
      <c r="AF633" s="12"/>
      <c r="AG633" s="12"/>
      <c r="AH633" s="12"/>
      <c r="AI633" s="12"/>
      <c r="AJ633" s="12"/>
    </row>
    <row r="634">
      <c r="AF634" s="12"/>
      <c r="AG634" s="12"/>
      <c r="AH634" s="12"/>
      <c r="AI634" s="12"/>
      <c r="AJ634" s="12"/>
    </row>
    <row r="635">
      <c r="AF635" s="12"/>
      <c r="AG635" s="12"/>
      <c r="AH635" s="12"/>
      <c r="AI635" s="12"/>
      <c r="AJ635" s="12"/>
    </row>
    <row r="636">
      <c r="AF636" s="12"/>
      <c r="AG636" s="12"/>
      <c r="AH636" s="12"/>
      <c r="AI636" s="12"/>
      <c r="AJ636" s="12"/>
    </row>
    <row r="637">
      <c r="AF637" s="12"/>
      <c r="AG637" s="12"/>
      <c r="AH637" s="12"/>
      <c r="AI637" s="12"/>
      <c r="AJ637" s="12"/>
    </row>
    <row r="638">
      <c r="AF638" s="12"/>
      <c r="AG638" s="12"/>
      <c r="AH638" s="12"/>
      <c r="AI638" s="12"/>
      <c r="AJ638" s="12"/>
    </row>
    <row r="639">
      <c r="AF639" s="12"/>
      <c r="AG639" s="12"/>
      <c r="AH639" s="12"/>
      <c r="AI639" s="12"/>
      <c r="AJ639" s="12"/>
    </row>
    <row r="640">
      <c r="AF640" s="12"/>
      <c r="AG640" s="12"/>
      <c r="AH640" s="12"/>
      <c r="AI640" s="12"/>
      <c r="AJ640" s="12"/>
    </row>
    <row r="641">
      <c r="AF641" s="12"/>
      <c r="AG641" s="12"/>
      <c r="AH641" s="12"/>
      <c r="AI641" s="12"/>
      <c r="AJ641" s="12"/>
    </row>
    <row r="642">
      <c r="AF642" s="12"/>
      <c r="AG642" s="12"/>
      <c r="AH642" s="12"/>
      <c r="AI642" s="12"/>
      <c r="AJ642" s="12"/>
    </row>
    <row r="643">
      <c r="AF643" s="12"/>
      <c r="AG643" s="12"/>
      <c r="AH643" s="12"/>
      <c r="AI643" s="12"/>
      <c r="AJ643" s="12"/>
    </row>
    <row r="644">
      <c r="AF644" s="12"/>
      <c r="AG644" s="12"/>
      <c r="AH644" s="12"/>
      <c r="AI644" s="12"/>
      <c r="AJ644" s="12"/>
    </row>
    <row r="645">
      <c r="AF645" s="12"/>
      <c r="AG645" s="12"/>
      <c r="AH645" s="12"/>
      <c r="AI645" s="12"/>
      <c r="AJ645" s="12"/>
    </row>
    <row r="646">
      <c r="AF646" s="12"/>
      <c r="AG646" s="12"/>
      <c r="AH646" s="12"/>
      <c r="AI646" s="12"/>
      <c r="AJ646" s="12"/>
    </row>
    <row r="647">
      <c r="AF647" s="12"/>
      <c r="AG647" s="12"/>
      <c r="AH647" s="12"/>
      <c r="AI647" s="12"/>
      <c r="AJ647" s="12"/>
    </row>
    <row r="648">
      <c r="AF648" s="12"/>
      <c r="AG648" s="12"/>
      <c r="AH648" s="12"/>
      <c r="AI648" s="12"/>
      <c r="AJ648" s="12"/>
    </row>
    <row r="649">
      <c r="AF649" s="12"/>
      <c r="AG649" s="12"/>
      <c r="AH649" s="12"/>
      <c r="AI649" s="12"/>
      <c r="AJ649" s="12"/>
    </row>
    <row r="650">
      <c r="AF650" s="12"/>
      <c r="AG650" s="12"/>
      <c r="AH650" s="12"/>
      <c r="AI650" s="12"/>
      <c r="AJ650" s="12"/>
    </row>
    <row r="651">
      <c r="AF651" s="12"/>
      <c r="AG651" s="12"/>
      <c r="AH651" s="12"/>
      <c r="AI651" s="12"/>
      <c r="AJ651" s="12"/>
    </row>
    <row r="652">
      <c r="AF652" s="12"/>
      <c r="AG652" s="12"/>
      <c r="AH652" s="12"/>
      <c r="AI652" s="12"/>
      <c r="AJ652" s="12"/>
    </row>
    <row r="653">
      <c r="AF653" s="12"/>
      <c r="AG653" s="12"/>
      <c r="AH653" s="12"/>
      <c r="AI653" s="12"/>
      <c r="AJ653" s="12"/>
    </row>
    <row r="654">
      <c r="AF654" s="12"/>
      <c r="AG654" s="12"/>
      <c r="AH654" s="12"/>
      <c r="AI654" s="12"/>
      <c r="AJ654" s="12"/>
    </row>
    <row r="655">
      <c r="AF655" s="12"/>
      <c r="AG655" s="12"/>
      <c r="AH655" s="12"/>
      <c r="AI655" s="12"/>
      <c r="AJ655" s="12"/>
    </row>
    <row r="656">
      <c r="AF656" s="12"/>
      <c r="AG656" s="12"/>
      <c r="AH656" s="12"/>
      <c r="AI656" s="12"/>
      <c r="AJ656" s="12"/>
    </row>
    <row r="657">
      <c r="AF657" s="12"/>
      <c r="AG657" s="12"/>
      <c r="AH657" s="12"/>
      <c r="AI657" s="12"/>
      <c r="AJ657" s="12"/>
    </row>
    <row r="658">
      <c r="AF658" s="12"/>
      <c r="AG658" s="12"/>
      <c r="AH658" s="12"/>
      <c r="AI658" s="12"/>
      <c r="AJ658" s="12"/>
    </row>
    <row r="659">
      <c r="AF659" s="12"/>
      <c r="AG659" s="12"/>
      <c r="AH659" s="12"/>
      <c r="AI659" s="12"/>
      <c r="AJ659" s="12"/>
    </row>
    <row r="660">
      <c r="AF660" s="12"/>
      <c r="AG660" s="12"/>
      <c r="AH660" s="12"/>
      <c r="AI660" s="12"/>
      <c r="AJ660" s="12"/>
    </row>
    <row r="661">
      <c r="AF661" s="12"/>
      <c r="AG661" s="12"/>
      <c r="AH661" s="12"/>
      <c r="AI661" s="12"/>
      <c r="AJ661" s="12"/>
    </row>
    <row r="662">
      <c r="AF662" s="12"/>
      <c r="AG662" s="12"/>
      <c r="AH662" s="12"/>
      <c r="AI662" s="12"/>
      <c r="AJ662" s="12"/>
    </row>
    <row r="663">
      <c r="AF663" s="12"/>
      <c r="AG663" s="12"/>
      <c r="AH663" s="12"/>
      <c r="AI663" s="12"/>
      <c r="AJ663" s="12"/>
    </row>
    <row r="664">
      <c r="AF664" s="12"/>
      <c r="AG664" s="12"/>
      <c r="AH664" s="12"/>
      <c r="AI664" s="12"/>
      <c r="AJ664" s="12"/>
    </row>
    <row r="665">
      <c r="AF665" s="12"/>
      <c r="AG665" s="12"/>
      <c r="AH665" s="12"/>
      <c r="AI665" s="12"/>
      <c r="AJ665" s="12"/>
    </row>
    <row r="666">
      <c r="AF666" s="12"/>
      <c r="AG666" s="12"/>
      <c r="AH666" s="12"/>
      <c r="AI666" s="12"/>
      <c r="AJ666" s="12"/>
    </row>
    <row r="667">
      <c r="AF667" s="12"/>
      <c r="AG667" s="12"/>
      <c r="AH667" s="12"/>
      <c r="AI667" s="12"/>
      <c r="AJ667" s="12"/>
    </row>
    <row r="668">
      <c r="AF668" s="12"/>
      <c r="AG668" s="12"/>
      <c r="AH668" s="12"/>
      <c r="AI668" s="12"/>
      <c r="AJ668" s="12"/>
    </row>
    <row r="669">
      <c r="AF669" s="12"/>
      <c r="AG669" s="12"/>
      <c r="AH669" s="12"/>
      <c r="AI669" s="12"/>
      <c r="AJ669" s="12"/>
    </row>
    <row r="670">
      <c r="AF670" s="12"/>
      <c r="AG670" s="12"/>
      <c r="AH670" s="12"/>
      <c r="AI670" s="12"/>
      <c r="AJ670" s="12"/>
    </row>
    <row r="671">
      <c r="AF671" s="12"/>
      <c r="AG671" s="12"/>
      <c r="AH671" s="12"/>
      <c r="AI671" s="12"/>
      <c r="AJ671" s="12"/>
    </row>
    <row r="672">
      <c r="AF672" s="12"/>
      <c r="AG672" s="12"/>
      <c r="AH672" s="12"/>
      <c r="AI672" s="12"/>
      <c r="AJ672" s="12"/>
    </row>
    <row r="673">
      <c r="AF673" s="12"/>
      <c r="AG673" s="12"/>
      <c r="AH673" s="12"/>
      <c r="AI673" s="12"/>
      <c r="AJ673" s="12"/>
    </row>
    <row r="674">
      <c r="AF674" s="12"/>
      <c r="AG674" s="12"/>
      <c r="AH674" s="12"/>
      <c r="AI674" s="12"/>
      <c r="AJ674" s="12"/>
    </row>
    <row r="675">
      <c r="AF675" s="12"/>
      <c r="AG675" s="12"/>
      <c r="AH675" s="12"/>
      <c r="AI675" s="12"/>
      <c r="AJ675" s="12"/>
    </row>
    <row r="676">
      <c r="AF676" s="12"/>
      <c r="AG676" s="12"/>
      <c r="AH676" s="12"/>
      <c r="AI676" s="12"/>
      <c r="AJ676" s="12"/>
    </row>
    <row r="677">
      <c r="AF677" s="12"/>
      <c r="AG677" s="12"/>
      <c r="AH677" s="12"/>
      <c r="AI677" s="12"/>
      <c r="AJ677" s="12"/>
    </row>
    <row r="678">
      <c r="AF678" s="12"/>
      <c r="AG678" s="12"/>
      <c r="AH678" s="12"/>
      <c r="AI678" s="12"/>
      <c r="AJ678" s="12"/>
    </row>
    <row r="679">
      <c r="AF679" s="12"/>
      <c r="AG679" s="12"/>
      <c r="AH679" s="12"/>
      <c r="AI679" s="12"/>
      <c r="AJ679" s="12"/>
    </row>
    <row r="680">
      <c r="AF680" s="12"/>
      <c r="AG680" s="12"/>
      <c r="AH680" s="12"/>
      <c r="AI680" s="12"/>
      <c r="AJ680" s="12"/>
    </row>
    <row r="681">
      <c r="AF681" s="12"/>
      <c r="AG681" s="12"/>
      <c r="AH681" s="12"/>
      <c r="AI681" s="12"/>
      <c r="AJ681" s="12"/>
    </row>
    <row r="682">
      <c r="AF682" s="12"/>
      <c r="AG682" s="12"/>
      <c r="AH682" s="12"/>
      <c r="AI682" s="12"/>
      <c r="AJ682" s="12"/>
    </row>
    <row r="683">
      <c r="AF683" s="12"/>
      <c r="AG683" s="12"/>
      <c r="AH683" s="12"/>
      <c r="AI683" s="12"/>
      <c r="AJ683" s="12"/>
    </row>
    <row r="684">
      <c r="AF684" s="12"/>
      <c r="AG684" s="12"/>
      <c r="AH684" s="12"/>
      <c r="AI684" s="12"/>
      <c r="AJ684" s="12"/>
    </row>
    <row r="685">
      <c r="AF685" s="12"/>
      <c r="AG685" s="12"/>
      <c r="AH685" s="12"/>
      <c r="AI685" s="12"/>
      <c r="AJ685" s="12"/>
    </row>
    <row r="686">
      <c r="AF686" s="12"/>
      <c r="AG686" s="12"/>
      <c r="AH686" s="12"/>
      <c r="AI686" s="12"/>
      <c r="AJ686" s="12"/>
    </row>
    <row r="687">
      <c r="AF687" s="12"/>
      <c r="AG687" s="12"/>
      <c r="AH687" s="12"/>
      <c r="AI687" s="12"/>
      <c r="AJ687" s="12"/>
    </row>
    <row r="688">
      <c r="AF688" s="12"/>
      <c r="AG688" s="12"/>
      <c r="AH688" s="12"/>
      <c r="AI688" s="12"/>
      <c r="AJ688" s="12"/>
    </row>
    <row r="689">
      <c r="AF689" s="12"/>
      <c r="AG689" s="12"/>
      <c r="AH689" s="12"/>
      <c r="AI689" s="12"/>
      <c r="AJ689" s="12"/>
    </row>
    <row r="690">
      <c r="AF690" s="12"/>
      <c r="AG690" s="12"/>
      <c r="AH690" s="12"/>
      <c r="AI690" s="12"/>
      <c r="AJ690" s="12"/>
    </row>
    <row r="691">
      <c r="AF691" s="12"/>
      <c r="AG691" s="12"/>
      <c r="AH691" s="12"/>
      <c r="AI691" s="12"/>
      <c r="AJ691" s="12"/>
    </row>
    <row r="692">
      <c r="AF692" s="12"/>
      <c r="AG692" s="12"/>
      <c r="AH692" s="12"/>
      <c r="AI692" s="12"/>
      <c r="AJ692" s="12"/>
    </row>
    <row r="693">
      <c r="AF693" s="12"/>
      <c r="AG693" s="12"/>
      <c r="AH693" s="12"/>
      <c r="AI693" s="12"/>
      <c r="AJ693" s="12"/>
    </row>
    <row r="694">
      <c r="AF694" s="12"/>
      <c r="AG694" s="12"/>
      <c r="AH694" s="12"/>
      <c r="AI694" s="12"/>
      <c r="AJ694" s="12"/>
    </row>
    <row r="695">
      <c r="AF695" s="12"/>
      <c r="AG695" s="12"/>
      <c r="AH695" s="12"/>
      <c r="AI695" s="12"/>
      <c r="AJ695" s="12"/>
    </row>
    <row r="696">
      <c r="AF696" s="12"/>
      <c r="AG696" s="12"/>
      <c r="AH696" s="12"/>
      <c r="AI696" s="12"/>
      <c r="AJ696" s="12"/>
    </row>
    <row r="697">
      <c r="AF697" s="12"/>
      <c r="AG697" s="12"/>
      <c r="AH697" s="12"/>
      <c r="AI697" s="12"/>
      <c r="AJ697" s="12"/>
    </row>
    <row r="698">
      <c r="AF698" s="12"/>
      <c r="AG698" s="12"/>
      <c r="AH698" s="12"/>
      <c r="AI698" s="12"/>
      <c r="AJ698" s="12"/>
    </row>
    <row r="699">
      <c r="AF699" s="12"/>
      <c r="AG699" s="12"/>
      <c r="AH699" s="12"/>
      <c r="AI699" s="12"/>
      <c r="AJ699" s="12"/>
    </row>
    <row r="700">
      <c r="AF700" s="12"/>
      <c r="AG700" s="12"/>
      <c r="AH700" s="12"/>
      <c r="AI700" s="12"/>
      <c r="AJ700" s="12"/>
    </row>
    <row r="701">
      <c r="AF701" s="12"/>
      <c r="AG701" s="12"/>
      <c r="AH701" s="12"/>
      <c r="AI701" s="12"/>
      <c r="AJ701" s="12"/>
    </row>
    <row r="702">
      <c r="AF702" s="12"/>
      <c r="AG702" s="12"/>
      <c r="AH702" s="12"/>
      <c r="AI702" s="12"/>
      <c r="AJ702" s="12"/>
    </row>
    <row r="703">
      <c r="AF703" s="12"/>
      <c r="AG703" s="12"/>
      <c r="AH703" s="12"/>
      <c r="AI703" s="12"/>
      <c r="AJ703" s="12"/>
    </row>
    <row r="704">
      <c r="AF704" s="12"/>
      <c r="AG704" s="12"/>
      <c r="AH704" s="12"/>
      <c r="AI704" s="12"/>
      <c r="AJ704" s="12"/>
    </row>
    <row r="705">
      <c r="AF705" s="12"/>
      <c r="AG705" s="12"/>
      <c r="AH705" s="12"/>
      <c r="AI705" s="12"/>
      <c r="AJ705" s="12"/>
    </row>
    <row r="706">
      <c r="AF706" s="12"/>
      <c r="AG706" s="12"/>
      <c r="AH706" s="12"/>
      <c r="AI706" s="12"/>
      <c r="AJ706" s="12"/>
    </row>
    <row r="707">
      <c r="AF707" s="12"/>
      <c r="AG707" s="12"/>
      <c r="AH707" s="12"/>
      <c r="AI707" s="12"/>
      <c r="AJ707" s="12"/>
    </row>
    <row r="708">
      <c r="AF708" s="12"/>
      <c r="AG708" s="12"/>
      <c r="AH708" s="12"/>
      <c r="AI708" s="12"/>
      <c r="AJ708" s="12"/>
    </row>
    <row r="709">
      <c r="AF709" s="12"/>
      <c r="AG709" s="12"/>
      <c r="AH709" s="12"/>
      <c r="AI709" s="12"/>
      <c r="AJ709" s="12"/>
    </row>
    <row r="710">
      <c r="AF710" s="12"/>
      <c r="AG710" s="12"/>
      <c r="AH710" s="12"/>
      <c r="AI710" s="12"/>
      <c r="AJ710" s="12"/>
    </row>
    <row r="711">
      <c r="AF711" s="12"/>
      <c r="AG711" s="12"/>
      <c r="AH711" s="12"/>
      <c r="AI711" s="12"/>
      <c r="AJ711" s="12"/>
    </row>
    <row r="712">
      <c r="AF712" s="12"/>
      <c r="AG712" s="12"/>
      <c r="AH712" s="12"/>
      <c r="AI712" s="12"/>
      <c r="AJ712" s="12"/>
    </row>
    <row r="713">
      <c r="AF713" s="12"/>
      <c r="AG713" s="12"/>
      <c r="AH713" s="12"/>
      <c r="AI713" s="12"/>
      <c r="AJ713" s="12"/>
    </row>
    <row r="714">
      <c r="AF714" s="12"/>
      <c r="AG714" s="12"/>
      <c r="AH714" s="12"/>
      <c r="AI714" s="12"/>
      <c r="AJ714" s="12"/>
    </row>
    <row r="715">
      <c r="AF715" s="12"/>
      <c r="AG715" s="12"/>
      <c r="AH715" s="12"/>
      <c r="AI715" s="12"/>
      <c r="AJ715" s="12"/>
    </row>
    <row r="716">
      <c r="AF716" s="12"/>
      <c r="AG716" s="12"/>
      <c r="AH716" s="12"/>
      <c r="AI716" s="12"/>
      <c r="AJ716" s="12"/>
    </row>
    <row r="717">
      <c r="AF717" s="12"/>
      <c r="AG717" s="12"/>
      <c r="AH717" s="12"/>
      <c r="AI717" s="12"/>
      <c r="AJ717" s="12"/>
    </row>
    <row r="718">
      <c r="AF718" s="12"/>
      <c r="AG718" s="12"/>
      <c r="AH718" s="12"/>
      <c r="AI718" s="12"/>
      <c r="AJ718" s="12"/>
    </row>
    <row r="719">
      <c r="AF719" s="12"/>
      <c r="AG719" s="12"/>
      <c r="AH719" s="12"/>
      <c r="AI719" s="12"/>
      <c r="AJ719" s="12"/>
    </row>
    <row r="720">
      <c r="AF720" s="12"/>
      <c r="AG720" s="12"/>
      <c r="AH720" s="12"/>
      <c r="AI720" s="12"/>
      <c r="AJ720" s="12"/>
    </row>
    <row r="721">
      <c r="AF721" s="12"/>
      <c r="AG721" s="12"/>
      <c r="AH721" s="12"/>
      <c r="AI721" s="12"/>
      <c r="AJ721" s="12"/>
    </row>
    <row r="722">
      <c r="AF722" s="12"/>
      <c r="AG722" s="12"/>
      <c r="AH722" s="12"/>
      <c r="AI722" s="12"/>
      <c r="AJ722" s="12"/>
    </row>
    <row r="723">
      <c r="AF723" s="12"/>
      <c r="AG723" s="12"/>
      <c r="AH723" s="12"/>
      <c r="AI723" s="12"/>
      <c r="AJ723" s="12"/>
    </row>
    <row r="724">
      <c r="AF724" s="12"/>
      <c r="AG724" s="12"/>
      <c r="AH724" s="12"/>
      <c r="AI724" s="12"/>
      <c r="AJ724" s="12"/>
    </row>
    <row r="725">
      <c r="AF725" s="12"/>
      <c r="AG725" s="12"/>
      <c r="AH725" s="12"/>
      <c r="AI725" s="12"/>
      <c r="AJ725" s="12"/>
    </row>
    <row r="726">
      <c r="AF726" s="12"/>
      <c r="AG726" s="12"/>
      <c r="AH726" s="12"/>
      <c r="AI726" s="12"/>
      <c r="AJ726" s="12"/>
    </row>
    <row r="727">
      <c r="AF727" s="12"/>
      <c r="AG727" s="12"/>
      <c r="AH727" s="12"/>
      <c r="AI727" s="12"/>
      <c r="AJ727" s="12"/>
    </row>
    <row r="728">
      <c r="AF728" s="12"/>
      <c r="AG728" s="12"/>
      <c r="AH728" s="12"/>
      <c r="AI728" s="12"/>
      <c r="AJ728" s="12"/>
    </row>
    <row r="729">
      <c r="AF729" s="12"/>
      <c r="AG729" s="12"/>
      <c r="AH729" s="12"/>
      <c r="AI729" s="12"/>
      <c r="AJ729" s="12"/>
    </row>
    <row r="730">
      <c r="AF730" s="12"/>
      <c r="AG730" s="12"/>
      <c r="AH730" s="12"/>
      <c r="AI730" s="12"/>
      <c r="AJ730" s="12"/>
    </row>
    <row r="731">
      <c r="AF731" s="12"/>
      <c r="AG731" s="12"/>
      <c r="AH731" s="12"/>
      <c r="AI731" s="12"/>
      <c r="AJ731" s="12"/>
    </row>
    <row r="732">
      <c r="AF732" s="12"/>
      <c r="AG732" s="12"/>
      <c r="AH732" s="12"/>
      <c r="AI732" s="12"/>
      <c r="AJ732" s="12"/>
    </row>
    <row r="733">
      <c r="AF733" s="12"/>
      <c r="AG733" s="12"/>
      <c r="AH733" s="12"/>
      <c r="AI733" s="12"/>
      <c r="AJ733" s="12"/>
    </row>
    <row r="734">
      <c r="AF734" s="12"/>
      <c r="AG734" s="12"/>
      <c r="AH734" s="12"/>
      <c r="AI734" s="12"/>
      <c r="AJ734" s="12"/>
    </row>
    <row r="735">
      <c r="AF735" s="12"/>
      <c r="AG735" s="12"/>
      <c r="AH735" s="12"/>
      <c r="AI735" s="12"/>
      <c r="AJ735" s="12"/>
    </row>
    <row r="736">
      <c r="AF736" s="12"/>
      <c r="AG736" s="12"/>
      <c r="AH736" s="12"/>
      <c r="AI736" s="12"/>
      <c r="AJ736" s="12"/>
    </row>
    <row r="737">
      <c r="AF737" s="12"/>
      <c r="AG737" s="12"/>
      <c r="AH737" s="12"/>
      <c r="AI737" s="12"/>
      <c r="AJ737" s="12"/>
    </row>
    <row r="738">
      <c r="AF738" s="12"/>
      <c r="AG738" s="12"/>
      <c r="AH738" s="12"/>
      <c r="AI738" s="12"/>
      <c r="AJ738" s="12"/>
    </row>
    <row r="739">
      <c r="AF739" s="12"/>
      <c r="AG739" s="12"/>
      <c r="AH739" s="12"/>
      <c r="AI739" s="12"/>
      <c r="AJ739" s="12"/>
    </row>
    <row r="740">
      <c r="AF740" s="12"/>
      <c r="AG740" s="12"/>
      <c r="AH740" s="12"/>
      <c r="AI740" s="12"/>
      <c r="AJ740" s="12"/>
    </row>
    <row r="741">
      <c r="AF741" s="12"/>
      <c r="AG741" s="12"/>
      <c r="AH741" s="12"/>
      <c r="AI741" s="12"/>
      <c r="AJ741" s="12"/>
    </row>
    <row r="742">
      <c r="AF742" s="12"/>
      <c r="AG742" s="12"/>
      <c r="AH742" s="12"/>
      <c r="AI742" s="12"/>
      <c r="AJ742" s="12"/>
    </row>
    <row r="743">
      <c r="AF743" s="12"/>
      <c r="AG743" s="12"/>
      <c r="AH743" s="12"/>
      <c r="AI743" s="12"/>
      <c r="AJ743" s="12"/>
    </row>
    <row r="744">
      <c r="AF744" s="12"/>
      <c r="AG744" s="12"/>
      <c r="AH744" s="12"/>
      <c r="AI744" s="12"/>
      <c r="AJ744" s="12"/>
    </row>
    <row r="745">
      <c r="AF745" s="12"/>
      <c r="AG745" s="12"/>
      <c r="AH745" s="12"/>
      <c r="AI745" s="12"/>
      <c r="AJ745" s="12"/>
    </row>
    <row r="746">
      <c r="AF746" s="12"/>
      <c r="AG746" s="12"/>
      <c r="AH746" s="12"/>
      <c r="AI746" s="12"/>
      <c r="AJ746" s="12"/>
    </row>
    <row r="747">
      <c r="AF747" s="12"/>
      <c r="AG747" s="12"/>
      <c r="AH747" s="12"/>
      <c r="AI747" s="12"/>
      <c r="AJ747" s="12"/>
    </row>
    <row r="748">
      <c r="AF748" s="12"/>
      <c r="AG748" s="12"/>
      <c r="AH748" s="12"/>
      <c r="AI748" s="12"/>
      <c r="AJ748" s="12"/>
    </row>
    <row r="749">
      <c r="AF749" s="12"/>
      <c r="AG749" s="12"/>
      <c r="AH749" s="12"/>
      <c r="AI749" s="12"/>
      <c r="AJ749" s="12"/>
    </row>
    <row r="750">
      <c r="AF750" s="12"/>
      <c r="AG750" s="12"/>
      <c r="AH750" s="12"/>
      <c r="AI750" s="12"/>
      <c r="AJ750" s="12"/>
    </row>
    <row r="751">
      <c r="AF751" s="12"/>
      <c r="AG751" s="12"/>
      <c r="AH751" s="12"/>
      <c r="AI751" s="12"/>
      <c r="AJ751" s="12"/>
    </row>
    <row r="752">
      <c r="AF752" s="12"/>
      <c r="AG752" s="12"/>
      <c r="AH752" s="12"/>
      <c r="AI752" s="12"/>
      <c r="AJ752" s="12"/>
    </row>
    <row r="753">
      <c r="AF753" s="12"/>
      <c r="AG753" s="12"/>
      <c r="AH753" s="12"/>
      <c r="AI753" s="12"/>
      <c r="AJ753" s="12"/>
    </row>
    <row r="754">
      <c r="AF754" s="12"/>
      <c r="AG754" s="12"/>
      <c r="AH754" s="12"/>
      <c r="AI754" s="12"/>
      <c r="AJ754" s="12"/>
    </row>
    <row r="755">
      <c r="AF755" s="12"/>
      <c r="AG755" s="12"/>
      <c r="AH755" s="12"/>
      <c r="AI755" s="12"/>
      <c r="AJ755" s="12"/>
    </row>
    <row r="756">
      <c r="AF756" s="12"/>
      <c r="AG756" s="12"/>
      <c r="AH756" s="12"/>
      <c r="AI756" s="12"/>
      <c r="AJ756" s="12"/>
    </row>
    <row r="757">
      <c r="AF757" s="12"/>
      <c r="AG757" s="12"/>
      <c r="AH757" s="12"/>
      <c r="AI757" s="12"/>
      <c r="AJ757" s="12"/>
    </row>
    <row r="758">
      <c r="AF758" s="12"/>
      <c r="AG758" s="12"/>
      <c r="AH758" s="12"/>
      <c r="AI758" s="12"/>
      <c r="AJ758" s="12"/>
    </row>
    <row r="759">
      <c r="AF759" s="12"/>
      <c r="AG759" s="12"/>
      <c r="AH759" s="12"/>
      <c r="AI759" s="12"/>
      <c r="AJ759" s="12"/>
    </row>
    <row r="760">
      <c r="AF760" s="12"/>
      <c r="AG760" s="12"/>
      <c r="AH760" s="12"/>
      <c r="AI760" s="12"/>
      <c r="AJ760" s="12"/>
    </row>
    <row r="761">
      <c r="AF761" s="12"/>
      <c r="AG761" s="12"/>
      <c r="AH761" s="12"/>
      <c r="AI761" s="12"/>
      <c r="AJ761" s="12"/>
    </row>
    <row r="762">
      <c r="AF762" s="12"/>
      <c r="AG762" s="12"/>
      <c r="AH762" s="12"/>
      <c r="AI762" s="12"/>
      <c r="AJ762" s="12"/>
    </row>
    <row r="763">
      <c r="AF763" s="12"/>
      <c r="AG763" s="12"/>
      <c r="AH763" s="12"/>
      <c r="AI763" s="12"/>
      <c r="AJ763" s="12"/>
    </row>
    <row r="764">
      <c r="AF764" s="12"/>
      <c r="AG764" s="12"/>
      <c r="AH764" s="12"/>
      <c r="AI764" s="12"/>
      <c r="AJ764" s="12"/>
    </row>
    <row r="765">
      <c r="AF765" s="12"/>
      <c r="AG765" s="12"/>
      <c r="AH765" s="12"/>
      <c r="AI765" s="12"/>
      <c r="AJ765" s="12"/>
    </row>
    <row r="766">
      <c r="AF766" s="12"/>
      <c r="AG766" s="12"/>
      <c r="AH766" s="12"/>
      <c r="AI766" s="12"/>
      <c r="AJ766" s="12"/>
    </row>
    <row r="767">
      <c r="AF767" s="12"/>
      <c r="AG767" s="12"/>
      <c r="AH767" s="12"/>
      <c r="AI767" s="12"/>
      <c r="AJ767" s="12"/>
    </row>
    <row r="768">
      <c r="AF768" s="12"/>
      <c r="AG768" s="12"/>
      <c r="AH768" s="12"/>
      <c r="AI768" s="12"/>
      <c r="AJ768" s="12"/>
    </row>
    <row r="769">
      <c r="AF769" s="12"/>
      <c r="AG769" s="12"/>
      <c r="AH769" s="12"/>
      <c r="AI769" s="12"/>
      <c r="AJ769" s="12"/>
    </row>
    <row r="770">
      <c r="AF770" s="12"/>
      <c r="AG770" s="12"/>
      <c r="AH770" s="12"/>
      <c r="AI770" s="12"/>
      <c r="AJ770" s="12"/>
    </row>
    <row r="771">
      <c r="AF771" s="12"/>
      <c r="AG771" s="12"/>
      <c r="AH771" s="12"/>
      <c r="AI771" s="12"/>
      <c r="AJ771" s="12"/>
    </row>
    <row r="772">
      <c r="AF772" s="12"/>
      <c r="AG772" s="12"/>
      <c r="AH772" s="12"/>
      <c r="AI772" s="12"/>
      <c r="AJ772" s="12"/>
    </row>
    <row r="773">
      <c r="AF773" s="12"/>
      <c r="AG773" s="12"/>
      <c r="AH773" s="12"/>
      <c r="AI773" s="12"/>
      <c r="AJ773" s="12"/>
    </row>
    <row r="774">
      <c r="AF774" s="12"/>
      <c r="AG774" s="12"/>
      <c r="AH774" s="12"/>
      <c r="AI774" s="12"/>
      <c r="AJ774" s="12"/>
    </row>
    <row r="775">
      <c r="AF775" s="12"/>
      <c r="AG775" s="12"/>
      <c r="AH775" s="12"/>
      <c r="AI775" s="12"/>
      <c r="AJ775" s="12"/>
    </row>
    <row r="776">
      <c r="AF776" s="12"/>
      <c r="AG776" s="12"/>
      <c r="AH776" s="12"/>
      <c r="AI776" s="12"/>
      <c r="AJ776" s="12"/>
    </row>
    <row r="777">
      <c r="AF777" s="12"/>
      <c r="AG777" s="12"/>
      <c r="AH777" s="12"/>
      <c r="AI777" s="12"/>
      <c r="AJ777" s="12"/>
    </row>
    <row r="778">
      <c r="AF778" s="12"/>
      <c r="AG778" s="12"/>
      <c r="AH778" s="12"/>
      <c r="AI778" s="12"/>
      <c r="AJ778" s="12"/>
    </row>
    <row r="779">
      <c r="AF779" s="12"/>
      <c r="AG779" s="12"/>
      <c r="AH779" s="12"/>
      <c r="AI779" s="12"/>
      <c r="AJ779" s="12"/>
    </row>
    <row r="780">
      <c r="AF780" s="12"/>
      <c r="AG780" s="12"/>
      <c r="AH780" s="12"/>
      <c r="AI780" s="12"/>
      <c r="AJ780" s="12"/>
    </row>
    <row r="781">
      <c r="AF781" s="12"/>
      <c r="AG781" s="12"/>
      <c r="AH781" s="12"/>
      <c r="AI781" s="12"/>
      <c r="AJ781" s="12"/>
    </row>
    <row r="782">
      <c r="AF782" s="12"/>
      <c r="AG782" s="12"/>
      <c r="AH782" s="12"/>
      <c r="AI782" s="12"/>
      <c r="AJ782" s="12"/>
    </row>
    <row r="783">
      <c r="AF783" s="12"/>
      <c r="AG783" s="12"/>
      <c r="AH783" s="12"/>
      <c r="AI783" s="12"/>
      <c r="AJ783" s="12"/>
    </row>
    <row r="784">
      <c r="AF784" s="12"/>
      <c r="AG784" s="12"/>
      <c r="AH784" s="12"/>
      <c r="AI784" s="12"/>
      <c r="AJ784" s="12"/>
    </row>
    <row r="785">
      <c r="AF785" s="12"/>
      <c r="AG785" s="12"/>
      <c r="AH785" s="12"/>
      <c r="AI785" s="12"/>
      <c r="AJ785" s="12"/>
    </row>
    <row r="786">
      <c r="AF786" s="12"/>
      <c r="AG786" s="12"/>
      <c r="AH786" s="12"/>
      <c r="AI786" s="12"/>
      <c r="AJ786" s="12"/>
    </row>
    <row r="787">
      <c r="AF787" s="12"/>
      <c r="AG787" s="12"/>
      <c r="AH787" s="12"/>
      <c r="AI787" s="12"/>
      <c r="AJ787" s="12"/>
    </row>
    <row r="788">
      <c r="AF788" s="12"/>
      <c r="AG788" s="12"/>
      <c r="AH788" s="12"/>
      <c r="AI788" s="12"/>
      <c r="AJ788" s="12"/>
    </row>
    <row r="789">
      <c r="AF789" s="12"/>
      <c r="AG789" s="12"/>
      <c r="AH789" s="12"/>
      <c r="AI789" s="12"/>
      <c r="AJ789" s="12"/>
    </row>
    <row r="790">
      <c r="AF790" s="12"/>
      <c r="AG790" s="12"/>
      <c r="AH790" s="12"/>
      <c r="AI790" s="12"/>
      <c r="AJ790" s="12"/>
    </row>
    <row r="791">
      <c r="AF791" s="12"/>
      <c r="AG791" s="12"/>
      <c r="AH791" s="12"/>
      <c r="AI791" s="12"/>
      <c r="AJ791" s="12"/>
    </row>
    <row r="792">
      <c r="AF792" s="12"/>
      <c r="AG792" s="12"/>
      <c r="AH792" s="12"/>
      <c r="AI792" s="12"/>
      <c r="AJ792" s="12"/>
    </row>
    <row r="793">
      <c r="AF793" s="12"/>
      <c r="AG793" s="12"/>
      <c r="AH793" s="12"/>
      <c r="AI793" s="12"/>
      <c r="AJ793" s="12"/>
    </row>
    <row r="794">
      <c r="AF794" s="12"/>
      <c r="AG794" s="12"/>
      <c r="AH794" s="12"/>
      <c r="AI794" s="12"/>
      <c r="AJ794" s="12"/>
    </row>
    <row r="795">
      <c r="AF795" s="12"/>
      <c r="AG795" s="12"/>
      <c r="AH795" s="12"/>
      <c r="AI795" s="12"/>
      <c r="AJ795" s="12"/>
    </row>
    <row r="796">
      <c r="AF796" s="12"/>
      <c r="AG796" s="12"/>
      <c r="AH796" s="12"/>
      <c r="AI796" s="12"/>
      <c r="AJ796" s="12"/>
    </row>
    <row r="797">
      <c r="AF797" s="12"/>
      <c r="AG797" s="12"/>
      <c r="AH797" s="12"/>
      <c r="AI797" s="12"/>
      <c r="AJ797" s="12"/>
    </row>
    <row r="798">
      <c r="AF798" s="12"/>
      <c r="AG798" s="12"/>
      <c r="AH798" s="12"/>
      <c r="AI798" s="12"/>
      <c r="AJ798" s="12"/>
    </row>
    <row r="799">
      <c r="AF799" s="12"/>
      <c r="AG799" s="12"/>
      <c r="AH799" s="12"/>
      <c r="AI799" s="12"/>
      <c r="AJ799" s="12"/>
    </row>
    <row r="800">
      <c r="AF800" s="12"/>
      <c r="AG800" s="12"/>
      <c r="AH800" s="12"/>
      <c r="AI800" s="12"/>
      <c r="AJ800" s="12"/>
    </row>
    <row r="801">
      <c r="AF801" s="12"/>
      <c r="AG801" s="12"/>
      <c r="AH801" s="12"/>
      <c r="AI801" s="12"/>
      <c r="AJ801" s="12"/>
    </row>
    <row r="802">
      <c r="AF802" s="12"/>
      <c r="AG802" s="12"/>
      <c r="AH802" s="12"/>
      <c r="AI802" s="12"/>
      <c r="AJ802" s="12"/>
    </row>
    <row r="803">
      <c r="AF803" s="12"/>
      <c r="AG803" s="12"/>
      <c r="AH803" s="12"/>
      <c r="AI803" s="12"/>
      <c r="AJ803" s="12"/>
    </row>
    <row r="804">
      <c r="AF804" s="12"/>
      <c r="AG804" s="12"/>
      <c r="AH804" s="12"/>
      <c r="AI804" s="12"/>
      <c r="AJ804" s="12"/>
    </row>
    <row r="805">
      <c r="AF805" s="12"/>
      <c r="AG805" s="12"/>
      <c r="AH805" s="12"/>
      <c r="AI805" s="12"/>
      <c r="AJ805" s="12"/>
    </row>
    <row r="806">
      <c r="AF806" s="12"/>
      <c r="AG806" s="12"/>
      <c r="AH806" s="12"/>
      <c r="AI806" s="12"/>
      <c r="AJ806" s="12"/>
    </row>
    <row r="807">
      <c r="AF807" s="12"/>
      <c r="AG807" s="12"/>
      <c r="AH807" s="12"/>
      <c r="AI807" s="12"/>
      <c r="AJ807" s="12"/>
    </row>
    <row r="808">
      <c r="AF808" s="12"/>
      <c r="AG808" s="12"/>
      <c r="AH808" s="12"/>
      <c r="AI808" s="12"/>
      <c r="AJ808" s="12"/>
    </row>
    <row r="809">
      <c r="AF809" s="12"/>
      <c r="AG809" s="12"/>
      <c r="AH809" s="12"/>
      <c r="AI809" s="12"/>
      <c r="AJ809" s="12"/>
    </row>
    <row r="810">
      <c r="AF810" s="12"/>
      <c r="AG810" s="12"/>
      <c r="AH810" s="12"/>
      <c r="AI810" s="12"/>
      <c r="AJ810" s="12"/>
    </row>
    <row r="811">
      <c r="AF811" s="12"/>
      <c r="AG811" s="12"/>
      <c r="AH811" s="12"/>
      <c r="AI811" s="12"/>
      <c r="AJ811" s="12"/>
    </row>
    <row r="812">
      <c r="AF812" s="12"/>
      <c r="AG812" s="12"/>
      <c r="AH812" s="12"/>
      <c r="AI812" s="12"/>
      <c r="AJ812" s="12"/>
    </row>
    <row r="813">
      <c r="AF813" s="12"/>
      <c r="AG813" s="12"/>
      <c r="AH813" s="12"/>
      <c r="AI813" s="12"/>
      <c r="AJ813" s="12"/>
    </row>
    <row r="814">
      <c r="AF814" s="12"/>
      <c r="AG814" s="12"/>
      <c r="AH814" s="12"/>
      <c r="AI814" s="12"/>
      <c r="AJ814" s="12"/>
    </row>
    <row r="815">
      <c r="AF815" s="12"/>
      <c r="AG815" s="12"/>
      <c r="AH815" s="12"/>
      <c r="AI815" s="12"/>
      <c r="AJ815" s="12"/>
    </row>
    <row r="816">
      <c r="AF816" s="12"/>
      <c r="AG816" s="12"/>
      <c r="AH816" s="12"/>
      <c r="AI816" s="12"/>
      <c r="AJ816" s="12"/>
    </row>
    <row r="817">
      <c r="AF817" s="12"/>
      <c r="AG817" s="12"/>
      <c r="AH817" s="12"/>
      <c r="AI817" s="12"/>
      <c r="AJ817" s="12"/>
    </row>
    <row r="818">
      <c r="AF818" s="12"/>
      <c r="AG818" s="12"/>
      <c r="AH818" s="12"/>
      <c r="AI818" s="12"/>
      <c r="AJ818" s="12"/>
    </row>
    <row r="819">
      <c r="AF819" s="12"/>
      <c r="AG819" s="12"/>
      <c r="AH819" s="12"/>
      <c r="AI819" s="12"/>
      <c r="AJ819" s="12"/>
    </row>
    <row r="820">
      <c r="AF820" s="12"/>
      <c r="AG820" s="12"/>
      <c r="AH820" s="12"/>
      <c r="AI820" s="12"/>
      <c r="AJ820" s="12"/>
    </row>
    <row r="821">
      <c r="AF821" s="12"/>
      <c r="AG821" s="12"/>
      <c r="AH821" s="12"/>
      <c r="AI821" s="12"/>
      <c r="AJ821" s="12"/>
    </row>
    <row r="822">
      <c r="AF822" s="12"/>
      <c r="AG822" s="12"/>
      <c r="AH822" s="12"/>
      <c r="AI822" s="12"/>
      <c r="AJ822" s="12"/>
    </row>
    <row r="823">
      <c r="AF823" s="12"/>
      <c r="AG823" s="12"/>
      <c r="AH823" s="12"/>
      <c r="AI823" s="12"/>
      <c r="AJ823" s="12"/>
    </row>
    <row r="824">
      <c r="AF824" s="12"/>
      <c r="AG824" s="12"/>
      <c r="AH824" s="12"/>
      <c r="AI824" s="12"/>
      <c r="AJ824" s="12"/>
    </row>
    <row r="825">
      <c r="AF825" s="12"/>
      <c r="AG825" s="12"/>
      <c r="AH825" s="12"/>
      <c r="AI825" s="12"/>
      <c r="AJ825" s="12"/>
    </row>
    <row r="826">
      <c r="AF826" s="12"/>
      <c r="AG826" s="12"/>
      <c r="AH826" s="12"/>
      <c r="AI826" s="12"/>
      <c r="AJ826" s="12"/>
    </row>
    <row r="827">
      <c r="AF827" s="12"/>
      <c r="AG827" s="12"/>
      <c r="AH827" s="12"/>
      <c r="AI827" s="12"/>
      <c r="AJ827" s="12"/>
    </row>
    <row r="828">
      <c r="AF828" s="12"/>
      <c r="AG828" s="12"/>
      <c r="AH828" s="12"/>
      <c r="AI828" s="12"/>
      <c r="AJ828" s="12"/>
    </row>
    <row r="829">
      <c r="AF829" s="12"/>
      <c r="AG829" s="12"/>
      <c r="AH829" s="12"/>
      <c r="AI829" s="12"/>
      <c r="AJ829" s="12"/>
    </row>
    <row r="830">
      <c r="AF830" s="12"/>
      <c r="AG830" s="12"/>
      <c r="AH830" s="12"/>
      <c r="AI830" s="12"/>
      <c r="AJ830" s="12"/>
    </row>
    <row r="831">
      <c r="AF831" s="12"/>
      <c r="AG831" s="12"/>
      <c r="AH831" s="12"/>
      <c r="AI831" s="12"/>
      <c r="AJ831" s="12"/>
    </row>
    <row r="832">
      <c r="AF832" s="12"/>
      <c r="AG832" s="12"/>
      <c r="AH832" s="12"/>
      <c r="AI832" s="12"/>
      <c r="AJ832" s="12"/>
    </row>
    <row r="833">
      <c r="AF833" s="12"/>
      <c r="AG833" s="12"/>
      <c r="AH833" s="12"/>
      <c r="AI833" s="12"/>
      <c r="AJ833" s="12"/>
    </row>
    <row r="834">
      <c r="AF834" s="12"/>
      <c r="AG834" s="12"/>
      <c r="AH834" s="12"/>
      <c r="AI834" s="12"/>
      <c r="AJ834" s="12"/>
    </row>
    <row r="835">
      <c r="AF835" s="12"/>
      <c r="AG835" s="12"/>
      <c r="AH835" s="12"/>
      <c r="AI835" s="12"/>
      <c r="AJ835" s="12"/>
    </row>
    <row r="836">
      <c r="AF836" s="12"/>
      <c r="AG836" s="12"/>
      <c r="AH836" s="12"/>
      <c r="AI836" s="12"/>
      <c r="AJ836" s="12"/>
    </row>
    <row r="837">
      <c r="AF837" s="12"/>
      <c r="AG837" s="12"/>
      <c r="AH837" s="12"/>
      <c r="AI837" s="12"/>
      <c r="AJ837" s="12"/>
    </row>
    <row r="838">
      <c r="AF838" s="12"/>
      <c r="AG838" s="12"/>
      <c r="AH838" s="12"/>
      <c r="AI838" s="12"/>
      <c r="AJ838" s="12"/>
    </row>
    <row r="839">
      <c r="AF839" s="12"/>
      <c r="AG839" s="12"/>
      <c r="AH839" s="12"/>
      <c r="AI839" s="12"/>
      <c r="AJ839" s="12"/>
    </row>
    <row r="840">
      <c r="AF840" s="12"/>
      <c r="AG840" s="12"/>
      <c r="AH840" s="12"/>
      <c r="AI840" s="12"/>
      <c r="AJ840" s="12"/>
    </row>
    <row r="841">
      <c r="AF841" s="12"/>
      <c r="AG841" s="12"/>
      <c r="AH841" s="12"/>
      <c r="AI841" s="12"/>
      <c r="AJ841" s="12"/>
    </row>
    <row r="842">
      <c r="AF842" s="12"/>
      <c r="AG842" s="12"/>
      <c r="AH842" s="12"/>
      <c r="AI842" s="12"/>
      <c r="AJ842" s="12"/>
    </row>
    <row r="843">
      <c r="AF843" s="12"/>
      <c r="AG843" s="12"/>
      <c r="AH843" s="12"/>
      <c r="AI843" s="12"/>
      <c r="AJ843" s="12"/>
    </row>
    <row r="844">
      <c r="AF844" s="12"/>
      <c r="AG844" s="12"/>
      <c r="AH844" s="12"/>
      <c r="AI844" s="12"/>
      <c r="AJ844" s="12"/>
    </row>
    <row r="845">
      <c r="AF845" s="12"/>
      <c r="AG845" s="12"/>
      <c r="AH845" s="12"/>
      <c r="AI845" s="12"/>
      <c r="AJ845" s="12"/>
    </row>
    <row r="846">
      <c r="AF846" s="12"/>
      <c r="AG846" s="12"/>
      <c r="AH846" s="12"/>
      <c r="AI846" s="12"/>
      <c r="AJ846" s="12"/>
    </row>
    <row r="847">
      <c r="AF847" s="12"/>
      <c r="AG847" s="12"/>
      <c r="AH847" s="12"/>
      <c r="AI847" s="12"/>
      <c r="AJ847" s="12"/>
    </row>
    <row r="848">
      <c r="AF848" s="12"/>
      <c r="AG848" s="12"/>
      <c r="AH848" s="12"/>
      <c r="AI848" s="12"/>
      <c r="AJ848" s="12"/>
    </row>
    <row r="849">
      <c r="AF849" s="12"/>
      <c r="AG849" s="12"/>
      <c r="AH849" s="12"/>
      <c r="AI849" s="12"/>
      <c r="AJ849" s="12"/>
    </row>
    <row r="850">
      <c r="AF850" s="12"/>
      <c r="AG850" s="12"/>
      <c r="AH850" s="12"/>
      <c r="AI850" s="12"/>
      <c r="AJ850" s="12"/>
    </row>
    <row r="851">
      <c r="AF851" s="12"/>
      <c r="AG851" s="12"/>
      <c r="AH851" s="12"/>
      <c r="AI851" s="12"/>
      <c r="AJ851" s="12"/>
    </row>
    <row r="852">
      <c r="AF852" s="12"/>
      <c r="AG852" s="12"/>
      <c r="AH852" s="12"/>
      <c r="AI852" s="12"/>
      <c r="AJ852" s="12"/>
    </row>
    <row r="853">
      <c r="AF853" s="12"/>
      <c r="AG853" s="12"/>
      <c r="AH853" s="12"/>
      <c r="AI853" s="12"/>
      <c r="AJ853" s="12"/>
    </row>
    <row r="854">
      <c r="AF854" s="12"/>
      <c r="AG854" s="12"/>
      <c r="AH854" s="12"/>
      <c r="AI854" s="12"/>
      <c r="AJ854" s="12"/>
    </row>
    <row r="855">
      <c r="AF855" s="12"/>
      <c r="AG855" s="12"/>
      <c r="AH855" s="12"/>
      <c r="AI855" s="12"/>
      <c r="AJ855" s="12"/>
    </row>
    <row r="856">
      <c r="AF856" s="12"/>
      <c r="AG856" s="12"/>
      <c r="AH856" s="12"/>
      <c r="AI856" s="12"/>
      <c r="AJ856" s="12"/>
    </row>
    <row r="857">
      <c r="AF857" s="12"/>
      <c r="AG857" s="12"/>
      <c r="AH857" s="12"/>
      <c r="AI857" s="12"/>
      <c r="AJ857" s="12"/>
    </row>
    <row r="858">
      <c r="AF858" s="12"/>
      <c r="AG858" s="12"/>
      <c r="AH858" s="12"/>
      <c r="AI858" s="12"/>
      <c r="AJ858" s="12"/>
    </row>
    <row r="859">
      <c r="AF859" s="12"/>
      <c r="AG859" s="12"/>
      <c r="AH859" s="12"/>
      <c r="AI859" s="12"/>
      <c r="AJ859" s="12"/>
    </row>
    <row r="860">
      <c r="AF860" s="12"/>
      <c r="AG860" s="12"/>
      <c r="AH860" s="12"/>
      <c r="AI860" s="12"/>
      <c r="AJ860" s="12"/>
    </row>
    <row r="861">
      <c r="AF861" s="12"/>
      <c r="AG861" s="12"/>
      <c r="AH861" s="12"/>
      <c r="AI861" s="12"/>
      <c r="AJ861" s="12"/>
    </row>
    <row r="862">
      <c r="AF862" s="12"/>
      <c r="AG862" s="12"/>
      <c r="AH862" s="12"/>
      <c r="AI862" s="12"/>
      <c r="AJ862" s="12"/>
    </row>
    <row r="863">
      <c r="AF863" s="12"/>
      <c r="AG863" s="12"/>
      <c r="AH863" s="12"/>
      <c r="AI863" s="12"/>
      <c r="AJ863" s="12"/>
    </row>
    <row r="864">
      <c r="AF864" s="12"/>
      <c r="AG864" s="12"/>
      <c r="AH864" s="12"/>
      <c r="AI864" s="12"/>
      <c r="AJ864" s="12"/>
    </row>
    <row r="865">
      <c r="AF865" s="12"/>
      <c r="AG865" s="12"/>
      <c r="AH865" s="12"/>
      <c r="AI865" s="12"/>
      <c r="AJ865" s="12"/>
    </row>
    <row r="866">
      <c r="AF866" s="12"/>
      <c r="AG866" s="12"/>
      <c r="AH866" s="12"/>
      <c r="AI866" s="12"/>
      <c r="AJ866" s="12"/>
    </row>
    <row r="867">
      <c r="AF867" s="12"/>
      <c r="AG867" s="12"/>
      <c r="AH867" s="12"/>
      <c r="AI867" s="12"/>
      <c r="AJ867" s="12"/>
    </row>
    <row r="868">
      <c r="AF868" s="12"/>
      <c r="AG868" s="12"/>
      <c r="AH868" s="12"/>
      <c r="AI868" s="12"/>
      <c r="AJ868" s="12"/>
    </row>
    <row r="869">
      <c r="AF869" s="12"/>
      <c r="AG869" s="12"/>
      <c r="AH869" s="12"/>
      <c r="AI869" s="12"/>
      <c r="AJ869" s="12"/>
    </row>
    <row r="870">
      <c r="AF870" s="12"/>
      <c r="AG870" s="12"/>
      <c r="AH870" s="12"/>
      <c r="AI870" s="12"/>
      <c r="AJ870" s="12"/>
    </row>
    <row r="871">
      <c r="AF871" s="12"/>
      <c r="AG871" s="12"/>
      <c r="AH871" s="12"/>
      <c r="AI871" s="12"/>
      <c r="AJ871" s="12"/>
    </row>
    <row r="872">
      <c r="AF872" s="12"/>
      <c r="AG872" s="12"/>
      <c r="AH872" s="12"/>
      <c r="AI872" s="12"/>
      <c r="AJ872" s="12"/>
    </row>
    <row r="873">
      <c r="AF873" s="12"/>
      <c r="AG873" s="12"/>
      <c r="AH873" s="12"/>
      <c r="AI873" s="12"/>
      <c r="AJ873" s="12"/>
    </row>
    <row r="874">
      <c r="AF874" s="12"/>
      <c r="AG874" s="12"/>
      <c r="AH874" s="12"/>
      <c r="AI874" s="12"/>
      <c r="AJ874" s="12"/>
    </row>
    <row r="875">
      <c r="AF875" s="12"/>
      <c r="AG875" s="12"/>
      <c r="AH875" s="12"/>
      <c r="AI875" s="12"/>
      <c r="AJ875" s="12"/>
    </row>
    <row r="876">
      <c r="AF876" s="12"/>
      <c r="AG876" s="12"/>
      <c r="AH876" s="12"/>
      <c r="AI876" s="12"/>
      <c r="AJ876" s="12"/>
    </row>
    <row r="877">
      <c r="AF877" s="12"/>
      <c r="AG877" s="12"/>
      <c r="AH877" s="12"/>
      <c r="AI877" s="12"/>
      <c r="AJ877" s="12"/>
    </row>
    <row r="878">
      <c r="AF878" s="12"/>
      <c r="AG878" s="12"/>
      <c r="AH878" s="12"/>
      <c r="AI878" s="12"/>
      <c r="AJ878" s="12"/>
    </row>
    <row r="879">
      <c r="AF879" s="12"/>
      <c r="AG879" s="12"/>
      <c r="AH879" s="12"/>
      <c r="AI879" s="12"/>
      <c r="AJ879" s="12"/>
    </row>
    <row r="880">
      <c r="AF880" s="12"/>
      <c r="AG880" s="12"/>
      <c r="AH880" s="12"/>
      <c r="AI880" s="12"/>
      <c r="AJ880" s="12"/>
    </row>
    <row r="881">
      <c r="AF881" s="12"/>
      <c r="AG881" s="12"/>
      <c r="AH881" s="12"/>
      <c r="AI881" s="12"/>
      <c r="AJ881" s="12"/>
    </row>
    <row r="882">
      <c r="AF882" s="12"/>
      <c r="AG882" s="12"/>
      <c r="AH882" s="12"/>
      <c r="AI882" s="12"/>
      <c r="AJ882" s="12"/>
    </row>
    <row r="883">
      <c r="AF883" s="12"/>
      <c r="AG883" s="12"/>
      <c r="AH883" s="12"/>
      <c r="AI883" s="12"/>
      <c r="AJ883" s="12"/>
    </row>
    <row r="884">
      <c r="AF884" s="12"/>
      <c r="AG884" s="12"/>
      <c r="AH884" s="12"/>
      <c r="AI884" s="12"/>
      <c r="AJ884" s="12"/>
    </row>
    <row r="885">
      <c r="AF885" s="12"/>
      <c r="AG885" s="12"/>
      <c r="AH885" s="12"/>
      <c r="AI885" s="12"/>
      <c r="AJ885" s="12"/>
    </row>
    <row r="886">
      <c r="AF886" s="12"/>
      <c r="AG886" s="12"/>
      <c r="AH886" s="12"/>
      <c r="AI886" s="12"/>
      <c r="AJ886" s="12"/>
    </row>
    <row r="887">
      <c r="AF887" s="12"/>
      <c r="AG887" s="12"/>
      <c r="AH887" s="12"/>
      <c r="AI887" s="12"/>
      <c r="AJ887" s="12"/>
    </row>
    <row r="888">
      <c r="AF888" s="12"/>
      <c r="AG888" s="12"/>
      <c r="AH888" s="12"/>
      <c r="AI888" s="12"/>
      <c r="AJ888" s="12"/>
    </row>
    <row r="889">
      <c r="AF889" s="12"/>
      <c r="AG889" s="12"/>
      <c r="AH889" s="12"/>
      <c r="AI889" s="12"/>
      <c r="AJ889" s="12"/>
    </row>
    <row r="890">
      <c r="AF890" s="12"/>
      <c r="AG890" s="12"/>
      <c r="AH890" s="12"/>
      <c r="AI890" s="12"/>
      <c r="AJ890" s="12"/>
    </row>
    <row r="891">
      <c r="AF891" s="12"/>
      <c r="AG891" s="12"/>
      <c r="AH891" s="12"/>
      <c r="AI891" s="12"/>
      <c r="AJ891" s="12"/>
    </row>
    <row r="892">
      <c r="AF892" s="12"/>
      <c r="AG892" s="12"/>
      <c r="AH892" s="12"/>
      <c r="AI892" s="12"/>
      <c r="AJ892" s="12"/>
    </row>
    <row r="893">
      <c r="AF893" s="12"/>
      <c r="AG893" s="12"/>
      <c r="AH893" s="12"/>
      <c r="AI893" s="12"/>
      <c r="AJ893" s="12"/>
    </row>
    <row r="894">
      <c r="AF894" s="12"/>
      <c r="AG894" s="12"/>
      <c r="AH894" s="12"/>
      <c r="AI894" s="12"/>
      <c r="AJ894" s="12"/>
    </row>
    <row r="895">
      <c r="AF895" s="12"/>
      <c r="AG895" s="12"/>
      <c r="AH895" s="12"/>
      <c r="AI895" s="12"/>
      <c r="AJ895" s="12"/>
    </row>
    <row r="896">
      <c r="AF896" s="12"/>
      <c r="AG896" s="12"/>
      <c r="AH896" s="12"/>
      <c r="AI896" s="12"/>
      <c r="AJ896" s="12"/>
    </row>
    <row r="897">
      <c r="AF897" s="12"/>
      <c r="AG897" s="12"/>
      <c r="AH897" s="12"/>
      <c r="AI897" s="12"/>
      <c r="AJ897" s="12"/>
    </row>
    <row r="898">
      <c r="AF898" s="12"/>
      <c r="AG898" s="12"/>
      <c r="AH898" s="12"/>
      <c r="AI898" s="12"/>
      <c r="AJ898" s="12"/>
    </row>
    <row r="899">
      <c r="AF899" s="12"/>
      <c r="AG899" s="12"/>
      <c r="AH899" s="12"/>
      <c r="AI899" s="12"/>
      <c r="AJ899" s="12"/>
    </row>
    <row r="900">
      <c r="AF900" s="12"/>
      <c r="AG900" s="12"/>
      <c r="AH900" s="12"/>
      <c r="AI900" s="12"/>
      <c r="AJ900" s="12"/>
    </row>
    <row r="901">
      <c r="AF901" s="12"/>
      <c r="AG901" s="12"/>
      <c r="AH901" s="12"/>
      <c r="AI901" s="12"/>
      <c r="AJ901" s="12"/>
    </row>
    <row r="902">
      <c r="AF902" s="12"/>
      <c r="AG902" s="12"/>
      <c r="AH902" s="12"/>
      <c r="AI902" s="12"/>
      <c r="AJ902" s="12"/>
    </row>
    <row r="903">
      <c r="AF903" s="12"/>
      <c r="AG903" s="12"/>
      <c r="AH903" s="12"/>
      <c r="AI903" s="12"/>
      <c r="AJ903" s="12"/>
    </row>
    <row r="904">
      <c r="AF904" s="12"/>
      <c r="AG904" s="12"/>
      <c r="AH904" s="12"/>
      <c r="AI904" s="12"/>
      <c r="AJ904" s="12"/>
    </row>
    <row r="905">
      <c r="AF905" s="12"/>
      <c r="AG905" s="12"/>
      <c r="AH905" s="12"/>
      <c r="AI905" s="12"/>
      <c r="AJ905" s="12"/>
    </row>
    <row r="906">
      <c r="AF906" s="12"/>
      <c r="AG906" s="12"/>
      <c r="AH906" s="12"/>
      <c r="AI906" s="12"/>
      <c r="AJ906" s="12"/>
    </row>
    <row r="907">
      <c r="AF907" s="12"/>
      <c r="AG907" s="12"/>
      <c r="AH907" s="12"/>
      <c r="AI907" s="12"/>
      <c r="AJ907" s="12"/>
    </row>
    <row r="908">
      <c r="AF908" s="12"/>
      <c r="AG908" s="12"/>
      <c r="AH908" s="12"/>
      <c r="AI908" s="12"/>
      <c r="AJ908" s="12"/>
    </row>
    <row r="909">
      <c r="AF909" s="12"/>
      <c r="AG909" s="12"/>
      <c r="AH909" s="12"/>
      <c r="AI909" s="12"/>
      <c r="AJ909" s="12"/>
    </row>
    <row r="910">
      <c r="AF910" s="12"/>
      <c r="AG910" s="12"/>
      <c r="AH910" s="12"/>
      <c r="AI910" s="12"/>
      <c r="AJ910" s="12"/>
    </row>
    <row r="911">
      <c r="AF911" s="12"/>
      <c r="AG911" s="12"/>
      <c r="AH911" s="12"/>
      <c r="AI911" s="12"/>
      <c r="AJ911" s="12"/>
    </row>
    <row r="912">
      <c r="AF912" s="12"/>
      <c r="AG912" s="12"/>
      <c r="AH912" s="12"/>
      <c r="AI912" s="12"/>
      <c r="AJ912" s="12"/>
    </row>
    <row r="913">
      <c r="AF913" s="12"/>
      <c r="AG913" s="12"/>
      <c r="AH913" s="12"/>
      <c r="AI913" s="12"/>
      <c r="AJ913" s="12"/>
    </row>
    <row r="914">
      <c r="AF914" s="12"/>
      <c r="AG914" s="12"/>
      <c r="AH914" s="12"/>
      <c r="AI914" s="12"/>
      <c r="AJ914" s="12"/>
    </row>
    <row r="915">
      <c r="AF915" s="12"/>
      <c r="AG915" s="12"/>
      <c r="AH915" s="12"/>
      <c r="AI915" s="12"/>
      <c r="AJ915" s="12"/>
    </row>
    <row r="916">
      <c r="AF916" s="12"/>
      <c r="AG916" s="12"/>
      <c r="AH916" s="12"/>
      <c r="AI916" s="12"/>
      <c r="AJ916" s="12"/>
    </row>
    <row r="917">
      <c r="AF917" s="12"/>
      <c r="AG917" s="12"/>
      <c r="AH917" s="12"/>
      <c r="AI917" s="12"/>
      <c r="AJ917" s="12"/>
    </row>
    <row r="918">
      <c r="AF918" s="12"/>
      <c r="AG918" s="12"/>
      <c r="AH918" s="12"/>
      <c r="AI918" s="12"/>
      <c r="AJ918" s="12"/>
    </row>
    <row r="919">
      <c r="AF919" s="12"/>
      <c r="AG919" s="12"/>
      <c r="AH919" s="12"/>
      <c r="AI919" s="12"/>
      <c r="AJ919" s="12"/>
    </row>
    <row r="920">
      <c r="AF920" s="12"/>
      <c r="AG920" s="12"/>
      <c r="AH920" s="12"/>
      <c r="AI920" s="12"/>
      <c r="AJ920" s="12"/>
    </row>
    <row r="921">
      <c r="AF921" s="12"/>
      <c r="AG921" s="12"/>
      <c r="AH921" s="12"/>
      <c r="AI921" s="12"/>
      <c r="AJ921" s="12"/>
    </row>
    <row r="922">
      <c r="AF922" s="12"/>
      <c r="AG922" s="12"/>
      <c r="AH922" s="12"/>
      <c r="AI922" s="12"/>
      <c r="AJ922" s="12"/>
    </row>
    <row r="923">
      <c r="AF923" s="12"/>
      <c r="AG923" s="12"/>
      <c r="AH923" s="12"/>
      <c r="AI923" s="12"/>
      <c r="AJ923" s="12"/>
    </row>
    <row r="924">
      <c r="AF924" s="12"/>
      <c r="AG924" s="12"/>
      <c r="AH924" s="12"/>
      <c r="AI924" s="12"/>
      <c r="AJ924" s="12"/>
    </row>
    <row r="925">
      <c r="AF925" s="12"/>
      <c r="AG925" s="12"/>
      <c r="AH925" s="12"/>
      <c r="AI925" s="12"/>
      <c r="AJ925" s="12"/>
    </row>
    <row r="926">
      <c r="AF926" s="12"/>
      <c r="AG926" s="12"/>
      <c r="AH926" s="12"/>
      <c r="AI926" s="12"/>
      <c r="AJ926" s="12"/>
    </row>
    <row r="927">
      <c r="AF927" s="12"/>
      <c r="AG927" s="12"/>
      <c r="AH927" s="12"/>
      <c r="AI927" s="12"/>
      <c r="AJ927" s="12"/>
    </row>
    <row r="928">
      <c r="AF928" s="12"/>
      <c r="AG928" s="12"/>
      <c r="AH928" s="12"/>
      <c r="AI928" s="12"/>
      <c r="AJ928" s="12"/>
    </row>
    <row r="929">
      <c r="AF929" s="12"/>
      <c r="AG929" s="12"/>
      <c r="AH929" s="12"/>
      <c r="AI929" s="12"/>
      <c r="AJ929" s="12"/>
    </row>
    <row r="930">
      <c r="AF930" s="12"/>
      <c r="AG930" s="12"/>
      <c r="AH930" s="12"/>
      <c r="AI930" s="12"/>
      <c r="AJ930" s="12"/>
    </row>
    <row r="931">
      <c r="AF931" s="12"/>
      <c r="AG931" s="12"/>
      <c r="AH931" s="12"/>
      <c r="AI931" s="12"/>
      <c r="AJ931" s="12"/>
    </row>
    <row r="932">
      <c r="AF932" s="12"/>
      <c r="AG932" s="12"/>
      <c r="AH932" s="12"/>
      <c r="AI932" s="12"/>
      <c r="AJ932" s="12"/>
    </row>
    <row r="933">
      <c r="AF933" s="12"/>
      <c r="AG933" s="12"/>
      <c r="AH933" s="12"/>
      <c r="AI933" s="12"/>
      <c r="AJ933" s="12"/>
    </row>
    <row r="934">
      <c r="AF934" s="12"/>
      <c r="AG934" s="12"/>
      <c r="AH934" s="12"/>
      <c r="AI934" s="12"/>
      <c r="AJ934" s="12"/>
    </row>
    <row r="935">
      <c r="AF935" s="12"/>
      <c r="AG935" s="12"/>
      <c r="AH935" s="12"/>
      <c r="AI935" s="12"/>
      <c r="AJ935" s="12"/>
    </row>
    <row r="936">
      <c r="AF936" s="12"/>
      <c r="AG936" s="12"/>
      <c r="AH936" s="12"/>
      <c r="AI936" s="12"/>
      <c r="AJ936" s="12"/>
    </row>
    <row r="937">
      <c r="AF937" s="12"/>
      <c r="AG937" s="12"/>
      <c r="AH937" s="12"/>
      <c r="AI937" s="12"/>
      <c r="AJ937" s="12"/>
    </row>
    <row r="938">
      <c r="AF938" s="12"/>
      <c r="AG938" s="12"/>
      <c r="AH938" s="12"/>
      <c r="AI938" s="12"/>
      <c r="AJ938" s="12"/>
    </row>
    <row r="939">
      <c r="AF939" s="12"/>
      <c r="AG939" s="12"/>
      <c r="AH939" s="12"/>
      <c r="AI939" s="12"/>
      <c r="AJ939" s="12"/>
    </row>
    <row r="940">
      <c r="AF940" s="12"/>
      <c r="AG940" s="12"/>
      <c r="AH940" s="12"/>
      <c r="AI940" s="12"/>
      <c r="AJ940" s="12"/>
    </row>
    <row r="941">
      <c r="AF941" s="12"/>
      <c r="AG941" s="12"/>
      <c r="AH941" s="12"/>
      <c r="AI941" s="12"/>
      <c r="AJ941" s="12"/>
    </row>
    <row r="942">
      <c r="AF942" s="12"/>
      <c r="AG942" s="12"/>
      <c r="AH942" s="12"/>
      <c r="AI942" s="12"/>
      <c r="AJ942" s="12"/>
    </row>
    <row r="943">
      <c r="AF943" s="12"/>
      <c r="AG943" s="12"/>
      <c r="AH943" s="12"/>
      <c r="AI943" s="12"/>
      <c r="AJ943" s="12"/>
    </row>
    <row r="944">
      <c r="AF944" s="12"/>
      <c r="AG944" s="12"/>
      <c r="AH944" s="12"/>
      <c r="AI944" s="12"/>
      <c r="AJ944" s="12"/>
    </row>
    <row r="945">
      <c r="AF945" s="12"/>
      <c r="AG945" s="12"/>
      <c r="AH945" s="12"/>
      <c r="AI945" s="12"/>
      <c r="AJ945" s="12"/>
    </row>
    <row r="946">
      <c r="AF946" s="12"/>
      <c r="AG946" s="12"/>
      <c r="AH946" s="12"/>
      <c r="AI946" s="12"/>
      <c r="AJ946" s="12"/>
    </row>
    <row r="947">
      <c r="AF947" s="12"/>
      <c r="AG947" s="12"/>
      <c r="AH947" s="12"/>
      <c r="AI947" s="12"/>
      <c r="AJ947" s="12"/>
    </row>
    <row r="948">
      <c r="AF948" s="12"/>
      <c r="AG948" s="12"/>
      <c r="AH948" s="12"/>
      <c r="AI948" s="12"/>
      <c r="AJ948" s="12"/>
    </row>
    <row r="949">
      <c r="AF949" s="12"/>
      <c r="AG949" s="12"/>
      <c r="AH949" s="12"/>
      <c r="AI949" s="12"/>
      <c r="AJ949" s="12"/>
    </row>
    <row r="950">
      <c r="AF950" s="12"/>
      <c r="AG950" s="12"/>
      <c r="AH950" s="12"/>
      <c r="AI950" s="12"/>
      <c r="AJ950" s="12"/>
    </row>
    <row r="951">
      <c r="AF951" s="12"/>
      <c r="AG951" s="12"/>
      <c r="AH951" s="12"/>
      <c r="AI951" s="12"/>
      <c r="AJ951" s="12"/>
    </row>
    <row r="952">
      <c r="AF952" s="12"/>
      <c r="AG952" s="12"/>
      <c r="AH952" s="12"/>
      <c r="AI952" s="12"/>
      <c r="AJ952" s="12"/>
    </row>
    <row r="953">
      <c r="AF953" s="12"/>
      <c r="AG953" s="12"/>
      <c r="AH953" s="12"/>
      <c r="AI953" s="12"/>
      <c r="AJ953" s="12"/>
    </row>
    <row r="954">
      <c r="AF954" s="12"/>
      <c r="AG954" s="12"/>
      <c r="AH954" s="12"/>
      <c r="AI954" s="12"/>
      <c r="AJ954" s="12"/>
    </row>
    <row r="955">
      <c r="AF955" s="12"/>
      <c r="AG955" s="12"/>
      <c r="AH955" s="12"/>
      <c r="AI955" s="12"/>
      <c r="AJ955" s="12"/>
    </row>
    <row r="956">
      <c r="AF956" s="12"/>
      <c r="AG956" s="12"/>
      <c r="AH956" s="12"/>
      <c r="AI956" s="12"/>
      <c r="AJ956" s="12"/>
    </row>
    <row r="957">
      <c r="AF957" s="12"/>
      <c r="AG957" s="12"/>
      <c r="AH957" s="12"/>
      <c r="AI957" s="12"/>
      <c r="AJ957" s="12"/>
    </row>
    <row r="958">
      <c r="AF958" s="12"/>
      <c r="AG958" s="12"/>
      <c r="AH958" s="12"/>
      <c r="AI958" s="12"/>
      <c r="AJ958" s="12"/>
    </row>
    <row r="959">
      <c r="AF959" s="12"/>
      <c r="AG959" s="12"/>
      <c r="AH959" s="12"/>
      <c r="AI959" s="12"/>
      <c r="AJ959" s="12"/>
    </row>
    <row r="960">
      <c r="AF960" s="12"/>
      <c r="AG960" s="12"/>
      <c r="AH960" s="12"/>
      <c r="AI960" s="12"/>
      <c r="AJ960" s="12"/>
    </row>
    <row r="961">
      <c r="AF961" s="12"/>
      <c r="AG961" s="12"/>
      <c r="AH961" s="12"/>
      <c r="AI961" s="12"/>
      <c r="AJ961" s="12"/>
    </row>
    <row r="962">
      <c r="AF962" s="12"/>
      <c r="AG962" s="12"/>
      <c r="AH962" s="12"/>
      <c r="AI962" s="12"/>
      <c r="AJ962" s="12"/>
    </row>
    <row r="963">
      <c r="AF963" s="12"/>
      <c r="AG963" s="12"/>
      <c r="AH963" s="12"/>
      <c r="AI963" s="12"/>
      <c r="AJ963" s="12"/>
    </row>
    <row r="964">
      <c r="AF964" s="12"/>
      <c r="AG964" s="12"/>
      <c r="AH964" s="12"/>
      <c r="AI964" s="12"/>
      <c r="AJ964" s="12"/>
    </row>
    <row r="965">
      <c r="AF965" s="12"/>
      <c r="AG965" s="12"/>
      <c r="AH965" s="12"/>
      <c r="AI965" s="12"/>
      <c r="AJ965" s="12"/>
    </row>
    <row r="966">
      <c r="AF966" s="12"/>
      <c r="AG966" s="12"/>
      <c r="AH966" s="12"/>
      <c r="AI966" s="12"/>
      <c r="AJ966" s="12"/>
    </row>
    <row r="967">
      <c r="AF967" s="12"/>
      <c r="AG967" s="12"/>
      <c r="AH967" s="12"/>
      <c r="AI967" s="12"/>
      <c r="AJ967" s="12"/>
    </row>
    <row r="968">
      <c r="AF968" s="12"/>
      <c r="AG968" s="12"/>
      <c r="AH968" s="12"/>
      <c r="AI968" s="12"/>
      <c r="AJ968" s="12"/>
    </row>
    <row r="969">
      <c r="AF969" s="12"/>
      <c r="AG969" s="12"/>
      <c r="AH969" s="12"/>
      <c r="AI969" s="12"/>
      <c r="AJ969" s="12"/>
    </row>
    <row r="970">
      <c r="AF970" s="12"/>
      <c r="AG970" s="12"/>
      <c r="AH970" s="12"/>
      <c r="AI970" s="12"/>
      <c r="AJ970" s="12"/>
    </row>
    <row r="971">
      <c r="AF971" s="12"/>
      <c r="AG971" s="12"/>
      <c r="AH971" s="12"/>
      <c r="AI971" s="12"/>
      <c r="AJ971" s="12"/>
    </row>
    <row r="972">
      <c r="AF972" s="12"/>
      <c r="AG972" s="12"/>
      <c r="AH972" s="12"/>
      <c r="AI972" s="12"/>
      <c r="AJ972" s="12"/>
    </row>
    <row r="973">
      <c r="AF973" s="12"/>
      <c r="AG973" s="12"/>
      <c r="AH973" s="12"/>
      <c r="AI973" s="12"/>
      <c r="AJ973" s="12"/>
    </row>
    <row r="974">
      <c r="AF974" s="12"/>
      <c r="AG974" s="12"/>
      <c r="AH974" s="12"/>
      <c r="AI974" s="12"/>
      <c r="AJ974" s="12"/>
    </row>
    <row r="975">
      <c r="AF975" s="12"/>
      <c r="AG975" s="12"/>
      <c r="AH975" s="12"/>
      <c r="AI975" s="12"/>
      <c r="AJ975" s="12"/>
    </row>
    <row r="976">
      <c r="AF976" s="12"/>
      <c r="AG976" s="12"/>
      <c r="AH976" s="12"/>
      <c r="AI976" s="12"/>
      <c r="AJ976" s="12"/>
    </row>
    <row r="977">
      <c r="AF977" s="12"/>
      <c r="AG977" s="12"/>
      <c r="AH977" s="12"/>
      <c r="AI977" s="12"/>
      <c r="AJ977" s="12"/>
    </row>
    <row r="978">
      <c r="AF978" s="12"/>
      <c r="AG978" s="12"/>
      <c r="AH978" s="12"/>
      <c r="AI978" s="12"/>
      <c r="AJ978" s="12"/>
    </row>
    <row r="979">
      <c r="AF979" s="12"/>
      <c r="AG979" s="12"/>
      <c r="AH979" s="12"/>
      <c r="AI979" s="12"/>
      <c r="AJ979" s="12"/>
    </row>
    <row r="980">
      <c r="AF980" s="12"/>
      <c r="AG980" s="12"/>
      <c r="AH980" s="12"/>
      <c r="AI980" s="12"/>
      <c r="AJ980" s="12"/>
    </row>
    <row r="981">
      <c r="AF981" s="12"/>
      <c r="AG981" s="12"/>
      <c r="AH981" s="12"/>
      <c r="AI981" s="12"/>
      <c r="AJ981" s="12"/>
    </row>
    <row r="982">
      <c r="AF982" s="12"/>
      <c r="AG982" s="12"/>
      <c r="AH982" s="12"/>
      <c r="AI982" s="12"/>
      <c r="AJ982" s="12"/>
    </row>
    <row r="983">
      <c r="AF983" s="12"/>
      <c r="AG983" s="12"/>
      <c r="AH983" s="12"/>
      <c r="AI983" s="12"/>
      <c r="AJ983" s="12"/>
    </row>
    <row r="984">
      <c r="AF984" s="12"/>
      <c r="AG984" s="12"/>
      <c r="AH984" s="12"/>
      <c r="AI984" s="12"/>
      <c r="AJ984" s="12"/>
    </row>
    <row r="985">
      <c r="AF985" s="12"/>
      <c r="AG985" s="12"/>
      <c r="AH985" s="12"/>
      <c r="AI985" s="12"/>
      <c r="AJ985" s="12"/>
    </row>
    <row r="986">
      <c r="AF986" s="12"/>
      <c r="AG986" s="12"/>
      <c r="AH986" s="12"/>
      <c r="AI986" s="12"/>
      <c r="AJ986" s="12"/>
    </row>
    <row r="987">
      <c r="AF987" s="12"/>
      <c r="AG987" s="12"/>
      <c r="AH987" s="12"/>
      <c r="AI987" s="12"/>
      <c r="AJ987" s="12"/>
    </row>
    <row r="988">
      <c r="AF988" s="12"/>
      <c r="AG988" s="12"/>
      <c r="AH988" s="12"/>
      <c r="AI988" s="12"/>
      <c r="AJ988" s="12"/>
    </row>
    <row r="989">
      <c r="AF989" s="12"/>
      <c r="AG989" s="12"/>
      <c r="AH989" s="12"/>
      <c r="AI989" s="12"/>
      <c r="AJ989" s="12"/>
    </row>
    <row r="990">
      <c r="AF990" s="12"/>
      <c r="AG990" s="12"/>
      <c r="AH990" s="12"/>
      <c r="AI990" s="12"/>
      <c r="AJ990" s="12"/>
    </row>
    <row r="991">
      <c r="AF991" s="12"/>
      <c r="AG991" s="12"/>
      <c r="AH991" s="12"/>
      <c r="AI991" s="12"/>
      <c r="AJ991" s="12"/>
    </row>
    <row r="992">
      <c r="AF992" s="12"/>
      <c r="AG992" s="12"/>
      <c r="AH992" s="12"/>
      <c r="AI992" s="12"/>
      <c r="AJ992" s="12"/>
    </row>
    <row r="993">
      <c r="AF993" s="12"/>
      <c r="AG993" s="12"/>
      <c r="AH993" s="12"/>
      <c r="AI993" s="12"/>
      <c r="AJ993" s="12"/>
    </row>
    <row r="994">
      <c r="AF994" s="12"/>
      <c r="AG994" s="12"/>
      <c r="AH994" s="12"/>
      <c r="AI994" s="12"/>
      <c r="AJ994" s="12"/>
    </row>
    <row r="995">
      <c r="AF995" s="12"/>
      <c r="AG995" s="12"/>
      <c r="AH995" s="12"/>
      <c r="AI995" s="12"/>
      <c r="AJ995" s="12"/>
    </row>
    <row r="996">
      <c r="AF996" s="12"/>
      <c r="AG996" s="12"/>
      <c r="AH996" s="12"/>
      <c r="AI996" s="12"/>
      <c r="AJ996" s="12"/>
    </row>
    <row r="997">
      <c r="AF997" s="12"/>
      <c r="AG997" s="12"/>
      <c r="AH997" s="12"/>
      <c r="AI997" s="12"/>
      <c r="AJ997" s="12"/>
    </row>
    <row r="998">
      <c r="AF998" s="12"/>
      <c r="AG998" s="12"/>
      <c r="AH998" s="12"/>
      <c r="AI998" s="12"/>
      <c r="AJ998" s="12"/>
    </row>
    <row r="999">
      <c r="AF999" s="12"/>
      <c r="AG999" s="12"/>
      <c r="AH999" s="12"/>
      <c r="AI999" s="12"/>
      <c r="AJ999" s="12"/>
    </row>
    <row r="1000">
      <c r="AF1000" s="12"/>
      <c r="AG1000" s="12"/>
      <c r="AH1000" s="12"/>
      <c r="AI1000" s="12"/>
      <c r="AJ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8.71"/>
    <col customWidth="1" min="32" max="33" width="9.14"/>
    <col customWidth="1" min="34" max="35" width="9.0"/>
    <col customWidth="1" min="36" max="66" width="8.71"/>
    <col customWidth="1" min="67" max="67" width="10.0"/>
    <col customWidth="1" min="68" max="68" width="14.86"/>
    <col customWidth="1" min="69" max="69" width="23.14"/>
    <col customWidth="1" min="70" max="70" width="11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5"/>
      <c r="BD1" s="6"/>
      <c r="BE1" s="6"/>
      <c r="BF1" s="5"/>
      <c r="BG1" s="3"/>
      <c r="BH1" s="3"/>
      <c r="BI1" s="3"/>
      <c r="BJ1" s="3"/>
      <c r="BK1" s="7"/>
      <c r="BL1" s="7"/>
      <c r="BM1" s="7"/>
      <c r="BN1" s="7"/>
      <c r="BO1" s="7"/>
      <c r="BP1" s="7"/>
      <c r="BQ1" s="7"/>
      <c r="BR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17</v>
      </c>
      <c r="AI2" s="9" t="s">
        <v>17</v>
      </c>
      <c r="AJ2" s="9" t="s">
        <v>18</v>
      </c>
      <c r="AK2" s="9" t="s">
        <v>18</v>
      </c>
      <c r="AL2" s="9" t="s">
        <v>19</v>
      </c>
      <c r="AM2" s="9" t="s">
        <v>19</v>
      </c>
      <c r="AN2" s="9" t="s">
        <v>20</v>
      </c>
      <c r="AO2" s="9" t="s">
        <v>20</v>
      </c>
      <c r="AP2" s="9" t="s">
        <v>21</v>
      </c>
      <c r="AQ2" s="9" t="s">
        <v>21</v>
      </c>
      <c r="AR2" s="9" t="s">
        <v>22</v>
      </c>
      <c r="AS2" s="9" t="s">
        <v>22</v>
      </c>
      <c r="AT2" s="9" t="s">
        <v>23</v>
      </c>
      <c r="AU2" s="9" t="s">
        <v>23</v>
      </c>
      <c r="AV2" s="9" t="s">
        <v>24</v>
      </c>
      <c r="AW2" s="9" t="s">
        <v>24</v>
      </c>
      <c r="AX2" s="9" t="s">
        <v>25</v>
      </c>
      <c r="AY2" s="9" t="s">
        <v>25</v>
      </c>
      <c r="AZ2" s="9" t="s">
        <v>26</v>
      </c>
      <c r="BA2" s="9" t="s">
        <v>26</v>
      </c>
      <c r="BB2" s="9" t="s">
        <v>27</v>
      </c>
      <c r="BC2" s="11" t="s">
        <v>27</v>
      </c>
      <c r="BD2" s="11" t="s">
        <v>28</v>
      </c>
      <c r="BE2" s="11" t="s">
        <v>28</v>
      </c>
      <c r="BF2" s="11" t="s">
        <v>29</v>
      </c>
      <c r="BG2" s="9" t="s">
        <v>29</v>
      </c>
      <c r="BH2" s="9" t="s">
        <v>30</v>
      </c>
      <c r="BI2" s="9" t="s">
        <v>30</v>
      </c>
      <c r="BJ2" s="9" t="s">
        <v>31</v>
      </c>
      <c r="BK2" s="9" t="s">
        <v>31</v>
      </c>
      <c r="BL2" s="9" t="s">
        <v>32</v>
      </c>
      <c r="BM2" s="9" t="s">
        <v>33</v>
      </c>
      <c r="BN2" s="9"/>
      <c r="BO2" s="9"/>
      <c r="BP2" s="9"/>
      <c r="BQ2" s="9"/>
      <c r="BR2" s="9"/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35</v>
      </c>
      <c r="AH3" s="9" t="s">
        <v>36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9" t="s">
        <v>36</v>
      </c>
      <c r="BB3" s="9" t="s">
        <v>35</v>
      </c>
      <c r="BC3" s="11" t="s">
        <v>36</v>
      </c>
      <c r="BD3" s="11" t="s">
        <v>35</v>
      </c>
      <c r="BE3" s="11" t="s">
        <v>36</v>
      </c>
      <c r="BF3" s="11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  <c r="BL3" s="9" t="s">
        <v>35</v>
      </c>
      <c r="BM3" s="9" t="s">
        <v>36</v>
      </c>
      <c r="BN3" s="9"/>
      <c r="BO3" s="9"/>
      <c r="BP3" s="9"/>
      <c r="BQ3" s="9"/>
      <c r="BR3" s="9"/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>
        <v>392.19</v>
      </c>
      <c r="AG4" s="12">
        <v>302.44</v>
      </c>
      <c r="AH4" s="12">
        <v>266.4</v>
      </c>
      <c r="AI4" s="12">
        <v>319.37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3"/>
      <c r="BN4" s="13"/>
      <c r="BO4" s="13"/>
      <c r="BP4" s="13"/>
      <c r="BQ4" s="13"/>
      <c r="BR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6"/>
      <c r="BN5" s="16"/>
      <c r="BO5" s="16"/>
      <c r="BP5" s="16"/>
      <c r="BQ5" s="16"/>
      <c r="BR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>
        <v>0.28</v>
      </c>
      <c r="AG6" s="12">
        <v>0.18</v>
      </c>
      <c r="AH6" s="12">
        <v>0.1</v>
      </c>
      <c r="AI6" s="12">
        <v>0.01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3"/>
      <c r="BN6" s="13"/>
      <c r="BO6" s="13"/>
      <c r="BP6" s="13"/>
      <c r="BQ6" s="13"/>
      <c r="BR6" s="13"/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>
        <v>1.2</v>
      </c>
      <c r="AG7" s="12">
        <v>0.49000000000000005</v>
      </c>
      <c r="AH7" s="12">
        <v>0.12</v>
      </c>
      <c r="AI7" s="12">
        <v>0.0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3"/>
      <c r="BN7" s="13"/>
      <c r="BO7" s="13"/>
      <c r="BP7" s="13"/>
      <c r="BQ7" s="13"/>
      <c r="BR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>
        <v>3.38</v>
      </c>
      <c r="AG8" s="12">
        <v>4.41</v>
      </c>
      <c r="AH8" s="12">
        <v>4.49</v>
      </c>
      <c r="AI8" s="12">
        <v>0.67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3"/>
      <c r="BN8" s="13"/>
      <c r="BO8" s="13"/>
      <c r="BP8" s="13"/>
      <c r="BQ8" s="13"/>
      <c r="BR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>
        <v>198.73</v>
      </c>
      <c r="AG9" s="12">
        <v>123.27</v>
      </c>
      <c r="AH9" s="12">
        <v>218.08</v>
      </c>
      <c r="AI9" s="12">
        <v>259.78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3"/>
      <c r="BN9" s="13"/>
      <c r="BO9" s="13"/>
      <c r="BP9" s="13"/>
      <c r="BQ9" s="13"/>
      <c r="BR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163.73</v>
      </c>
      <c r="AG10" s="12">
        <v>175.29</v>
      </c>
      <c r="AH10" s="12">
        <v>52.75</v>
      </c>
      <c r="AI10" s="12">
        <v>58.07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3"/>
      <c r="BN10" s="13"/>
      <c r="BO10" s="13"/>
      <c r="BP10" s="13"/>
      <c r="BQ10" s="13"/>
      <c r="BR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24.75</v>
      </c>
      <c r="AG11" s="12">
        <v>3.7</v>
      </c>
      <c r="AH11" s="12">
        <v>0.75</v>
      </c>
      <c r="AI11" s="12">
        <v>0.56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3"/>
      <c r="BN11" s="13"/>
      <c r="BO11" s="13"/>
      <c r="BP11" s="13"/>
      <c r="BQ11" s="13"/>
      <c r="BR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0.05</v>
      </c>
      <c r="AG12" s="12">
        <v>0.17</v>
      </c>
      <c r="AH12" s="12">
        <v>0.05</v>
      </c>
      <c r="AI12" s="12">
        <v>0.04</v>
      </c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3"/>
      <c r="BN12" s="13"/>
      <c r="BO12" s="13"/>
      <c r="BP12" s="13"/>
      <c r="BQ12" s="13"/>
      <c r="BR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6"/>
      <c r="BN13" s="16"/>
      <c r="BO13" s="16"/>
      <c r="BP13" s="16"/>
      <c r="BQ13" s="16"/>
      <c r="BR13" s="16"/>
    </row>
    <row r="14">
      <c r="A14" s="21" t="s">
        <v>43</v>
      </c>
      <c r="B14" s="22" t="str">
        <f t="shared" ref="B14:BM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>
        <f t="shared" si="1"/>
        <v>0.07139396721</v>
      </c>
      <c r="AG14" s="22">
        <f t="shared" si="1"/>
        <v>0.05951593705</v>
      </c>
      <c r="AH14" s="22">
        <f t="shared" si="1"/>
        <v>0.03753753754</v>
      </c>
      <c r="AI14" s="22">
        <f t="shared" si="1"/>
        <v>0.00313116448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2" t="str">
        <f t="shared" si="1"/>
        <v>#DIV/0!</v>
      </c>
      <c r="BL14" s="22" t="str">
        <f t="shared" si="1"/>
        <v>#DIV/0!</v>
      </c>
      <c r="BM14" s="24" t="str">
        <f t="shared" si="1"/>
        <v>#DIV/0!</v>
      </c>
      <c r="BN14" s="24"/>
      <c r="BO14" s="24"/>
      <c r="BP14" s="24"/>
      <c r="BQ14" s="24"/>
      <c r="BR14" s="24"/>
    </row>
    <row r="15">
      <c r="A15" s="25"/>
      <c r="B15" s="22" t="str">
        <f t="shared" ref="B15:BM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>
        <f t="shared" si="2"/>
        <v>0.3059741452</v>
      </c>
      <c r="AG15" s="22">
        <f t="shared" si="2"/>
        <v>0.1620156064</v>
      </c>
      <c r="AH15" s="22">
        <f t="shared" si="2"/>
        <v>0.04504504505</v>
      </c>
      <c r="AI15" s="22">
        <f t="shared" si="2"/>
        <v>0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2" t="str">
        <f t="shared" si="2"/>
        <v>#DIV/0!</v>
      </c>
      <c r="BL15" s="22" t="str">
        <f t="shared" si="2"/>
        <v>#DIV/0!</v>
      </c>
      <c r="BM15" s="24" t="str">
        <f t="shared" si="2"/>
        <v>#DIV/0!</v>
      </c>
      <c r="BN15" s="24"/>
      <c r="BO15" s="24"/>
      <c r="BP15" s="24"/>
      <c r="BQ15" s="24"/>
      <c r="BR15" s="24"/>
    </row>
    <row r="16">
      <c r="A16" s="25"/>
      <c r="B16" s="22" t="str">
        <f t="shared" ref="B16:BM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>
        <f t="shared" si="3"/>
        <v>0.8618271756</v>
      </c>
      <c r="AG16" s="22">
        <f t="shared" si="3"/>
        <v>1.458140458</v>
      </c>
      <c r="AH16" s="22">
        <f t="shared" si="3"/>
        <v>1.685435435</v>
      </c>
      <c r="AI16" s="22">
        <f t="shared" si="3"/>
        <v>0.2097880202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2" t="str">
        <f t="shared" si="3"/>
        <v>#DIV/0!</v>
      </c>
      <c r="BL16" s="22" t="str">
        <f t="shared" si="3"/>
        <v>#DIV/0!</v>
      </c>
      <c r="BM16" s="24" t="str">
        <f t="shared" si="3"/>
        <v>#DIV/0!</v>
      </c>
      <c r="BN16" s="24"/>
      <c r="BO16" s="24"/>
      <c r="BP16" s="24"/>
      <c r="BQ16" s="24"/>
      <c r="BR16" s="24"/>
    </row>
    <row r="17">
      <c r="A17" s="25"/>
      <c r="B17" s="22" t="str">
        <f t="shared" ref="B17:BM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>
        <f t="shared" si="4"/>
        <v>50.67186823</v>
      </c>
      <c r="AG17" s="22">
        <f t="shared" si="4"/>
        <v>40.75849755</v>
      </c>
      <c r="AH17" s="22">
        <f t="shared" si="4"/>
        <v>81.86186186</v>
      </c>
      <c r="AI17" s="22">
        <f t="shared" si="4"/>
        <v>81.34139086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2" t="str">
        <f t="shared" si="4"/>
        <v>#DIV/0!</v>
      </c>
      <c r="BL17" s="22" t="str">
        <f t="shared" si="4"/>
        <v>#DIV/0!</v>
      </c>
      <c r="BM17" s="24" t="str">
        <f t="shared" si="4"/>
        <v>#DIV/0!</v>
      </c>
      <c r="BN17" s="24"/>
      <c r="BO17" s="24"/>
      <c r="BP17" s="24"/>
      <c r="BQ17" s="24"/>
      <c r="BR17" s="24"/>
    </row>
    <row r="18">
      <c r="A18" s="25"/>
      <c r="B18" s="22" t="str">
        <f t="shared" ref="B18:BM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>
        <f t="shared" si="5"/>
        <v>41.74762233</v>
      </c>
      <c r="AG18" s="22">
        <f t="shared" si="5"/>
        <v>57.95860336</v>
      </c>
      <c r="AH18" s="22">
        <f t="shared" si="5"/>
        <v>19.80105105</v>
      </c>
      <c r="AI18" s="22">
        <f t="shared" si="5"/>
        <v>18.18267214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2" t="str">
        <f t="shared" si="5"/>
        <v>#DIV/0!</v>
      </c>
      <c r="BL18" s="22" t="str">
        <f t="shared" si="5"/>
        <v>#DIV/0!</v>
      </c>
      <c r="BM18" s="24" t="str">
        <f t="shared" si="5"/>
        <v>#DIV/0!</v>
      </c>
      <c r="BN18" s="24"/>
      <c r="BO18" s="24"/>
      <c r="BP18" s="24"/>
      <c r="BQ18" s="24"/>
      <c r="BR18" s="24"/>
    </row>
    <row r="19">
      <c r="A19" s="25"/>
      <c r="B19" s="22" t="str">
        <f t="shared" ref="B19:BM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>
        <f t="shared" si="6"/>
        <v>6.310716744</v>
      </c>
      <c r="AG19" s="22">
        <f t="shared" si="6"/>
        <v>1.22338315</v>
      </c>
      <c r="AH19" s="22">
        <f t="shared" si="6"/>
        <v>0.2815315315</v>
      </c>
      <c r="AI19" s="22">
        <f t="shared" si="6"/>
        <v>0.1753452109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2" t="str">
        <f t="shared" si="6"/>
        <v>#DIV/0!</v>
      </c>
      <c r="BL19" s="22" t="str">
        <f t="shared" si="6"/>
        <v>#DIV/0!</v>
      </c>
      <c r="BM19" s="24" t="str">
        <f t="shared" si="6"/>
        <v>#DIV/0!</v>
      </c>
      <c r="BN19" s="24"/>
      <c r="BO19" s="24"/>
      <c r="BP19" s="24"/>
      <c r="BQ19" s="24"/>
      <c r="BR19" s="24"/>
    </row>
    <row r="20">
      <c r="A20" s="26"/>
      <c r="B20" s="22" t="str">
        <f t="shared" ref="B20:BM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>
        <f t="shared" si="7"/>
        <v>0.01274892272</v>
      </c>
      <c r="AG20" s="22">
        <f t="shared" si="7"/>
        <v>0.0562094961</v>
      </c>
      <c r="AH20" s="22">
        <f t="shared" si="7"/>
        <v>0.01876876877</v>
      </c>
      <c r="AI20" s="22">
        <f t="shared" si="7"/>
        <v>0.01252465792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2" t="str">
        <f t="shared" si="7"/>
        <v>#DIV/0!</v>
      </c>
      <c r="BL20" s="22" t="str">
        <f t="shared" si="7"/>
        <v>#DIV/0!</v>
      </c>
      <c r="BM20" s="24" t="str">
        <f t="shared" si="7"/>
        <v>#DIV/0!</v>
      </c>
      <c r="BN20" s="24"/>
      <c r="BO20" s="24"/>
      <c r="BP20" s="24"/>
      <c r="BQ20" s="24"/>
      <c r="BR20" s="24"/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6"/>
      <c r="BN21" s="16"/>
      <c r="BO21" s="16"/>
      <c r="BP21" s="16"/>
      <c r="BQ21" s="16"/>
      <c r="BR21" s="16"/>
    </row>
    <row r="22">
      <c r="A22" s="21" t="s">
        <v>44</v>
      </c>
      <c r="B22" s="22" t="str">
        <f t="shared" ref="B22:BM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>
        <f t="shared" si="8"/>
        <v>0.07139396721</v>
      </c>
      <c r="AG22" s="22">
        <f t="shared" si="8"/>
        <v>0.05951593705</v>
      </c>
      <c r="AH22" s="22">
        <f t="shared" si="8"/>
        <v>0.03753753754</v>
      </c>
      <c r="AI22" s="22">
        <f t="shared" si="8"/>
        <v>0.00313116448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2" t="str">
        <f t="shared" si="8"/>
        <v>#DIV/0!</v>
      </c>
      <c r="BL22" s="22" t="str">
        <f t="shared" si="8"/>
        <v>#DIV/0!</v>
      </c>
      <c r="BM22" s="24" t="str">
        <f t="shared" si="8"/>
        <v>#DIV/0!</v>
      </c>
      <c r="BN22" s="24"/>
      <c r="BO22" s="24"/>
      <c r="BP22" s="24"/>
      <c r="BQ22" s="24"/>
      <c r="BR22" s="24"/>
    </row>
    <row r="23">
      <c r="A23" s="25"/>
      <c r="B23" s="22" t="str">
        <f t="shared" ref="B23:BM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>
        <f t="shared" si="9"/>
        <v>0.3773681124</v>
      </c>
      <c r="AG23" s="22">
        <f t="shared" si="9"/>
        <v>0.2215315434</v>
      </c>
      <c r="AH23" s="22">
        <f t="shared" si="9"/>
        <v>0.08258258258</v>
      </c>
      <c r="AI23" s="22">
        <f t="shared" si="9"/>
        <v>0.00313116448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2" t="str">
        <f t="shared" si="9"/>
        <v>#DIV/0!</v>
      </c>
      <c r="BL23" s="22" t="str">
        <f t="shared" si="9"/>
        <v>#DIV/0!</v>
      </c>
      <c r="BM23" s="24" t="str">
        <f t="shared" si="9"/>
        <v>#DIV/0!</v>
      </c>
      <c r="BN23" s="24"/>
      <c r="BO23" s="24"/>
      <c r="BP23" s="24"/>
      <c r="BQ23" s="24"/>
      <c r="BR23" s="24"/>
    </row>
    <row r="24">
      <c r="A24" s="25"/>
      <c r="B24" s="22" t="str">
        <f t="shared" ref="B24:BM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>
        <f t="shared" si="10"/>
        <v>1.239195288</v>
      </c>
      <c r="AG24" s="22">
        <f t="shared" si="10"/>
        <v>1.679672001</v>
      </c>
      <c r="AH24" s="22">
        <f t="shared" si="10"/>
        <v>1.768018018</v>
      </c>
      <c r="AI24" s="22">
        <f t="shared" si="10"/>
        <v>0.2129191846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2" t="str">
        <f t="shared" si="10"/>
        <v>#DIV/0!</v>
      </c>
      <c r="BL24" s="22" t="str">
        <f t="shared" si="10"/>
        <v>#DIV/0!</v>
      </c>
      <c r="BM24" s="24" t="str">
        <f t="shared" si="10"/>
        <v>#DIV/0!</v>
      </c>
      <c r="BN24" s="24"/>
      <c r="BO24" s="24"/>
      <c r="BP24" s="24"/>
      <c r="BQ24" s="24"/>
      <c r="BR24" s="24"/>
    </row>
    <row r="25">
      <c r="A25" s="25"/>
      <c r="B25" s="22" t="str">
        <f t="shared" ref="B25:BM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>
        <f t="shared" si="11"/>
        <v>51.91106352</v>
      </c>
      <c r="AG25" s="22">
        <f t="shared" si="11"/>
        <v>42.43816955</v>
      </c>
      <c r="AH25" s="22">
        <f t="shared" si="11"/>
        <v>83.62987988</v>
      </c>
      <c r="AI25" s="22">
        <f t="shared" si="11"/>
        <v>81.55431005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2" t="str">
        <f t="shared" si="11"/>
        <v>#DIV/0!</v>
      </c>
      <c r="BL25" s="22" t="str">
        <f t="shared" si="11"/>
        <v>#DIV/0!</v>
      </c>
      <c r="BM25" s="24" t="str">
        <f t="shared" si="11"/>
        <v>#DIV/0!</v>
      </c>
      <c r="BN25" s="24"/>
      <c r="BO25" s="24"/>
      <c r="BP25" s="24"/>
      <c r="BQ25" s="24"/>
      <c r="BR25" s="24"/>
    </row>
    <row r="26">
      <c r="A26" s="25"/>
      <c r="B26" s="22" t="str">
        <f t="shared" ref="B26:BM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>
        <f t="shared" si="12"/>
        <v>93.65868584</v>
      </c>
      <c r="AG26" s="22">
        <f t="shared" si="12"/>
        <v>100.3967729</v>
      </c>
      <c r="AH26" s="22">
        <f t="shared" si="12"/>
        <v>103.4309309</v>
      </c>
      <c r="AI26" s="22">
        <f t="shared" si="12"/>
        <v>99.73698218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2" t="str">
        <f t="shared" si="12"/>
        <v>#DIV/0!</v>
      </c>
      <c r="BL26" s="22" t="str">
        <f t="shared" si="12"/>
        <v>#DIV/0!</v>
      </c>
      <c r="BM26" s="24" t="str">
        <f t="shared" si="12"/>
        <v>#DIV/0!</v>
      </c>
      <c r="BN26" s="24"/>
      <c r="BO26" s="24"/>
      <c r="BP26" s="24"/>
      <c r="BQ26" s="24"/>
      <c r="BR26" s="24"/>
    </row>
    <row r="27">
      <c r="A27" s="25"/>
      <c r="B27" s="22" t="str">
        <f t="shared" ref="B27:BM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>
        <f t="shared" si="13"/>
        <v>99.96940259</v>
      </c>
      <c r="AG27" s="22">
        <f t="shared" si="13"/>
        <v>101.6201561</v>
      </c>
      <c r="AH27" s="22">
        <f t="shared" si="13"/>
        <v>103.7124625</v>
      </c>
      <c r="AI27" s="22">
        <f t="shared" si="13"/>
        <v>99.91232739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2" t="str">
        <f t="shared" si="13"/>
        <v>#DIV/0!</v>
      </c>
      <c r="BL27" s="22" t="str">
        <f t="shared" si="13"/>
        <v>#DIV/0!</v>
      </c>
      <c r="BM27" s="24" t="str">
        <f t="shared" si="13"/>
        <v>#DIV/0!</v>
      </c>
      <c r="BN27" s="24"/>
      <c r="BO27" s="24"/>
      <c r="BP27" s="24"/>
      <c r="BQ27" s="24"/>
      <c r="BR27" s="24"/>
    </row>
    <row r="28">
      <c r="A28" s="26"/>
      <c r="B28" s="22" t="str">
        <f t="shared" ref="B28:BM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>
        <f t="shared" si="14"/>
        <v>99.98215151</v>
      </c>
      <c r="AG28" s="22">
        <f t="shared" si="14"/>
        <v>101.6763656</v>
      </c>
      <c r="AH28" s="22">
        <f t="shared" si="14"/>
        <v>103.7312312</v>
      </c>
      <c r="AI28" s="22">
        <f t="shared" si="14"/>
        <v>99.92485205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2" t="str">
        <f t="shared" si="14"/>
        <v>#DIV/0!</v>
      </c>
      <c r="BL28" s="22" t="str">
        <f t="shared" si="14"/>
        <v>#DIV/0!</v>
      </c>
      <c r="BM28" s="24" t="str">
        <f t="shared" si="14"/>
        <v>#DIV/0!</v>
      </c>
      <c r="BN28" s="24"/>
      <c r="BO28" s="24"/>
      <c r="BP28" s="24"/>
      <c r="BQ28" s="24"/>
      <c r="BR28" s="24"/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6"/>
      <c r="BN29" s="16"/>
      <c r="BO29" s="16"/>
      <c r="BP29" s="16"/>
      <c r="BQ29" s="16"/>
      <c r="BR29" s="16"/>
    </row>
    <row r="30">
      <c r="A30" s="9" t="s">
        <v>45</v>
      </c>
      <c r="B30" s="12">
        <f t="shared" ref="B30:BM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392.12</v>
      </c>
      <c r="AG30" s="12">
        <f t="shared" si="15"/>
        <v>307.51</v>
      </c>
      <c r="AH30" s="12">
        <f t="shared" si="15"/>
        <v>276.34</v>
      </c>
      <c r="AI30" s="12">
        <f t="shared" si="15"/>
        <v>319.13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2">
        <f t="shared" si="15"/>
        <v>0</v>
      </c>
      <c r="BL30" s="12">
        <f t="shared" si="15"/>
        <v>0</v>
      </c>
      <c r="BM30" s="13">
        <f t="shared" si="15"/>
        <v>0</v>
      </c>
      <c r="BN30" s="13"/>
      <c r="BO30" s="13"/>
      <c r="BP30" s="13"/>
      <c r="BQ30" s="13"/>
      <c r="BR30" s="13"/>
    </row>
    <row r="31">
      <c r="A31" s="26" t="s">
        <v>46</v>
      </c>
      <c r="B31" s="28">
        <f t="shared" ref="B31:BM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0.07</v>
      </c>
      <c r="AG31" s="28">
        <f t="shared" si="16"/>
        <v>-5.07</v>
      </c>
      <c r="AH31" s="28">
        <f t="shared" si="16"/>
        <v>-9.94</v>
      </c>
      <c r="AI31" s="28">
        <f t="shared" si="16"/>
        <v>0.24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28">
        <f t="shared" si="16"/>
        <v>0</v>
      </c>
      <c r="BL31" s="28">
        <f t="shared" si="16"/>
        <v>0</v>
      </c>
      <c r="BM31" s="30">
        <f t="shared" si="16"/>
        <v>0</v>
      </c>
      <c r="BN31" s="30"/>
      <c r="BO31" s="30"/>
      <c r="BP31" s="30"/>
      <c r="BQ31" s="30"/>
      <c r="BR31" s="30"/>
    </row>
    <row r="32">
      <c r="AF32" s="12"/>
      <c r="AG32" s="12"/>
      <c r="AH32" s="12"/>
      <c r="AI32" s="12"/>
    </row>
    <row r="33">
      <c r="A33" s="31" t="s">
        <v>47</v>
      </c>
      <c r="AF33" s="12"/>
      <c r="AG33" s="12"/>
      <c r="AH33" s="12"/>
      <c r="AI33" s="12"/>
    </row>
    <row r="34">
      <c r="A34" s="31" t="s">
        <v>48</v>
      </c>
      <c r="AF34" s="12"/>
      <c r="AG34" s="12"/>
      <c r="AH34" s="12"/>
      <c r="AI34" s="12"/>
    </row>
    <row r="35">
      <c r="A35" s="31" t="s">
        <v>49</v>
      </c>
      <c r="AF35" s="12"/>
      <c r="AG35" s="12"/>
      <c r="AH35" s="12"/>
      <c r="AI35" s="12"/>
    </row>
    <row r="36">
      <c r="A36" s="31" t="s">
        <v>50</v>
      </c>
      <c r="AF36" s="12"/>
      <c r="AG36" s="12"/>
      <c r="AH36" s="12"/>
      <c r="AI36" s="12"/>
    </row>
    <row r="37">
      <c r="AF37" s="12"/>
      <c r="AG37" s="12"/>
      <c r="AH37" s="12"/>
      <c r="AI37" s="12"/>
    </row>
    <row r="38">
      <c r="AF38" s="12"/>
      <c r="AG38" s="12"/>
      <c r="AH38" s="12"/>
      <c r="AI38" s="12"/>
    </row>
    <row r="39">
      <c r="AF39" s="12"/>
      <c r="AG39" s="12"/>
      <c r="AH39" s="12"/>
      <c r="AI39" s="12"/>
    </row>
    <row r="40">
      <c r="AF40" s="12"/>
      <c r="AG40" s="12"/>
      <c r="AH40" s="12"/>
      <c r="AI40" s="12"/>
    </row>
    <row r="41">
      <c r="AF41" s="12"/>
      <c r="AG41" s="12"/>
      <c r="AH41" s="12"/>
      <c r="AI41" s="12"/>
    </row>
    <row r="42">
      <c r="AF42" s="12"/>
      <c r="AG42" s="12"/>
      <c r="AH42" s="12"/>
      <c r="AI42" s="12"/>
    </row>
    <row r="43">
      <c r="AF43" s="12"/>
      <c r="AG43" s="12"/>
      <c r="AH43" s="12"/>
      <c r="AI43" s="12"/>
    </row>
    <row r="44">
      <c r="AF44" s="12"/>
      <c r="AG44" s="12"/>
      <c r="AH44" s="12"/>
      <c r="AI44" s="12"/>
    </row>
    <row r="45">
      <c r="AF45" s="12"/>
      <c r="AG45" s="12"/>
      <c r="AH45" s="12"/>
      <c r="AI45" s="12"/>
    </row>
    <row r="46">
      <c r="AF46" s="12"/>
      <c r="AG46" s="12"/>
      <c r="AH46" s="12"/>
      <c r="AI46" s="12"/>
    </row>
    <row r="47">
      <c r="AF47" s="12"/>
      <c r="AG47" s="12"/>
      <c r="AH47" s="12"/>
      <c r="AI47" s="12"/>
    </row>
    <row r="48">
      <c r="AF48" s="12"/>
      <c r="AG48" s="12"/>
      <c r="AH48" s="12"/>
      <c r="AI48" s="12"/>
    </row>
    <row r="49">
      <c r="AF49" s="12"/>
      <c r="AG49" s="12"/>
      <c r="AH49" s="12"/>
      <c r="AI49" s="12"/>
    </row>
    <row r="50">
      <c r="AF50" s="12"/>
      <c r="AG50" s="12"/>
      <c r="AH50" s="12"/>
      <c r="AI50" s="12"/>
    </row>
    <row r="51">
      <c r="AF51" s="12"/>
      <c r="AG51" s="12"/>
      <c r="AH51" s="12"/>
      <c r="AI51" s="12"/>
    </row>
    <row r="52">
      <c r="AF52" s="12"/>
      <c r="AG52" s="12"/>
      <c r="AH52" s="12"/>
      <c r="AI52" s="12"/>
    </row>
    <row r="53">
      <c r="AF53" s="12"/>
      <c r="AG53" s="12"/>
      <c r="AH53" s="12"/>
      <c r="AI53" s="12"/>
    </row>
    <row r="54">
      <c r="AF54" s="12"/>
      <c r="AG54" s="12"/>
      <c r="AH54" s="12"/>
      <c r="AI54" s="12"/>
    </row>
    <row r="55">
      <c r="AF55" s="12"/>
      <c r="AG55" s="12"/>
      <c r="AH55" s="12"/>
      <c r="AI55" s="12"/>
    </row>
    <row r="56">
      <c r="AF56" s="12"/>
      <c r="AG56" s="12"/>
      <c r="AH56" s="12"/>
      <c r="AI56" s="12"/>
    </row>
    <row r="57">
      <c r="AF57" s="12"/>
      <c r="AG57" s="12"/>
      <c r="AH57" s="12"/>
      <c r="AI57" s="12"/>
    </row>
    <row r="58">
      <c r="AF58" s="12"/>
      <c r="AG58" s="12"/>
      <c r="AH58" s="12"/>
      <c r="AI58" s="12"/>
    </row>
    <row r="59">
      <c r="AF59" s="12"/>
      <c r="AG59" s="12"/>
      <c r="AH59" s="12"/>
      <c r="AI59" s="12"/>
    </row>
    <row r="60">
      <c r="AF60" s="12"/>
      <c r="AG60" s="12"/>
      <c r="AH60" s="12"/>
      <c r="AI60" s="12"/>
    </row>
    <row r="61">
      <c r="AF61" s="12"/>
      <c r="AG61" s="12"/>
      <c r="AH61" s="12"/>
      <c r="AI61" s="12"/>
    </row>
    <row r="62">
      <c r="AF62" s="12"/>
      <c r="AG62" s="12"/>
      <c r="AH62" s="12"/>
      <c r="AI62" s="12"/>
    </row>
    <row r="63">
      <c r="AF63" s="12"/>
      <c r="AG63" s="12"/>
      <c r="AH63" s="12"/>
      <c r="AI63" s="12"/>
    </row>
    <row r="64">
      <c r="AF64" s="12"/>
      <c r="AG64" s="12"/>
      <c r="AH64" s="12"/>
      <c r="AI64" s="12"/>
    </row>
    <row r="65">
      <c r="AF65" s="12"/>
      <c r="AG65" s="12"/>
      <c r="AH65" s="12"/>
      <c r="AI65" s="12"/>
    </row>
    <row r="66">
      <c r="AF66" s="12"/>
      <c r="AG66" s="12"/>
      <c r="AH66" s="12"/>
      <c r="AI66" s="12"/>
    </row>
    <row r="67">
      <c r="AF67" s="12"/>
      <c r="AG67" s="12"/>
      <c r="AH67" s="12"/>
      <c r="AI67" s="12"/>
    </row>
    <row r="68">
      <c r="AF68" s="12"/>
      <c r="AG68" s="12"/>
      <c r="AH68" s="12"/>
      <c r="AI68" s="12"/>
    </row>
    <row r="69">
      <c r="AF69" s="12"/>
      <c r="AG69" s="12"/>
      <c r="AH69" s="12"/>
      <c r="AI69" s="12"/>
    </row>
    <row r="70">
      <c r="AF70" s="12"/>
      <c r="AG70" s="12"/>
      <c r="AH70" s="12"/>
      <c r="AI70" s="12"/>
    </row>
    <row r="71">
      <c r="AF71" s="12"/>
      <c r="AG71" s="12"/>
      <c r="AH71" s="12"/>
      <c r="AI71" s="12"/>
    </row>
    <row r="72">
      <c r="AF72" s="12"/>
      <c r="AG72" s="12"/>
      <c r="AH72" s="12"/>
      <c r="AI72" s="12"/>
    </row>
    <row r="73">
      <c r="AF73" s="12"/>
      <c r="AG73" s="12"/>
      <c r="AH73" s="12"/>
      <c r="AI73" s="12"/>
    </row>
    <row r="74">
      <c r="AF74" s="12"/>
      <c r="AG74" s="12"/>
      <c r="AH74" s="12"/>
      <c r="AI74" s="12"/>
    </row>
    <row r="75">
      <c r="AF75" s="12"/>
      <c r="AG75" s="12"/>
      <c r="AH75" s="12"/>
      <c r="AI75" s="12"/>
    </row>
    <row r="76">
      <c r="AF76" s="12"/>
      <c r="AG76" s="12"/>
      <c r="AH76" s="12"/>
      <c r="AI76" s="12"/>
    </row>
    <row r="77">
      <c r="AF77" s="12"/>
      <c r="AG77" s="12"/>
      <c r="AH77" s="12"/>
      <c r="AI77" s="12"/>
    </row>
    <row r="78">
      <c r="AF78" s="12"/>
      <c r="AG78" s="12"/>
      <c r="AH78" s="12"/>
      <c r="AI78" s="12"/>
    </row>
    <row r="79">
      <c r="AF79" s="12"/>
      <c r="AG79" s="12"/>
      <c r="AH79" s="12"/>
      <c r="AI79" s="12"/>
    </row>
    <row r="80">
      <c r="AF80" s="12"/>
      <c r="AG80" s="12"/>
      <c r="AH80" s="12"/>
      <c r="AI80" s="12"/>
    </row>
    <row r="81">
      <c r="AF81" s="12"/>
      <c r="AG81" s="12"/>
      <c r="AH81" s="12"/>
      <c r="AI81" s="12"/>
    </row>
    <row r="82">
      <c r="AF82" s="12"/>
      <c r="AG82" s="12"/>
      <c r="AH82" s="12"/>
      <c r="AI82" s="12"/>
    </row>
    <row r="83">
      <c r="AF83" s="12"/>
      <c r="AG83" s="12"/>
      <c r="AH83" s="12"/>
      <c r="AI83" s="12"/>
    </row>
    <row r="84">
      <c r="AF84" s="12"/>
      <c r="AG84" s="12"/>
      <c r="AH84" s="12"/>
      <c r="AI84" s="12"/>
    </row>
    <row r="85">
      <c r="AF85" s="12"/>
      <c r="AG85" s="12"/>
      <c r="AH85" s="12"/>
      <c r="AI85" s="12"/>
    </row>
    <row r="86">
      <c r="AF86" s="12"/>
      <c r="AG86" s="12"/>
      <c r="AH86" s="12"/>
      <c r="AI86" s="12"/>
    </row>
    <row r="87">
      <c r="AF87" s="12"/>
      <c r="AG87" s="12"/>
      <c r="AH87" s="12"/>
      <c r="AI87" s="12"/>
    </row>
    <row r="88">
      <c r="AF88" s="12"/>
      <c r="AG88" s="12"/>
      <c r="AH88" s="12"/>
      <c r="AI88" s="12"/>
    </row>
    <row r="89">
      <c r="AF89" s="12"/>
      <c r="AG89" s="12"/>
      <c r="AH89" s="12"/>
      <c r="AI89" s="12"/>
    </row>
    <row r="90">
      <c r="AF90" s="12"/>
      <c r="AG90" s="12"/>
      <c r="AH90" s="12"/>
      <c r="AI90" s="12"/>
    </row>
    <row r="91">
      <c r="AF91" s="12"/>
      <c r="AG91" s="12"/>
      <c r="AH91" s="12"/>
      <c r="AI91" s="12"/>
    </row>
    <row r="92">
      <c r="AF92" s="12"/>
      <c r="AG92" s="12"/>
      <c r="AH92" s="12"/>
      <c r="AI92" s="12"/>
    </row>
    <row r="93">
      <c r="AF93" s="12"/>
      <c r="AG93" s="12"/>
      <c r="AH93" s="12"/>
      <c r="AI93" s="12"/>
    </row>
    <row r="94">
      <c r="AF94" s="12"/>
      <c r="AG94" s="12"/>
      <c r="AH94" s="12"/>
      <c r="AI94" s="12"/>
    </row>
    <row r="95">
      <c r="AF95" s="12"/>
      <c r="AG95" s="12"/>
      <c r="AH95" s="12"/>
      <c r="AI95" s="12"/>
    </row>
    <row r="96">
      <c r="AF96" s="12"/>
      <c r="AG96" s="12"/>
      <c r="AH96" s="12"/>
      <c r="AI96" s="12"/>
    </row>
    <row r="97">
      <c r="AF97" s="12"/>
      <c r="AG97" s="12"/>
      <c r="AH97" s="12"/>
      <c r="AI97" s="12"/>
    </row>
    <row r="98">
      <c r="AF98" s="12"/>
      <c r="AG98" s="12"/>
      <c r="AH98" s="12"/>
      <c r="AI98" s="12"/>
    </row>
    <row r="99">
      <c r="AF99" s="12"/>
      <c r="AG99" s="12"/>
      <c r="AH99" s="12"/>
      <c r="AI99" s="12"/>
    </row>
    <row r="100">
      <c r="AF100" s="12"/>
      <c r="AG100" s="12"/>
      <c r="AH100" s="12"/>
      <c r="AI100" s="12"/>
    </row>
    <row r="101">
      <c r="AF101" s="12"/>
      <c r="AG101" s="12"/>
      <c r="AH101" s="12"/>
      <c r="AI101" s="12"/>
    </row>
    <row r="102">
      <c r="AF102" s="12"/>
      <c r="AG102" s="12"/>
      <c r="AH102" s="12"/>
      <c r="AI102" s="12"/>
    </row>
    <row r="103">
      <c r="AF103" s="12"/>
      <c r="AG103" s="12"/>
      <c r="AH103" s="12"/>
      <c r="AI103" s="12"/>
    </row>
    <row r="104">
      <c r="AF104" s="12"/>
      <c r="AG104" s="12"/>
      <c r="AH104" s="12"/>
      <c r="AI104" s="12"/>
    </row>
    <row r="105">
      <c r="AF105" s="12"/>
      <c r="AG105" s="12"/>
      <c r="AH105" s="12"/>
      <c r="AI105" s="12"/>
    </row>
    <row r="106">
      <c r="AF106" s="12"/>
      <c r="AG106" s="12"/>
      <c r="AH106" s="12"/>
      <c r="AI106" s="12"/>
    </row>
    <row r="107">
      <c r="AF107" s="12"/>
      <c r="AG107" s="12"/>
      <c r="AH107" s="12"/>
      <c r="AI107" s="12"/>
    </row>
    <row r="108">
      <c r="AF108" s="12"/>
      <c r="AG108" s="12"/>
      <c r="AH108" s="12"/>
      <c r="AI108" s="12"/>
    </row>
    <row r="109">
      <c r="AF109" s="12"/>
      <c r="AG109" s="12"/>
      <c r="AH109" s="12"/>
      <c r="AI109" s="12"/>
    </row>
    <row r="110">
      <c r="AF110" s="12"/>
      <c r="AG110" s="12"/>
      <c r="AH110" s="12"/>
      <c r="AI110" s="12"/>
    </row>
    <row r="111">
      <c r="AF111" s="12"/>
      <c r="AG111" s="12"/>
      <c r="AH111" s="12"/>
      <c r="AI111" s="12"/>
    </row>
    <row r="112">
      <c r="AF112" s="12"/>
      <c r="AG112" s="12"/>
      <c r="AH112" s="12"/>
      <c r="AI112" s="12"/>
    </row>
    <row r="113">
      <c r="AF113" s="12"/>
      <c r="AG113" s="12"/>
      <c r="AH113" s="12"/>
      <c r="AI113" s="12"/>
    </row>
    <row r="114">
      <c r="AF114" s="12"/>
      <c r="AG114" s="12"/>
      <c r="AH114" s="12"/>
      <c r="AI114" s="12"/>
    </row>
    <row r="115">
      <c r="AF115" s="12"/>
      <c r="AG115" s="12"/>
      <c r="AH115" s="12"/>
      <c r="AI115" s="12"/>
    </row>
    <row r="116">
      <c r="AF116" s="12"/>
      <c r="AG116" s="12"/>
      <c r="AH116" s="12"/>
      <c r="AI116" s="12"/>
    </row>
    <row r="117">
      <c r="AF117" s="12"/>
      <c r="AG117" s="12"/>
      <c r="AH117" s="12"/>
      <c r="AI117" s="12"/>
    </row>
    <row r="118">
      <c r="AF118" s="12"/>
      <c r="AG118" s="12"/>
      <c r="AH118" s="12"/>
      <c r="AI118" s="12"/>
    </row>
    <row r="119">
      <c r="AF119" s="12"/>
      <c r="AG119" s="12"/>
      <c r="AH119" s="12"/>
      <c r="AI119" s="12"/>
    </row>
    <row r="120">
      <c r="AF120" s="12"/>
      <c r="AG120" s="12"/>
      <c r="AH120" s="12"/>
      <c r="AI120" s="12"/>
    </row>
    <row r="121">
      <c r="AF121" s="12"/>
      <c r="AG121" s="12"/>
      <c r="AH121" s="12"/>
      <c r="AI121" s="12"/>
    </row>
    <row r="122">
      <c r="AF122" s="12"/>
      <c r="AG122" s="12"/>
      <c r="AH122" s="12"/>
      <c r="AI122" s="12"/>
    </row>
    <row r="123">
      <c r="AF123" s="12"/>
      <c r="AG123" s="12"/>
      <c r="AH123" s="12"/>
      <c r="AI123" s="12"/>
    </row>
    <row r="124">
      <c r="AF124" s="12"/>
      <c r="AG124" s="12"/>
      <c r="AH124" s="12"/>
      <c r="AI124" s="12"/>
    </row>
    <row r="125">
      <c r="AF125" s="12"/>
      <c r="AG125" s="12"/>
      <c r="AH125" s="12"/>
      <c r="AI125" s="12"/>
    </row>
    <row r="126">
      <c r="AF126" s="12"/>
      <c r="AG126" s="12"/>
      <c r="AH126" s="12"/>
      <c r="AI126" s="12"/>
    </row>
    <row r="127">
      <c r="AF127" s="12"/>
      <c r="AG127" s="12"/>
      <c r="AH127" s="12"/>
      <c r="AI127" s="12"/>
    </row>
    <row r="128">
      <c r="AF128" s="12"/>
      <c r="AG128" s="12"/>
      <c r="AH128" s="12"/>
      <c r="AI128" s="12"/>
    </row>
    <row r="129">
      <c r="AF129" s="12"/>
      <c r="AG129" s="12"/>
      <c r="AH129" s="12"/>
      <c r="AI129" s="12"/>
    </row>
    <row r="130">
      <c r="AF130" s="12"/>
      <c r="AG130" s="12"/>
      <c r="AH130" s="12"/>
      <c r="AI130" s="12"/>
    </row>
    <row r="131">
      <c r="AF131" s="12"/>
      <c r="AG131" s="12"/>
      <c r="AH131" s="12"/>
      <c r="AI131" s="12"/>
    </row>
    <row r="132">
      <c r="AF132" s="12"/>
      <c r="AG132" s="12"/>
      <c r="AH132" s="12"/>
      <c r="AI132" s="12"/>
    </row>
    <row r="133">
      <c r="AF133" s="12"/>
      <c r="AG133" s="12"/>
      <c r="AH133" s="12"/>
      <c r="AI133" s="12"/>
    </row>
    <row r="134">
      <c r="AF134" s="12"/>
      <c r="AG134" s="12"/>
      <c r="AH134" s="12"/>
      <c r="AI134" s="12"/>
    </row>
    <row r="135">
      <c r="AF135" s="12"/>
      <c r="AG135" s="12"/>
      <c r="AH135" s="12"/>
      <c r="AI135" s="12"/>
    </row>
    <row r="136">
      <c r="AF136" s="12"/>
      <c r="AG136" s="12"/>
      <c r="AH136" s="12"/>
      <c r="AI136" s="12"/>
    </row>
    <row r="137">
      <c r="AF137" s="12"/>
      <c r="AG137" s="12"/>
      <c r="AH137" s="12"/>
      <c r="AI137" s="12"/>
    </row>
    <row r="138">
      <c r="AF138" s="12"/>
      <c r="AG138" s="12"/>
      <c r="AH138" s="12"/>
      <c r="AI138" s="12"/>
    </row>
    <row r="139">
      <c r="AF139" s="12"/>
      <c r="AG139" s="12"/>
      <c r="AH139" s="12"/>
      <c r="AI139" s="12"/>
    </row>
    <row r="140">
      <c r="AF140" s="12"/>
      <c r="AG140" s="12"/>
      <c r="AH140" s="12"/>
      <c r="AI140" s="12"/>
    </row>
    <row r="141">
      <c r="AF141" s="12"/>
      <c r="AG141" s="12"/>
      <c r="AH141" s="12"/>
      <c r="AI141" s="12"/>
    </row>
    <row r="142">
      <c r="AF142" s="12"/>
      <c r="AG142" s="12"/>
      <c r="AH142" s="12"/>
      <c r="AI142" s="12"/>
    </row>
    <row r="143">
      <c r="AF143" s="12"/>
      <c r="AG143" s="12"/>
      <c r="AH143" s="12"/>
      <c r="AI143" s="12"/>
    </row>
    <row r="144">
      <c r="AF144" s="12"/>
      <c r="AG144" s="12"/>
      <c r="AH144" s="12"/>
      <c r="AI144" s="12"/>
    </row>
    <row r="145">
      <c r="AF145" s="12"/>
      <c r="AG145" s="12"/>
      <c r="AH145" s="12"/>
      <c r="AI145" s="12"/>
    </row>
    <row r="146">
      <c r="AF146" s="12"/>
      <c r="AG146" s="12"/>
      <c r="AH146" s="12"/>
      <c r="AI146" s="12"/>
    </row>
    <row r="147">
      <c r="AF147" s="12"/>
      <c r="AG147" s="12"/>
      <c r="AH147" s="12"/>
      <c r="AI147" s="12"/>
    </row>
    <row r="148">
      <c r="AF148" s="12"/>
      <c r="AG148" s="12"/>
      <c r="AH148" s="12"/>
      <c r="AI148" s="12"/>
    </row>
    <row r="149">
      <c r="AF149" s="12"/>
      <c r="AG149" s="12"/>
      <c r="AH149" s="12"/>
      <c r="AI149" s="12"/>
    </row>
    <row r="150">
      <c r="AF150" s="12"/>
      <c r="AG150" s="12"/>
      <c r="AH150" s="12"/>
      <c r="AI150" s="12"/>
    </row>
    <row r="151">
      <c r="AF151" s="12"/>
      <c r="AG151" s="12"/>
      <c r="AH151" s="12"/>
      <c r="AI151" s="12"/>
    </row>
    <row r="152">
      <c r="AF152" s="12"/>
      <c r="AG152" s="12"/>
      <c r="AH152" s="12"/>
      <c r="AI152" s="12"/>
    </row>
    <row r="153">
      <c r="AF153" s="12"/>
      <c r="AG153" s="12"/>
      <c r="AH153" s="12"/>
      <c r="AI153" s="12"/>
    </row>
    <row r="154">
      <c r="AF154" s="12"/>
      <c r="AG154" s="12"/>
      <c r="AH154" s="12"/>
      <c r="AI154" s="12"/>
    </row>
    <row r="155">
      <c r="AF155" s="12"/>
      <c r="AG155" s="12"/>
      <c r="AH155" s="12"/>
      <c r="AI155" s="12"/>
    </row>
    <row r="156">
      <c r="AF156" s="12"/>
      <c r="AG156" s="12"/>
      <c r="AH156" s="12"/>
      <c r="AI156" s="12"/>
    </row>
    <row r="157">
      <c r="AF157" s="12"/>
      <c r="AG157" s="12"/>
      <c r="AH157" s="12"/>
      <c r="AI157" s="12"/>
    </row>
    <row r="158">
      <c r="AF158" s="12"/>
      <c r="AG158" s="12"/>
      <c r="AH158" s="12"/>
      <c r="AI158" s="12"/>
    </row>
    <row r="159">
      <c r="AF159" s="12"/>
      <c r="AG159" s="12"/>
      <c r="AH159" s="12"/>
      <c r="AI159" s="12"/>
    </row>
    <row r="160">
      <c r="AF160" s="12"/>
      <c r="AG160" s="12"/>
      <c r="AH160" s="12"/>
      <c r="AI160" s="12"/>
    </row>
    <row r="161">
      <c r="AF161" s="12"/>
      <c r="AG161" s="12"/>
      <c r="AH161" s="12"/>
      <c r="AI161" s="12"/>
    </row>
    <row r="162">
      <c r="AF162" s="12"/>
      <c r="AG162" s="12"/>
      <c r="AH162" s="12"/>
      <c r="AI162" s="12"/>
    </row>
    <row r="163">
      <c r="AF163" s="12"/>
      <c r="AG163" s="12"/>
      <c r="AH163" s="12"/>
      <c r="AI163" s="12"/>
    </row>
    <row r="164">
      <c r="AF164" s="12"/>
      <c r="AG164" s="12"/>
      <c r="AH164" s="12"/>
      <c r="AI164" s="12"/>
    </row>
    <row r="165">
      <c r="AF165" s="12"/>
      <c r="AG165" s="12"/>
      <c r="AH165" s="12"/>
      <c r="AI165" s="12"/>
    </row>
    <row r="166">
      <c r="AF166" s="12"/>
      <c r="AG166" s="12"/>
      <c r="AH166" s="12"/>
      <c r="AI166" s="12"/>
    </row>
    <row r="167">
      <c r="AF167" s="12"/>
      <c r="AG167" s="12"/>
      <c r="AH167" s="12"/>
      <c r="AI167" s="12"/>
    </row>
    <row r="168">
      <c r="AF168" s="12"/>
      <c r="AG168" s="12"/>
      <c r="AH168" s="12"/>
      <c r="AI168" s="12"/>
    </row>
    <row r="169">
      <c r="AF169" s="12"/>
      <c r="AG169" s="12"/>
      <c r="AH169" s="12"/>
      <c r="AI169" s="12"/>
    </row>
    <row r="170">
      <c r="AF170" s="12"/>
      <c r="AG170" s="12"/>
      <c r="AH170" s="12"/>
      <c r="AI170" s="12"/>
    </row>
    <row r="171">
      <c r="AF171" s="12"/>
      <c r="AG171" s="12"/>
      <c r="AH171" s="12"/>
      <c r="AI171" s="12"/>
    </row>
    <row r="172">
      <c r="AF172" s="12"/>
      <c r="AG172" s="12"/>
      <c r="AH172" s="12"/>
      <c r="AI172" s="12"/>
    </row>
    <row r="173">
      <c r="AF173" s="12"/>
      <c r="AG173" s="12"/>
      <c r="AH173" s="12"/>
      <c r="AI173" s="12"/>
    </row>
    <row r="174">
      <c r="AF174" s="12"/>
      <c r="AG174" s="12"/>
      <c r="AH174" s="12"/>
      <c r="AI174" s="12"/>
    </row>
    <row r="175">
      <c r="AF175" s="12"/>
      <c r="AG175" s="12"/>
      <c r="AH175" s="12"/>
      <c r="AI175" s="12"/>
    </row>
    <row r="176">
      <c r="AF176" s="12"/>
      <c r="AG176" s="12"/>
      <c r="AH176" s="12"/>
      <c r="AI176" s="12"/>
    </row>
    <row r="177">
      <c r="AF177" s="12"/>
      <c r="AG177" s="12"/>
      <c r="AH177" s="12"/>
      <c r="AI177" s="12"/>
    </row>
    <row r="178">
      <c r="AF178" s="12"/>
      <c r="AG178" s="12"/>
      <c r="AH178" s="12"/>
      <c r="AI178" s="12"/>
    </row>
    <row r="179">
      <c r="AF179" s="12"/>
      <c r="AG179" s="12"/>
      <c r="AH179" s="12"/>
      <c r="AI179" s="12"/>
    </row>
    <row r="180">
      <c r="AF180" s="12"/>
      <c r="AG180" s="12"/>
      <c r="AH180" s="12"/>
      <c r="AI180" s="12"/>
    </row>
    <row r="181">
      <c r="AF181" s="12"/>
      <c r="AG181" s="12"/>
      <c r="AH181" s="12"/>
      <c r="AI181" s="12"/>
    </row>
    <row r="182">
      <c r="AF182" s="12"/>
      <c r="AG182" s="12"/>
      <c r="AH182" s="12"/>
      <c r="AI182" s="12"/>
    </row>
    <row r="183">
      <c r="AF183" s="12"/>
      <c r="AG183" s="12"/>
      <c r="AH183" s="12"/>
      <c r="AI183" s="12"/>
    </row>
    <row r="184">
      <c r="AF184" s="12"/>
      <c r="AG184" s="12"/>
      <c r="AH184" s="12"/>
      <c r="AI184" s="12"/>
    </row>
    <row r="185">
      <c r="AF185" s="12"/>
      <c r="AG185" s="12"/>
      <c r="AH185" s="12"/>
      <c r="AI185" s="12"/>
    </row>
    <row r="186">
      <c r="AF186" s="12"/>
      <c r="AG186" s="12"/>
      <c r="AH186" s="12"/>
      <c r="AI186" s="12"/>
    </row>
    <row r="187">
      <c r="AF187" s="12"/>
      <c r="AG187" s="12"/>
      <c r="AH187" s="12"/>
      <c r="AI187" s="12"/>
    </row>
    <row r="188">
      <c r="AF188" s="12"/>
      <c r="AG188" s="12"/>
      <c r="AH188" s="12"/>
      <c r="AI188" s="12"/>
    </row>
    <row r="189">
      <c r="AF189" s="12"/>
      <c r="AG189" s="12"/>
      <c r="AH189" s="12"/>
      <c r="AI189" s="12"/>
    </row>
    <row r="190">
      <c r="AF190" s="12"/>
      <c r="AG190" s="12"/>
      <c r="AH190" s="12"/>
      <c r="AI190" s="12"/>
    </row>
    <row r="191">
      <c r="AF191" s="12"/>
      <c r="AG191" s="12"/>
      <c r="AH191" s="12"/>
      <c r="AI191" s="12"/>
    </row>
    <row r="192">
      <c r="AF192" s="12"/>
      <c r="AG192" s="12"/>
      <c r="AH192" s="12"/>
      <c r="AI192" s="12"/>
    </row>
    <row r="193">
      <c r="AF193" s="12"/>
      <c r="AG193" s="12"/>
      <c r="AH193" s="12"/>
      <c r="AI193" s="12"/>
    </row>
    <row r="194">
      <c r="AF194" s="12"/>
      <c r="AG194" s="12"/>
      <c r="AH194" s="12"/>
      <c r="AI194" s="12"/>
    </row>
    <row r="195">
      <c r="AF195" s="12"/>
      <c r="AG195" s="12"/>
      <c r="AH195" s="12"/>
      <c r="AI195" s="12"/>
    </row>
    <row r="196">
      <c r="AF196" s="12"/>
      <c r="AG196" s="12"/>
      <c r="AH196" s="12"/>
      <c r="AI196" s="12"/>
    </row>
    <row r="197">
      <c r="AF197" s="12"/>
      <c r="AG197" s="12"/>
      <c r="AH197" s="12"/>
      <c r="AI197" s="12"/>
    </row>
    <row r="198">
      <c r="AF198" s="12"/>
      <c r="AG198" s="12"/>
      <c r="AH198" s="12"/>
      <c r="AI198" s="12"/>
    </row>
    <row r="199">
      <c r="AF199" s="12"/>
      <c r="AG199" s="12"/>
      <c r="AH199" s="12"/>
      <c r="AI199" s="12"/>
    </row>
    <row r="200">
      <c r="AF200" s="12"/>
      <c r="AG200" s="12"/>
      <c r="AH200" s="12"/>
      <c r="AI200" s="12"/>
    </row>
    <row r="201">
      <c r="AF201" s="12"/>
      <c r="AG201" s="12"/>
      <c r="AH201" s="12"/>
      <c r="AI201" s="12"/>
    </row>
    <row r="202">
      <c r="AF202" s="12"/>
      <c r="AG202" s="12"/>
      <c r="AH202" s="12"/>
      <c r="AI202" s="12"/>
    </row>
    <row r="203">
      <c r="AF203" s="12"/>
      <c r="AG203" s="12"/>
      <c r="AH203" s="12"/>
      <c r="AI203" s="12"/>
    </row>
    <row r="204">
      <c r="AF204" s="12"/>
      <c r="AG204" s="12"/>
      <c r="AH204" s="12"/>
      <c r="AI204" s="12"/>
    </row>
    <row r="205">
      <c r="AF205" s="12"/>
      <c r="AG205" s="12"/>
      <c r="AH205" s="12"/>
      <c r="AI205" s="12"/>
    </row>
    <row r="206">
      <c r="AF206" s="12"/>
      <c r="AG206" s="12"/>
      <c r="AH206" s="12"/>
      <c r="AI206" s="12"/>
    </row>
    <row r="207">
      <c r="AF207" s="12"/>
      <c r="AG207" s="12"/>
      <c r="AH207" s="12"/>
      <c r="AI207" s="12"/>
    </row>
    <row r="208">
      <c r="AF208" s="12"/>
      <c r="AG208" s="12"/>
      <c r="AH208" s="12"/>
      <c r="AI208" s="12"/>
    </row>
    <row r="209">
      <c r="AF209" s="12"/>
      <c r="AG209" s="12"/>
      <c r="AH209" s="12"/>
      <c r="AI209" s="12"/>
    </row>
    <row r="210">
      <c r="AF210" s="12"/>
      <c r="AG210" s="12"/>
      <c r="AH210" s="12"/>
      <c r="AI210" s="12"/>
    </row>
    <row r="211">
      <c r="AF211" s="12"/>
      <c r="AG211" s="12"/>
      <c r="AH211" s="12"/>
      <c r="AI211" s="12"/>
    </row>
    <row r="212">
      <c r="AF212" s="12"/>
      <c r="AG212" s="12"/>
      <c r="AH212" s="12"/>
      <c r="AI212" s="12"/>
    </row>
    <row r="213">
      <c r="AF213" s="12"/>
      <c r="AG213" s="12"/>
      <c r="AH213" s="12"/>
      <c r="AI213" s="12"/>
    </row>
    <row r="214">
      <c r="AF214" s="12"/>
      <c r="AG214" s="12"/>
      <c r="AH214" s="12"/>
      <c r="AI214" s="12"/>
    </row>
    <row r="215">
      <c r="AF215" s="12"/>
      <c r="AG215" s="12"/>
      <c r="AH215" s="12"/>
      <c r="AI215" s="12"/>
    </row>
    <row r="216">
      <c r="AF216" s="12"/>
      <c r="AG216" s="12"/>
      <c r="AH216" s="12"/>
      <c r="AI216" s="12"/>
    </row>
    <row r="217">
      <c r="AF217" s="12"/>
      <c r="AG217" s="12"/>
      <c r="AH217" s="12"/>
      <c r="AI217" s="12"/>
    </row>
    <row r="218">
      <c r="AF218" s="12"/>
      <c r="AG218" s="12"/>
      <c r="AH218" s="12"/>
      <c r="AI218" s="12"/>
    </row>
    <row r="219">
      <c r="AF219" s="12"/>
      <c r="AG219" s="12"/>
      <c r="AH219" s="12"/>
      <c r="AI219" s="12"/>
    </row>
    <row r="220">
      <c r="AF220" s="12"/>
      <c r="AG220" s="12"/>
      <c r="AH220" s="12"/>
      <c r="AI220" s="12"/>
    </row>
    <row r="221">
      <c r="AF221" s="12"/>
      <c r="AG221" s="12"/>
      <c r="AH221" s="12"/>
      <c r="AI221" s="12"/>
    </row>
    <row r="222">
      <c r="AF222" s="12"/>
      <c r="AG222" s="12"/>
      <c r="AH222" s="12"/>
      <c r="AI222" s="12"/>
    </row>
    <row r="223">
      <c r="AF223" s="12"/>
      <c r="AG223" s="12"/>
      <c r="AH223" s="12"/>
      <c r="AI223" s="12"/>
    </row>
    <row r="224">
      <c r="AF224" s="12"/>
      <c r="AG224" s="12"/>
      <c r="AH224" s="12"/>
      <c r="AI224" s="12"/>
    </row>
    <row r="225">
      <c r="AF225" s="12"/>
      <c r="AG225" s="12"/>
      <c r="AH225" s="12"/>
      <c r="AI225" s="12"/>
    </row>
    <row r="226">
      <c r="AF226" s="12"/>
      <c r="AG226" s="12"/>
      <c r="AH226" s="12"/>
      <c r="AI226" s="12"/>
    </row>
    <row r="227">
      <c r="AF227" s="12"/>
      <c r="AG227" s="12"/>
      <c r="AH227" s="12"/>
      <c r="AI227" s="12"/>
    </row>
    <row r="228">
      <c r="AF228" s="12"/>
      <c r="AG228" s="12"/>
      <c r="AH228" s="12"/>
      <c r="AI228" s="12"/>
    </row>
    <row r="229">
      <c r="AF229" s="12"/>
      <c r="AG229" s="12"/>
      <c r="AH229" s="12"/>
      <c r="AI229" s="12"/>
    </row>
    <row r="230">
      <c r="AF230" s="12"/>
      <c r="AG230" s="12"/>
      <c r="AH230" s="12"/>
      <c r="AI230" s="12"/>
    </row>
    <row r="231">
      <c r="AF231" s="12"/>
      <c r="AG231" s="12"/>
      <c r="AH231" s="12"/>
      <c r="AI231" s="12"/>
    </row>
    <row r="232">
      <c r="AF232" s="12"/>
      <c r="AG232" s="12"/>
      <c r="AH232" s="12"/>
      <c r="AI232" s="12"/>
    </row>
    <row r="233">
      <c r="AF233" s="12"/>
      <c r="AG233" s="12"/>
      <c r="AH233" s="12"/>
      <c r="AI233" s="12"/>
    </row>
    <row r="234">
      <c r="AF234" s="12"/>
      <c r="AG234" s="12"/>
      <c r="AH234" s="12"/>
      <c r="AI234" s="12"/>
    </row>
    <row r="235">
      <c r="AF235" s="12"/>
      <c r="AG235" s="12"/>
      <c r="AH235" s="12"/>
      <c r="AI235" s="12"/>
    </row>
    <row r="236">
      <c r="AF236" s="12"/>
      <c r="AG236" s="12"/>
      <c r="AH236" s="12"/>
      <c r="AI236" s="12"/>
    </row>
    <row r="237">
      <c r="AF237" s="12"/>
      <c r="AG237" s="12"/>
      <c r="AH237" s="12"/>
      <c r="AI237" s="12"/>
    </row>
    <row r="238">
      <c r="AF238" s="12"/>
      <c r="AG238" s="12"/>
      <c r="AH238" s="12"/>
      <c r="AI238" s="12"/>
    </row>
    <row r="239">
      <c r="AF239" s="12"/>
      <c r="AG239" s="12"/>
      <c r="AH239" s="12"/>
      <c r="AI239" s="12"/>
    </row>
    <row r="240">
      <c r="AF240" s="12"/>
      <c r="AG240" s="12"/>
      <c r="AH240" s="12"/>
      <c r="AI240" s="12"/>
    </row>
    <row r="241">
      <c r="AF241" s="12"/>
      <c r="AG241" s="12"/>
      <c r="AH241" s="12"/>
      <c r="AI241" s="12"/>
    </row>
    <row r="242">
      <c r="AF242" s="12"/>
      <c r="AG242" s="12"/>
      <c r="AH242" s="12"/>
      <c r="AI242" s="12"/>
    </row>
    <row r="243">
      <c r="AF243" s="12"/>
      <c r="AG243" s="12"/>
      <c r="AH243" s="12"/>
      <c r="AI243" s="12"/>
    </row>
    <row r="244">
      <c r="AF244" s="12"/>
      <c r="AG244" s="12"/>
      <c r="AH244" s="12"/>
      <c r="AI244" s="12"/>
    </row>
    <row r="245">
      <c r="AF245" s="12"/>
      <c r="AG245" s="12"/>
      <c r="AH245" s="12"/>
      <c r="AI245" s="12"/>
    </row>
    <row r="246">
      <c r="AF246" s="12"/>
      <c r="AG246" s="12"/>
      <c r="AH246" s="12"/>
      <c r="AI246" s="12"/>
    </row>
    <row r="247">
      <c r="AF247" s="12"/>
      <c r="AG247" s="12"/>
      <c r="AH247" s="12"/>
      <c r="AI247" s="12"/>
    </row>
    <row r="248">
      <c r="AF248" s="12"/>
      <c r="AG248" s="12"/>
      <c r="AH248" s="12"/>
      <c r="AI248" s="12"/>
    </row>
    <row r="249">
      <c r="AF249" s="12"/>
      <c r="AG249" s="12"/>
      <c r="AH249" s="12"/>
      <c r="AI249" s="12"/>
    </row>
    <row r="250">
      <c r="AF250" s="12"/>
      <c r="AG250" s="12"/>
      <c r="AH250" s="12"/>
      <c r="AI250" s="12"/>
    </row>
    <row r="251">
      <c r="AF251" s="12"/>
      <c r="AG251" s="12"/>
      <c r="AH251" s="12"/>
      <c r="AI251" s="12"/>
    </row>
    <row r="252">
      <c r="AF252" s="12"/>
      <c r="AG252" s="12"/>
      <c r="AH252" s="12"/>
      <c r="AI252" s="12"/>
    </row>
    <row r="253">
      <c r="AF253" s="12"/>
      <c r="AG253" s="12"/>
      <c r="AH253" s="12"/>
      <c r="AI253" s="12"/>
    </row>
    <row r="254">
      <c r="AF254" s="12"/>
      <c r="AG254" s="12"/>
      <c r="AH254" s="12"/>
      <c r="AI254" s="12"/>
    </row>
    <row r="255">
      <c r="AF255" s="12"/>
      <c r="AG255" s="12"/>
      <c r="AH255" s="12"/>
      <c r="AI255" s="12"/>
    </row>
    <row r="256">
      <c r="AF256" s="12"/>
      <c r="AG256" s="12"/>
      <c r="AH256" s="12"/>
      <c r="AI256" s="12"/>
    </row>
    <row r="257">
      <c r="AF257" s="12"/>
      <c r="AG257" s="12"/>
      <c r="AH257" s="12"/>
      <c r="AI257" s="12"/>
    </row>
    <row r="258">
      <c r="AF258" s="12"/>
      <c r="AG258" s="12"/>
      <c r="AH258" s="12"/>
      <c r="AI258" s="12"/>
    </row>
    <row r="259">
      <c r="AF259" s="12"/>
      <c r="AG259" s="12"/>
      <c r="AH259" s="12"/>
      <c r="AI259" s="12"/>
    </row>
    <row r="260">
      <c r="AF260" s="12"/>
      <c r="AG260" s="12"/>
      <c r="AH260" s="12"/>
      <c r="AI260" s="12"/>
    </row>
    <row r="261">
      <c r="AF261" s="12"/>
      <c r="AG261" s="12"/>
      <c r="AH261" s="12"/>
      <c r="AI261" s="12"/>
    </row>
    <row r="262">
      <c r="AF262" s="12"/>
      <c r="AG262" s="12"/>
      <c r="AH262" s="12"/>
      <c r="AI262" s="12"/>
    </row>
    <row r="263">
      <c r="AF263" s="12"/>
      <c r="AG263" s="12"/>
      <c r="AH263" s="12"/>
      <c r="AI263" s="12"/>
    </row>
    <row r="264">
      <c r="AF264" s="12"/>
      <c r="AG264" s="12"/>
      <c r="AH264" s="12"/>
      <c r="AI264" s="12"/>
    </row>
    <row r="265">
      <c r="AF265" s="12"/>
      <c r="AG265" s="12"/>
      <c r="AH265" s="12"/>
      <c r="AI265" s="12"/>
    </row>
    <row r="266">
      <c r="AF266" s="12"/>
      <c r="AG266" s="12"/>
      <c r="AH266" s="12"/>
      <c r="AI266" s="12"/>
    </row>
    <row r="267">
      <c r="AF267" s="12"/>
      <c r="AG267" s="12"/>
      <c r="AH267" s="12"/>
      <c r="AI267" s="12"/>
    </row>
    <row r="268">
      <c r="AF268" s="12"/>
      <c r="AG268" s="12"/>
      <c r="AH268" s="12"/>
      <c r="AI268" s="12"/>
    </row>
    <row r="269">
      <c r="AF269" s="12"/>
      <c r="AG269" s="12"/>
      <c r="AH269" s="12"/>
      <c r="AI269" s="12"/>
    </row>
    <row r="270">
      <c r="AF270" s="12"/>
      <c r="AG270" s="12"/>
      <c r="AH270" s="12"/>
      <c r="AI270" s="12"/>
    </row>
    <row r="271">
      <c r="AF271" s="12"/>
      <c r="AG271" s="12"/>
      <c r="AH271" s="12"/>
      <c r="AI271" s="12"/>
    </row>
    <row r="272">
      <c r="AF272" s="12"/>
      <c r="AG272" s="12"/>
      <c r="AH272" s="12"/>
      <c r="AI272" s="12"/>
    </row>
    <row r="273">
      <c r="AF273" s="12"/>
      <c r="AG273" s="12"/>
      <c r="AH273" s="12"/>
      <c r="AI273" s="12"/>
    </row>
    <row r="274">
      <c r="AF274" s="12"/>
      <c r="AG274" s="12"/>
      <c r="AH274" s="12"/>
      <c r="AI274" s="12"/>
    </row>
    <row r="275">
      <c r="AF275" s="12"/>
      <c r="AG275" s="12"/>
      <c r="AH275" s="12"/>
      <c r="AI275" s="12"/>
    </row>
    <row r="276">
      <c r="AF276" s="12"/>
      <c r="AG276" s="12"/>
      <c r="AH276" s="12"/>
      <c r="AI276" s="12"/>
    </row>
    <row r="277">
      <c r="AF277" s="12"/>
      <c r="AG277" s="12"/>
      <c r="AH277" s="12"/>
      <c r="AI277" s="12"/>
    </row>
    <row r="278">
      <c r="AF278" s="12"/>
      <c r="AG278" s="12"/>
      <c r="AH278" s="12"/>
      <c r="AI278" s="12"/>
    </row>
    <row r="279">
      <c r="AF279" s="12"/>
      <c r="AG279" s="12"/>
      <c r="AH279" s="12"/>
      <c r="AI279" s="12"/>
    </row>
    <row r="280">
      <c r="AF280" s="12"/>
      <c r="AG280" s="12"/>
      <c r="AH280" s="12"/>
      <c r="AI280" s="12"/>
    </row>
    <row r="281">
      <c r="AF281" s="12"/>
      <c r="AG281" s="12"/>
      <c r="AH281" s="12"/>
      <c r="AI281" s="12"/>
    </row>
    <row r="282">
      <c r="AF282" s="12"/>
      <c r="AG282" s="12"/>
      <c r="AH282" s="12"/>
      <c r="AI282" s="12"/>
    </row>
    <row r="283">
      <c r="AF283" s="12"/>
      <c r="AG283" s="12"/>
      <c r="AH283" s="12"/>
      <c r="AI283" s="12"/>
    </row>
    <row r="284">
      <c r="AF284" s="12"/>
      <c r="AG284" s="12"/>
      <c r="AH284" s="12"/>
      <c r="AI284" s="12"/>
    </row>
    <row r="285">
      <c r="AF285" s="12"/>
      <c r="AG285" s="12"/>
      <c r="AH285" s="12"/>
      <c r="AI285" s="12"/>
    </row>
    <row r="286">
      <c r="AF286" s="12"/>
      <c r="AG286" s="12"/>
      <c r="AH286" s="12"/>
      <c r="AI286" s="12"/>
    </row>
    <row r="287">
      <c r="AF287" s="12"/>
      <c r="AG287" s="12"/>
      <c r="AH287" s="12"/>
      <c r="AI287" s="12"/>
    </row>
    <row r="288">
      <c r="AF288" s="12"/>
      <c r="AG288" s="12"/>
      <c r="AH288" s="12"/>
      <c r="AI288" s="12"/>
    </row>
    <row r="289">
      <c r="AF289" s="12"/>
      <c r="AG289" s="12"/>
      <c r="AH289" s="12"/>
      <c r="AI289" s="12"/>
    </row>
    <row r="290">
      <c r="AF290" s="12"/>
      <c r="AG290" s="12"/>
      <c r="AH290" s="12"/>
      <c r="AI290" s="12"/>
    </row>
    <row r="291">
      <c r="AF291" s="12"/>
      <c r="AG291" s="12"/>
      <c r="AH291" s="12"/>
      <c r="AI291" s="12"/>
    </row>
    <row r="292">
      <c r="AF292" s="12"/>
      <c r="AG292" s="12"/>
      <c r="AH292" s="12"/>
      <c r="AI292" s="12"/>
    </row>
    <row r="293">
      <c r="AF293" s="12"/>
      <c r="AG293" s="12"/>
      <c r="AH293" s="12"/>
      <c r="AI293" s="12"/>
    </row>
    <row r="294">
      <c r="AF294" s="12"/>
      <c r="AG294" s="12"/>
      <c r="AH294" s="12"/>
      <c r="AI294" s="12"/>
    </row>
    <row r="295">
      <c r="AF295" s="12"/>
      <c r="AG295" s="12"/>
      <c r="AH295" s="12"/>
      <c r="AI295" s="12"/>
    </row>
    <row r="296">
      <c r="AF296" s="12"/>
      <c r="AG296" s="12"/>
      <c r="AH296" s="12"/>
      <c r="AI296" s="12"/>
    </row>
    <row r="297">
      <c r="AF297" s="12"/>
      <c r="AG297" s="12"/>
      <c r="AH297" s="12"/>
      <c r="AI297" s="12"/>
    </row>
    <row r="298">
      <c r="AF298" s="12"/>
      <c r="AG298" s="12"/>
      <c r="AH298" s="12"/>
      <c r="AI298" s="12"/>
    </row>
    <row r="299">
      <c r="AF299" s="12"/>
      <c r="AG299" s="12"/>
      <c r="AH299" s="12"/>
      <c r="AI299" s="12"/>
    </row>
    <row r="300">
      <c r="AF300" s="12"/>
      <c r="AG300" s="12"/>
      <c r="AH300" s="12"/>
      <c r="AI300" s="12"/>
    </row>
    <row r="301">
      <c r="AF301" s="12"/>
      <c r="AG301" s="12"/>
      <c r="AH301" s="12"/>
      <c r="AI301" s="12"/>
    </row>
    <row r="302">
      <c r="AF302" s="12"/>
      <c r="AG302" s="12"/>
      <c r="AH302" s="12"/>
      <c r="AI302" s="12"/>
    </row>
    <row r="303">
      <c r="AF303" s="12"/>
      <c r="AG303" s="12"/>
      <c r="AH303" s="12"/>
      <c r="AI303" s="12"/>
    </row>
    <row r="304">
      <c r="AF304" s="12"/>
      <c r="AG304" s="12"/>
      <c r="AH304" s="12"/>
      <c r="AI304" s="12"/>
    </row>
    <row r="305">
      <c r="AF305" s="12"/>
      <c r="AG305" s="12"/>
      <c r="AH305" s="12"/>
      <c r="AI305" s="12"/>
    </row>
    <row r="306">
      <c r="AF306" s="12"/>
      <c r="AG306" s="12"/>
      <c r="AH306" s="12"/>
      <c r="AI306" s="12"/>
    </row>
    <row r="307">
      <c r="AF307" s="12"/>
      <c r="AG307" s="12"/>
      <c r="AH307" s="12"/>
      <c r="AI307" s="12"/>
    </row>
    <row r="308">
      <c r="AF308" s="12"/>
      <c r="AG308" s="12"/>
      <c r="AH308" s="12"/>
      <c r="AI308" s="12"/>
    </row>
    <row r="309">
      <c r="AF309" s="12"/>
      <c r="AG309" s="12"/>
      <c r="AH309" s="12"/>
      <c r="AI309" s="12"/>
    </row>
    <row r="310">
      <c r="AF310" s="12"/>
      <c r="AG310" s="12"/>
      <c r="AH310" s="12"/>
      <c r="AI310" s="12"/>
    </row>
    <row r="311">
      <c r="AF311" s="12"/>
      <c r="AG311" s="12"/>
      <c r="AH311" s="12"/>
      <c r="AI311" s="12"/>
    </row>
    <row r="312">
      <c r="AF312" s="12"/>
      <c r="AG312" s="12"/>
      <c r="AH312" s="12"/>
      <c r="AI312" s="12"/>
    </row>
    <row r="313">
      <c r="AF313" s="12"/>
      <c r="AG313" s="12"/>
      <c r="AH313" s="12"/>
      <c r="AI313" s="12"/>
    </row>
    <row r="314">
      <c r="AF314" s="12"/>
      <c r="AG314" s="12"/>
      <c r="AH314" s="12"/>
      <c r="AI314" s="12"/>
    </row>
    <row r="315">
      <c r="AF315" s="12"/>
      <c r="AG315" s="12"/>
      <c r="AH315" s="12"/>
      <c r="AI315" s="12"/>
    </row>
    <row r="316">
      <c r="AF316" s="12"/>
      <c r="AG316" s="12"/>
      <c r="AH316" s="12"/>
      <c r="AI316" s="12"/>
    </row>
    <row r="317">
      <c r="AF317" s="12"/>
      <c r="AG317" s="12"/>
      <c r="AH317" s="12"/>
      <c r="AI317" s="12"/>
    </row>
    <row r="318">
      <c r="AF318" s="12"/>
      <c r="AG318" s="12"/>
      <c r="AH318" s="12"/>
      <c r="AI318" s="12"/>
    </row>
    <row r="319">
      <c r="AF319" s="12"/>
      <c r="AG319" s="12"/>
      <c r="AH319" s="12"/>
      <c r="AI319" s="12"/>
    </row>
    <row r="320">
      <c r="AF320" s="12"/>
      <c r="AG320" s="12"/>
      <c r="AH320" s="12"/>
      <c r="AI320" s="12"/>
    </row>
    <row r="321">
      <c r="AF321" s="12"/>
      <c r="AG321" s="12"/>
      <c r="AH321" s="12"/>
      <c r="AI321" s="12"/>
    </row>
    <row r="322">
      <c r="AF322" s="12"/>
      <c r="AG322" s="12"/>
      <c r="AH322" s="12"/>
      <c r="AI322" s="12"/>
    </row>
    <row r="323">
      <c r="AF323" s="12"/>
      <c r="AG323" s="12"/>
      <c r="AH323" s="12"/>
      <c r="AI323" s="12"/>
    </row>
    <row r="324">
      <c r="AF324" s="12"/>
      <c r="AG324" s="12"/>
      <c r="AH324" s="12"/>
      <c r="AI324" s="12"/>
    </row>
    <row r="325">
      <c r="AF325" s="12"/>
      <c r="AG325" s="12"/>
      <c r="AH325" s="12"/>
      <c r="AI325" s="12"/>
    </row>
    <row r="326">
      <c r="AF326" s="12"/>
      <c r="AG326" s="12"/>
      <c r="AH326" s="12"/>
      <c r="AI326" s="12"/>
    </row>
    <row r="327">
      <c r="AF327" s="12"/>
      <c r="AG327" s="12"/>
      <c r="AH327" s="12"/>
      <c r="AI327" s="12"/>
    </row>
    <row r="328">
      <c r="AF328" s="12"/>
      <c r="AG328" s="12"/>
      <c r="AH328" s="12"/>
      <c r="AI328" s="12"/>
    </row>
    <row r="329">
      <c r="AF329" s="12"/>
      <c r="AG329" s="12"/>
      <c r="AH329" s="12"/>
      <c r="AI329" s="12"/>
    </row>
    <row r="330">
      <c r="AF330" s="12"/>
      <c r="AG330" s="12"/>
      <c r="AH330" s="12"/>
      <c r="AI330" s="12"/>
    </row>
    <row r="331">
      <c r="AF331" s="12"/>
      <c r="AG331" s="12"/>
      <c r="AH331" s="12"/>
      <c r="AI331" s="12"/>
    </row>
    <row r="332">
      <c r="AF332" s="12"/>
      <c r="AG332" s="12"/>
      <c r="AH332" s="12"/>
      <c r="AI332" s="12"/>
    </row>
    <row r="333">
      <c r="AF333" s="12"/>
      <c r="AG333" s="12"/>
      <c r="AH333" s="12"/>
      <c r="AI333" s="12"/>
    </row>
    <row r="334">
      <c r="AF334" s="12"/>
      <c r="AG334" s="12"/>
      <c r="AH334" s="12"/>
      <c r="AI334" s="12"/>
    </row>
    <row r="335">
      <c r="AF335" s="12"/>
      <c r="AG335" s="12"/>
      <c r="AH335" s="12"/>
      <c r="AI335" s="12"/>
    </row>
    <row r="336">
      <c r="AF336" s="12"/>
      <c r="AG336" s="12"/>
      <c r="AH336" s="12"/>
      <c r="AI336" s="12"/>
    </row>
    <row r="337">
      <c r="AF337" s="12"/>
      <c r="AG337" s="12"/>
      <c r="AH337" s="12"/>
      <c r="AI337" s="12"/>
    </row>
    <row r="338">
      <c r="AF338" s="12"/>
      <c r="AG338" s="12"/>
      <c r="AH338" s="12"/>
      <c r="AI338" s="12"/>
    </row>
    <row r="339">
      <c r="AF339" s="12"/>
      <c r="AG339" s="12"/>
      <c r="AH339" s="12"/>
      <c r="AI339" s="12"/>
    </row>
    <row r="340">
      <c r="AF340" s="12"/>
      <c r="AG340" s="12"/>
      <c r="AH340" s="12"/>
      <c r="AI340" s="12"/>
    </row>
    <row r="341">
      <c r="AF341" s="12"/>
      <c r="AG341" s="12"/>
      <c r="AH341" s="12"/>
      <c r="AI341" s="12"/>
    </row>
    <row r="342">
      <c r="AF342" s="12"/>
      <c r="AG342" s="12"/>
      <c r="AH342" s="12"/>
      <c r="AI342" s="12"/>
    </row>
    <row r="343">
      <c r="AF343" s="12"/>
      <c r="AG343" s="12"/>
      <c r="AH343" s="12"/>
      <c r="AI343" s="12"/>
    </row>
    <row r="344">
      <c r="AF344" s="12"/>
      <c r="AG344" s="12"/>
      <c r="AH344" s="12"/>
      <c r="AI344" s="12"/>
    </row>
    <row r="345">
      <c r="AF345" s="12"/>
      <c r="AG345" s="12"/>
      <c r="AH345" s="12"/>
      <c r="AI345" s="12"/>
    </row>
    <row r="346">
      <c r="AF346" s="12"/>
      <c r="AG346" s="12"/>
      <c r="AH346" s="12"/>
      <c r="AI346" s="12"/>
    </row>
    <row r="347">
      <c r="AF347" s="12"/>
      <c r="AG347" s="12"/>
      <c r="AH347" s="12"/>
      <c r="AI347" s="12"/>
    </row>
    <row r="348">
      <c r="AF348" s="12"/>
      <c r="AG348" s="12"/>
      <c r="AH348" s="12"/>
      <c r="AI348" s="12"/>
    </row>
    <row r="349">
      <c r="AF349" s="12"/>
      <c r="AG349" s="12"/>
      <c r="AH349" s="12"/>
      <c r="AI349" s="12"/>
    </row>
    <row r="350">
      <c r="AF350" s="12"/>
      <c r="AG350" s="12"/>
      <c r="AH350" s="12"/>
      <c r="AI350" s="12"/>
    </row>
    <row r="351">
      <c r="AF351" s="12"/>
      <c r="AG351" s="12"/>
      <c r="AH351" s="12"/>
      <c r="AI351" s="12"/>
    </row>
    <row r="352">
      <c r="AF352" s="12"/>
      <c r="AG352" s="12"/>
      <c r="AH352" s="12"/>
      <c r="AI352" s="12"/>
    </row>
    <row r="353">
      <c r="AF353" s="12"/>
      <c r="AG353" s="12"/>
      <c r="AH353" s="12"/>
      <c r="AI353" s="12"/>
    </row>
    <row r="354">
      <c r="AF354" s="12"/>
      <c r="AG354" s="12"/>
      <c r="AH354" s="12"/>
      <c r="AI354" s="12"/>
    </row>
    <row r="355">
      <c r="AF355" s="12"/>
      <c r="AG355" s="12"/>
      <c r="AH355" s="12"/>
      <c r="AI355" s="12"/>
    </row>
    <row r="356">
      <c r="AF356" s="12"/>
      <c r="AG356" s="12"/>
      <c r="AH356" s="12"/>
      <c r="AI356" s="12"/>
    </row>
    <row r="357">
      <c r="AF357" s="12"/>
      <c r="AG357" s="12"/>
      <c r="AH357" s="12"/>
      <c r="AI357" s="12"/>
    </row>
    <row r="358">
      <c r="AF358" s="12"/>
      <c r="AG358" s="12"/>
      <c r="AH358" s="12"/>
      <c r="AI358" s="12"/>
    </row>
    <row r="359">
      <c r="AF359" s="12"/>
      <c r="AG359" s="12"/>
      <c r="AH359" s="12"/>
      <c r="AI359" s="12"/>
    </row>
    <row r="360">
      <c r="AF360" s="12"/>
      <c r="AG360" s="12"/>
      <c r="AH360" s="12"/>
      <c r="AI360" s="12"/>
    </row>
    <row r="361">
      <c r="AF361" s="12"/>
      <c r="AG361" s="12"/>
      <c r="AH361" s="12"/>
      <c r="AI361" s="12"/>
    </row>
    <row r="362">
      <c r="AF362" s="12"/>
      <c r="AG362" s="12"/>
      <c r="AH362" s="12"/>
      <c r="AI362" s="12"/>
    </row>
    <row r="363">
      <c r="AF363" s="12"/>
      <c r="AG363" s="12"/>
      <c r="AH363" s="12"/>
      <c r="AI363" s="12"/>
    </row>
    <row r="364">
      <c r="AF364" s="12"/>
      <c r="AG364" s="12"/>
      <c r="AH364" s="12"/>
      <c r="AI364" s="12"/>
    </row>
    <row r="365">
      <c r="AF365" s="12"/>
      <c r="AG365" s="12"/>
      <c r="AH365" s="12"/>
      <c r="AI365" s="12"/>
    </row>
    <row r="366">
      <c r="AF366" s="12"/>
      <c r="AG366" s="12"/>
      <c r="AH366" s="12"/>
      <c r="AI366" s="12"/>
    </row>
    <row r="367">
      <c r="AF367" s="12"/>
      <c r="AG367" s="12"/>
      <c r="AH367" s="12"/>
      <c r="AI367" s="12"/>
    </row>
    <row r="368">
      <c r="AF368" s="12"/>
      <c r="AG368" s="12"/>
      <c r="AH368" s="12"/>
      <c r="AI368" s="12"/>
    </row>
    <row r="369">
      <c r="AF369" s="12"/>
      <c r="AG369" s="12"/>
      <c r="AH369" s="12"/>
      <c r="AI369" s="12"/>
    </row>
    <row r="370">
      <c r="AF370" s="12"/>
      <c r="AG370" s="12"/>
      <c r="AH370" s="12"/>
      <c r="AI370" s="12"/>
    </row>
    <row r="371">
      <c r="AF371" s="12"/>
      <c r="AG371" s="12"/>
      <c r="AH371" s="12"/>
      <c r="AI371" s="12"/>
    </row>
    <row r="372">
      <c r="AF372" s="12"/>
      <c r="AG372" s="12"/>
      <c r="AH372" s="12"/>
      <c r="AI372" s="12"/>
    </row>
    <row r="373">
      <c r="AF373" s="12"/>
      <c r="AG373" s="12"/>
      <c r="AH373" s="12"/>
      <c r="AI373" s="12"/>
    </row>
    <row r="374">
      <c r="AF374" s="12"/>
      <c r="AG374" s="12"/>
      <c r="AH374" s="12"/>
      <c r="AI374" s="12"/>
    </row>
    <row r="375">
      <c r="AF375" s="12"/>
      <c r="AG375" s="12"/>
      <c r="AH375" s="12"/>
      <c r="AI375" s="12"/>
    </row>
    <row r="376">
      <c r="AF376" s="12"/>
      <c r="AG376" s="12"/>
      <c r="AH376" s="12"/>
      <c r="AI376" s="12"/>
    </row>
    <row r="377">
      <c r="AF377" s="12"/>
      <c r="AG377" s="12"/>
      <c r="AH377" s="12"/>
      <c r="AI377" s="12"/>
    </row>
    <row r="378">
      <c r="AF378" s="12"/>
      <c r="AG378" s="12"/>
      <c r="AH378" s="12"/>
      <c r="AI378" s="12"/>
    </row>
    <row r="379">
      <c r="AF379" s="12"/>
      <c r="AG379" s="12"/>
      <c r="AH379" s="12"/>
      <c r="AI379" s="12"/>
    </row>
    <row r="380">
      <c r="AF380" s="12"/>
      <c r="AG380" s="12"/>
      <c r="AH380" s="12"/>
      <c r="AI380" s="12"/>
    </row>
    <row r="381">
      <c r="AF381" s="12"/>
      <c r="AG381" s="12"/>
      <c r="AH381" s="12"/>
      <c r="AI381" s="12"/>
    </row>
    <row r="382">
      <c r="AF382" s="12"/>
      <c r="AG382" s="12"/>
      <c r="AH382" s="12"/>
      <c r="AI382" s="12"/>
    </row>
    <row r="383">
      <c r="AF383" s="12"/>
      <c r="AG383" s="12"/>
      <c r="AH383" s="12"/>
      <c r="AI383" s="12"/>
    </row>
    <row r="384">
      <c r="AF384" s="12"/>
      <c r="AG384" s="12"/>
      <c r="AH384" s="12"/>
      <c r="AI384" s="12"/>
    </row>
    <row r="385">
      <c r="AF385" s="12"/>
      <c r="AG385" s="12"/>
      <c r="AH385" s="12"/>
      <c r="AI385" s="12"/>
    </row>
    <row r="386">
      <c r="AF386" s="12"/>
      <c r="AG386" s="12"/>
      <c r="AH386" s="12"/>
      <c r="AI386" s="12"/>
    </row>
    <row r="387">
      <c r="AF387" s="12"/>
      <c r="AG387" s="12"/>
      <c r="AH387" s="12"/>
      <c r="AI387" s="12"/>
    </row>
    <row r="388">
      <c r="AF388" s="12"/>
      <c r="AG388" s="12"/>
      <c r="AH388" s="12"/>
      <c r="AI388" s="12"/>
    </row>
    <row r="389">
      <c r="AF389" s="12"/>
      <c r="AG389" s="12"/>
      <c r="AH389" s="12"/>
      <c r="AI389" s="12"/>
    </row>
    <row r="390">
      <c r="AF390" s="12"/>
      <c r="AG390" s="12"/>
      <c r="AH390" s="12"/>
      <c r="AI390" s="12"/>
    </row>
    <row r="391">
      <c r="AF391" s="12"/>
      <c r="AG391" s="12"/>
      <c r="AH391" s="12"/>
      <c r="AI391" s="12"/>
    </row>
    <row r="392">
      <c r="AF392" s="12"/>
      <c r="AG392" s="12"/>
      <c r="AH392" s="12"/>
      <c r="AI392" s="12"/>
    </row>
    <row r="393">
      <c r="AF393" s="12"/>
      <c r="AG393" s="12"/>
      <c r="AH393" s="12"/>
      <c r="AI393" s="12"/>
    </row>
    <row r="394">
      <c r="AF394" s="12"/>
      <c r="AG394" s="12"/>
      <c r="AH394" s="12"/>
      <c r="AI394" s="12"/>
    </row>
    <row r="395">
      <c r="AF395" s="12"/>
      <c r="AG395" s="12"/>
      <c r="AH395" s="12"/>
      <c r="AI395" s="12"/>
    </row>
    <row r="396">
      <c r="AF396" s="12"/>
      <c r="AG396" s="12"/>
      <c r="AH396" s="12"/>
      <c r="AI396" s="12"/>
    </row>
    <row r="397">
      <c r="AF397" s="12"/>
      <c r="AG397" s="12"/>
      <c r="AH397" s="12"/>
      <c r="AI397" s="12"/>
    </row>
    <row r="398">
      <c r="AF398" s="12"/>
      <c r="AG398" s="12"/>
      <c r="AH398" s="12"/>
      <c r="AI398" s="12"/>
    </row>
    <row r="399">
      <c r="AF399" s="12"/>
      <c r="AG399" s="12"/>
      <c r="AH399" s="12"/>
      <c r="AI399" s="12"/>
    </row>
    <row r="400">
      <c r="AF400" s="12"/>
      <c r="AG400" s="12"/>
      <c r="AH400" s="12"/>
      <c r="AI400" s="12"/>
    </row>
    <row r="401">
      <c r="AF401" s="12"/>
      <c r="AG401" s="12"/>
      <c r="AH401" s="12"/>
      <c r="AI401" s="12"/>
    </row>
    <row r="402">
      <c r="AF402" s="12"/>
      <c r="AG402" s="12"/>
      <c r="AH402" s="12"/>
      <c r="AI402" s="12"/>
    </row>
    <row r="403">
      <c r="AF403" s="12"/>
      <c r="AG403" s="12"/>
      <c r="AH403" s="12"/>
      <c r="AI403" s="12"/>
    </row>
    <row r="404">
      <c r="AF404" s="12"/>
      <c r="AG404" s="12"/>
      <c r="AH404" s="12"/>
      <c r="AI404" s="12"/>
    </row>
    <row r="405">
      <c r="AF405" s="12"/>
      <c r="AG405" s="12"/>
      <c r="AH405" s="12"/>
      <c r="AI405" s="12"/>
    </row>
    <row r="406">
      <c r="AF406" s="12"/>
      <c r="AG406" s="12"/>
      <c r="AH406" s="12"/>
      <c r="AI406" s="12"/>
    </row>
    <row r="407">
      <c r="AF407" s="12"/>
      <c r="AG407" s="12"/>
      <c r="AH407" s="12"/>
      <c r="AI407" s="12"/>
    </row>
    <row r="408">
      <c r="AF408" s="12"/>
      <c r="AG408" s="12"/>
      <c r="AH408" s="12"/>
      <c r="AI408" s="12"/>
    </row>
    <row r="409">
      <c r="AF409" s="12"/>
      <c r="AG409" s="12"/>
      <c r="AH409" s="12"/>
      <c r="AI409" s="12"/>
    </row>
    <row r="410">
      <c r="AF410" s="12"/>
      <c r="AG410" s="12"/>
      <c r="AH410" s="12"/>
      <c r="AI410" s="12"/>
    </row>
    <row r="411">
      <c r="AF411" s="12"/>
      <c r="AG411" s="12"/>
      <c r="AH411" s="12"/>
      <c r="AI411" s="12"/>
    </row>
    <row r="412">
      <c r="AF412" s="12"/>
      <c r="AG412" s="12"/>
      <c r="AH412" s="12"/>
      <c r="AI412" s="12"/>
    </row>
    <row r="413">
      <c r="AF413" s="12"/>
      <c r="AG413" s="12"/>
      <c r="AH413" s="12"/>
      <c r="AI413" s="12"/>
    </row>
    <row r="414">
      <c r="AF414" s="12"/>
      <c r="AG414" s="12"/>
      <c r="AH414" s="12"/>
      <c r="AI414" s="12"/>
    </row>
    <row r="415">
      <c r="AF415" s="12"/>
      <c r="AG415" s="12"/>
      <c r="AH415" s="12"/>
      <c r="AI415" s="12"/>
    </row>
    <row r="416">
      <c r="AF416" s="12"/>
      <c r="AG416" s="12"/>
      <c r="AH416" s="12"/>
      <c r="AI416" s="12"/>
    </row>
    <row r="417">
      <c r="AF417" s="12"/>
      <c r="AG417" s="12"/>
      <c r="AH417" s="12"/>
      <c r="AI417" s="12"/>
    </row>
    <row r="418">
      <c r="AF418" s="12"/>
      <c r="AG418" s="12"/>
      <c r="AH418" s="12"/>
      <c r="AI418" s="12"/>
    </row>
    <row r="419">
      <c r="AF419" s="12"/>
      <c r="AG419" s="12"/>
      <c r="AH419" s="12"/>
      <c r="AI419" s="12"/>
    </row>
    <row r="420">
      <c r="AF420" s="12"/>
      <c r="AG420" s="12"/>
      <c r="AH420" s="12"/>
      <c r="AI420" s="12"/>
    </row>
    <row r="421">
      <c r="AF421" s="12"/>
      <c r="AG421" s="12"/>
      <c r="AH421" s="12"/>
      <c r="AI421" s="12"/>
    </row>
    <row r="422">
      <c r="AF422" s="12"/>
      <c r="AG422" s="12"/>
      <c r="AH422" s="12"/>
      <c r="AI422" s="12"/>
    </row>
    <row r="423">
      <c r="AF423" s="12"/>
      <c r="AG423" s="12"/>
      <c r="AH423" s="12"/>
      <c r="AI423" s="12"/>
    </row>
    <row r="424">
      <c r="AF424" s="12"/>
      <c r="AG424" s="12"/>
      <c r="AH424" s="12"/>
      <c r="AI424" s="12"/>
    </row>
    <row r="425">
      <c r="AF425" s="12"/>
      <c r="AG425" s="12"/>
      <c r="AH425" s="12"/>
      <c r="AI425" s="12"/>
    </row>
    <row r="426">
      <c r="AF426" s="12"/>
      <c r="AG426" s="12"/>
      <c r="AH426" s="12"/>
      <c r="AI426" s="12"/>
    </row>
    <row r="427">
      <c r="AF427" s="12"/>
      <c r="AG427" s="12"/>
      <c r="AH427" s="12"/>
      <c r="AI427" s="12"/>
    </row>
    <row r="428">
      <c r="AF428" s="12"/>
      <c r="AG428" s="12"/>
      <c r="AH428" s="12"/>
      <c r="AI428" s="12"/>
    </row>
    <row r="429">
      <c r="AF429" s="12"/>
      <c r="AG429" s="12"/>
      <c r="AH429" s="12"/>
      <c r="AI429" s="12"/>
    </row>
    <row r="430">
      <c r="AF430" s="12"/>
      <c r="AG430" s="12"/>
      <c r="AH430" s="12"/>
      <c r="AI430" s="12"/>
    </row>
    <row r="431">
      <c r="AF431" s="12"/>
      <c r="AG431" s="12"/>
      <c r="AH431" s="12"/>
      <c r="AI431" s="12"/>
    </row>
    <row r="432">
      <c r="AF432" s="12"/>
      <c r="AG432" s="12"/>
      <c r="AH432" s="12"/>
      <c r="AI432" s="12"/>
    </row>
    <row r="433">
      <c r="AF433" s="12"/>
      <c r="AG433" s="12"/>
      <c r="AH433" s="12"/>
      <c r="AI433" s="12"/>
    </row>
    <row r="434">
      <c r="AF434" s="12"/>
      <c r="AG434" s="12"/>
      <c r="AH434" s="12"/>
      <c r="AI434" s="12"/>
    </row>
    <row r="435">
      <c r="AF435" s="12"/>
      <c r="AG435" s="12"/>
      <c r="AH435" s="12"/>
      <c r="AI435" s="12"/>
    </row>
    <row r="436">
      <c r="AF436" s="12"/>
      <c r="AG436" s="12"/>
      <c r="AH436" s="12"/>
      <c r="AI436" s="12"/>
    </row>
    <row r="437">
      <c r="AF437" s="12"/>
      <c r="AG437" s="12"/>
      <c r="AH437" s="12"/>
      <c r="AI437" s="12"/>
    </row>
    <row r="438">
      <c r="AF438" s="12"/>
      <c r="AG438" s="12"/>
      <c r="AH438" s="12"/>
      <c r="AI438" s="12"/>
    </row>
    <row r="439">
      <c r="AF439" s="12"/>
      <c r="AG439" s="12"/>
      <c r="AH439" s="12"/>
      <c r="AI439" s="12"/>
    </row>
    <row r="440">
      <c r="AF440" s="12"/>
      <c r="AG440" s="12"/>
      <c r="AH440" s="12"/>
      <c r="AI440" s="12"/>
    </row>
    <row r="441">
      <c r="AF441" s="12"/>
      <c r="AG441" s="12"/>
      <c r="AH441" s="12"/>
      <c r="AI441" s="12"/>
    </row>
    <row r="442">
      <c r="AF442" s="12"/>
      <c r="AG442" s="12"/>
      <c r="AH442" s="12"/>
      <c r="AI442" s="12"/>
    </row>
    <row r="443">
      <c r="AF443" s="12"/>
      <c r="AG443" s="12"/>
      <c r="AH443" s="12"/>
      <c r="AI443" s="12"/>
    </row>
    <row r="444">
      <c r="AF444" s="12"/>
      <c r="AG444" s="12"/>
      <c r="AH444" s="12"/>
      <c r="AI444" s="12"/>
    </row>
    <row r="445">
      <c r="AF445" s="12"/>
      <c r="AG445" s="12"/>
      <c r="AH445" s="12"/>
      <c r="AI445" s="12"/>
    </row>
    <row r="446">
      <c r="AF446" s="12"/>
      <c r="AG446" s="12"/>
      <c r="AH446" s="12"/>
      <c r="AI446" s="12"/>
    </row>
    <row r="447">
      <c r="AF447" s="12"/>
      <c r="AG447" s="12"/>
      <c r="AH447" s="12"/>
      <c r="AI447" s="12"/>
    </row>
    <row r="448">
      <c r="AF448" s="12"/>
      <c r="AG448" s="12"/>
      <c r="AH448" s="12"/>
      <c r="AI448" s="12"/>
    </row>
    <row r="449">
      <c r="AF449" s="12"/>
      <c r="AG449" s="12"/>
      <c r="AH449" s="12"/>
      <c r="AI449" s="12"/>
    </row>
    <row r="450">
      <c r="AF450" s="12"/>
      <c r="AG450" s="12"/>
      <c r="AH450" s="12"/>
      <c r="AI450" s="12"/>
    </row>
    <row r="451">
      <c r="AF451" s="12"/>
      <c r="AG451" s="12"/>
      <c r="AH451" s="12"/>
      <c r="AI451" s="12"/>
    </row>
    <row r="452">
      <c r="AF452" s="12"/>
      <c r="AG452" s="12"/>
      <c r="AH452" s="12"/>
      <c r="AI452" s="12"/>
    </row>
    <row r="453">
      <c r="AF453" s="12"/>
      <c r="AG453" s="12"/>
      <c r="AH453" s="12"/>
      <c r="AI453" s="12"/>
    </row>
    <row r="454">
      <c r="AF454" s="12"/>
      <c r="AG454" s="12"/>
      <c r="AH454" s="12"/>
      <c r="AI454" s="12"/>
    </row>
    <row r="455">
      <c r="AF455" s="12"/>
      <c r="AG455" s="12"/>
      <c r="AH455" s="12"/>
      <c r="AI455" s="12"/>
    </row>
    <row r="456">
      <c r="AF456" s="12"/>
      <c r="AG456" s="12"/>
      <c r="AH456" s="12"/>
      <c r="AI456" s="12"/>
    </row>
    <row r="457">
      <c r="AF457" s="12"/>
      <c r="AG457" s="12"/>
      <c r="AH457" s="12"/>
      <c r="AI457" s="12"/>
    </row>
    <row r="458">
      <c r="AF458" s="12"/>
      <c r="AG458" s="12"/>
      <c r="AH458" s="12"/>
      <c r="AI458" s="12"/>
    </row>
    <row r="459">
      <c r="AF459" s="12"/>
      <c r="AG459" s="12"/>
      <c r="AH459" s="12"/>
      <c r="AI459" s="12"/>
    </row>
    <row r="460">
      <c r="AF460" s="12"/>
      <c r="AG460" s="12"/>
      <c r="AH460" s="12"/>
      <c r="AI460" s="12"/>
    </row>
    <row r="461">
      <c r="AF461" s="12"/>
      <c r="AG461" s="12"/>
      <c r="AH461" s="12"/>
      <c r="AI461" s="12"/>
    </row>
    <row r="462">
      <c r="AF462" s="12"/>
      <c r="AG462" s="12"/>
      <c r="AH462" s="12"/>
      <c r="AI462" s="12"/>
    </row>
    <row r="463">
      <c r="AF463" s="12"/>
      <c r="AG463" s="12"/>
      <c r="AH463" s="12"/>
      <c r="AI463" s="12"/>
    </row>
    <row r="464">
      <c r="AF464" s="12"/>
      <c r="AG464" s="12"/>
      <c r="AH464" s="12"/>
      <c r="AI464" s="12"/>
    </row>
    <row r="465">
      <c r="AF465" s="12"/>
      <c r="AG465" s="12"/>
      <c r="AH465" s="12"/>
      <c r="AI465" s="12"/>
    </row>
    <row r="466">
      <c r="AF466" s="12"/>
      <c r="AG466" s="12"/>
      <c r="AH466" s="12"/>
      <c r="AI466" s="12"/>
    </row>
    <row r="467">
      <c r="AF467" s="12"/>
      <c r="AG467" s="12"/>
      <c r="AH467" s="12"/>
      <c r="AI467" s="12"/>
    </row>
    <row r="468">
      <c r="AF468" s="12"/>
      <c r="AG468" s="12"/>
      <c r="AH468" s="12"/>
      <c r="AI468" s="12"/>
    </row>
    <row r="469">
      <c r="AF469" s="12"/>
      <c r="AG469" s="12"/>
      <c r="AH469" s="12"/>
      <c r="AI469" s="12"/>
    </row>
    <row r="470">
      <c r="AF470" s="12"/>
      <c r="AG470" s="12"/>
      <c r="AH470" s="12"/>
      <c r="AI470" s="12"/>
    </row>
    <row r="471">
      <c r="AF471" s="12"/>
      <c r="AG471" s="12"/>
      <c r="AH471" s="12"/>
      <c r="AI471" s="12"/>
    </row>
    <row r="472">
      <c r="AF472" s="12"/>
      <c r="AG472" s="12"/>
      <c r="AH472" s="12"/>
      <c r="AI472" s="12"/>
    </row>
    <row r="473">
      <c r="AF473" s="12"/>
      <c r="AG473" s="12"/>
      <c r="AH473" s="12"/>
      <c r="AI473" s="12"/>
    </row>
    <row r="474">
      <c r="AF474" s="12"/>
      <c r="AG474" s="12"/>
      <c r="AH474" s="12"/>
      <c r="AI474" s="12"/>
    </row>
    <row r="475">
      <c r="AF475" s="12"/>
      <c r="AG475" s="12"/>
      <c r="AH475" s="12"/>
      <c r="AI475" s="12"/>
    </row>
    <row r="476">
      <c r="AF476" s="12"/>
      <c r="AG476" s="12"/>
      <c r="AH476" s="12"/>
      <c r="AI476" s="12"/>
    </row>
    <row r="477">
      <c r="AF477" s="12"/>
      <c r="AG477" s="12"/>
      <c r="AH477" s="12"/>
      <c r="AI477" s="12"/>
    </row>
    <row r="478">
      <c r="AF478" s="12"/>
      <c r="AG478" s="12"/>
      <c r="AH478" s="12"/>
      <c r="AI478" s="12"/>
    </row>
    <row r="479">
      <c r="AF479" s="12"/>
      <c r="AG479" s="12"/>
      <c r="AH479" s="12"/>
      <c r="AI479" s="12"/>
    </row>
    <row r="480">
      <c r="AF480" s="12"/>
      <c r="AG480" s="12"/>
      <c r="AH480" s="12"/>
      <c r="AI480" s="12"/>
    </row>
    <row r="481">
      <c r="AF481" s="12"/>
      <c r="AG481" s="12"/>
      <c r="AH481" s="12"/>
      <c r="AI481" s="12"/>
    </row>
    <row r="482">
      <c r="AF482" s="12"/>
      <c r="AG482" s="12"/>
      <c r="AH482" s="12"/>
      <c r="AI482" s="12"/>
    </row>
    <row r="483">
      <c r="AF483" s="12"/>
      <c r="AG483" s="12"/>
      <c r="AH483" s="12"/>
      <c r="AI483" s="12"/>
    </row>
    <row r="484">
      <c r="AF484" s="12"/>
      <c r="AG484" s="12"/>
      <c r="AH484" s="12"/>
      <c r="AI484" s="12"/>
    </row>
    <row r="485">
      <c r="AF485" s="12"/>
      <c r="AG485" s="12"/>
      <c r="AH485" s="12"/>
      <c r="AI485" s="12"/>
    </row>
    <row r="486">
      <c r="AF486" s="12"/>
      <c r="AG486" s="12"/>
      <c r="AH486" s="12"/>
      <c r="AI486" s="12"/>
    </row>
    <row r="487">
      <c r="AF487" s="12"/>
      <c r="AG487" s="12"/>
      <c r="AH487" s="12"/>
      <c r="AI487" s="12"/>
    </row>
    <row r="488">
      <c r="AF488" s="12"/>
      <c r="AG488" s="12"/>
      <c r="AH488" s="12"/>
      <c r="AI488" s="12"/>
    </row>
    <row r="489">
      <c r="AF489" s="12"/>
      <c r="AG489" s="12"/>
      <c r="AH489" s="12"/>
      <c r="AI489" s="12"/>
    </row>
    <row r="490">
      <c r="AF490" s="12"/>
      <c r="AG490" s="12"/>
      <c r="AH490" s="12"/>
      <c r="AI490" s="12"/>
    </row>
    <row r="491">
      <c r="AF491" s="12"/>
      <c r="AG491" s="12"/>
      <c r="AH491" s="12"/>
      <c r="AI491" s="12"/>
    </row>
    <row r="492">
      <c r="AF492" s="12"/>
      <c r="AG492" s="12"/>
      <c r="AH492" s="12"/>
      <c r="AI492" s="12"/>
    </row>
    <row r="493">
      <c r="AF493" s="12"/>
      <c r="AG493" s="12"/>
      <c r="AH493" s="12"/>
      <c r="AI493" s="12"/>
    </row>
    <row r="494">
      <c r="AF494" s="12"/>
      <c r="AG494" s="12"/>
      <c r="AH494" s="12"/>
      <c r="AI494" s="12"/>
    </row>
    <row r="495">
      <c r="AF495" s="12"/>
      <c r="AG495" s="12"/>
      <c r="AH495" s="12"/>
      <c r="AI495" s="12"/>
    </row>
    <row r="496">
      <c r="AF496" s="12"/>
      <c r="AG496" s="12"/>
      <c r="AH496" s="12"/>
      <c r="AI496" s="12"/>
    </row>
    <row r="497">
      <c r="AF497" s="12"/>
      <c r="AG497" s="12"/>
      <c r="AH497" s="12"/>
      <c r="AI497" s="12"/>
    </row>
    <row r="498">
      <c r="AF498" s="12"/>
      <c r="AG498" s="12"/>
      <c r="AH498" s="12"/>
      <c r="AI498" s="12"/>
    </row>
    <row r="499">
      <c r="AF499" s="12"/>
      <c r="AG499" s="12"/>
      <c r="AH499" s="12"/>
      <c r="AI499" s="12"/>
    </row>
    <row r="500">
      <c r="AF500" s="12"/>
      <c r="AG500" s="12"/>
      <c r="AH500" s="12"/>
      <c r="AI500" s="12"/>
    </row>
    <row r="501">
      <c r="AF501" s="12"/>
      <c r="AG501" s="12"/>
      <c r="AH501" s="12"/>
      <c r="AI501" s="12"/>
    </row>
    <row r="502">
      <c r="AF502" s="12"/>
      <c r="AG502" s="12"/>
      <c r="AH502" s="12"/>
      <c r="AI502" s="12"/>
    </row>
    <row r="503">
      <c r="AF503" s="12"/>
      <c r="AG503" s="12"/>
      <c r="AH503" s="12"/>
      <c r="AI503" s="12"/>
    </row>
    <row r="504">
      <c r="AF504" s="12"/>
      <c r="AG504" s="12"/>
      <c r="AH504" s="12"/>
      <c r="AI504" s="12"/>
    </row>
    <row r="505">
      <c r="AF505" s="12"/>
      <c r="AG505" s="12"/>
      <c r="AH505" s="12"/>
      <c r="AI505" s="12"/>
    </row>
    <row r="506">
      <c r="AF506" s="12"/>
      <c r="AG506" s="12"/>
      <c r="AH506" s="12"/>
      <c r="AI506" s="12"/>
    </row>
    <row r="507">
      <c r="AF507" s="12"/>
      <c r="AG507" s="12"/>
      <c r="AH507" s="12"/>
      <c r="AI507" s="12"/>
    </row>
    <row r="508">
      <c r="AF508" s="12"/>
      <c r="AG508" s="12"/>
      <c r="AH508" s="12"/>
      <c r="AI508" s="12"/>
    </row>
    <row r="509">
      <c r="AF509" s="12"/>
      <c r="AG509" s="12"/>
      <c r="AH509" s="12"/>
      <c r="AI509" s="12"/>
    </row>
    <row r="510">
      <c r="AF510" s="12"/>
      <c r="AG510" s="12"/>
      <c r="AH510" s="12"/>
      <c r="AI510" s="12"/>
    </row>
    <row r="511">
      <c r="AF511" s="12"/>
      <c r="AG511" s="12"/>
      <c r="AH511" s="12"/>
      <c r="AI511" s="12"/>
    </row>
    <row r="512">
      <c r="AF512" s="12"/>
      <c r="AG512" s="12"/>
      <c r="AH512" s="12"/>
      <c r="AI512" s="12"/>
    </row>
    <row r="513">
      <c r="AF513" s="12"/>
      <c r="AG513" s="12"/>
      <c r="AH513" s="12"/>
      <c r="AI513" s="12"/>
    </row>
    <row r="514">
      <c r="AF514" s="12"/>
      <c r="AG514" s="12"/>
      <c r="AH514" s="12"/>
      <c r="AI514" s="12"/>
    </row>
    <row r="515">
      <c r="AF515" s="12"/>
      <c r="AG515" s="12"/>
      <c r="AH515" s="12"/>
      <c r="AI515" s="12"/>
    </row>
    <row r="516">
      <c r="AF516" s="12"/>
      <c r="AG516" s="12"/>
      <c r="AH516" s="12"/>
      <c r="AI516" s="12"/>
    </row>
    <row r="517">
      <c r="AF517" s="12"/>
      <c r="AG517" s="12"/>
      <c r="AH517" s="12"/>
      <c r="AI517" s="12"/>
    </row>
    <row r="518">
      <c r="AF518" s="12"/>
      <c r="AG518" s="12"/>
      <c r="AH518" s="12"/>
      <c r="AI518" s="12"/>
    </row>
    <row r="519">
      <c r="AF519" s="12"/>
      <c r="AG519" s="12"/>
      <c r="AH519" s="12"/>
      <c r="AI519" s="12"/>
    </row>
    <row r="520">
      <c r="AF520" s="12"/>
      <c r="AG520" s="12"/>
      <c r="AH520" s="12"/>
      <c r="AI520" s="12"/>
    </row>
    <row r="521">
      <c r="AF521" s="12"/>
      <c r="AG521" s="12"/>
      <c r="AH521" s="12"/>
      <c r="AI521" s="12"/>
    </row>
    <row r="522">
      <c r="AF522" s="12"/>
      <c r="AG522" s="12"/>
      <c r="AH522" s="12"/>
      <c r="AI522" s="12"/>
    </row>
    <row r="523">
      <c r="AF523" s="12"/>
      <c r="AG523" s="12"/>
      <c r="AH523" s="12"/>
      <c r="AI523" s="12"/>
    </row>
    <row r="524">
      <c r="AF524" s="12"/>
      <c r="AG524" s="12"/>
      <c r="AH524" s="12"/>
      <c r="AI524" s="12"/>
    </row>
    <row r="525">
      <c r="AF525" s="12"/>
      <c r="AG525" s="12"/>
      <c r="AH525" s="12"/>
      <c r="AI525" s="12"/>
    </row>
    <row r="526">
      <c r="AF526" s="12"/>
      <c r="AG526" s="12"/>
      <c r="AH526" s="12"/>
      <c r="AI526" s="12"/>
    </row>
    <row r="527">
      <c r="AF527" s="12"/>
      <c r="AG527" s="12"/>
      <c r="AH527" s="12"/>
      <c r="AI527" s="12"/>
    </row>
    <row r="528">
      <c r="AF528" s="12"/>
      <c r="AG528" s="12"/>
      <c r="AH528" s="12"/>
      <c r="AI528" s="12"/>
    </row>
    <row r="529">
      <c r="AF529" s="12"/>
      <c r="AG529" s="12"/>
      <c r="AH529" s="12"/>
      <c r="AI529" s="12"/>
    </row>
    <row r="530">
      <c r="AF530" s="12"/>
      <c r="AG530" s="12"/>
      <c r="AH530" s="12"/>
      <c r="AI530" s="12"/>
    </row>
    <row r="531">
      <c r="AF531" s="12"/>
      <c r="AG531" s="12"/>
      <c r="AH531" s="12"/>
      <c r="AI531" s="12"/>
    </row>
    <row r="532">
      <c r="AF532" s="12"/>
      <c r="AG532" s="12"/>
      <c r="AH532" s="12"/>
      <c r="AI532" s="12"/>
    </row>
    <row r="533">
      <c r="AF533" s="12"/>
      <c r="AG533" s="12"/>
      <c r="AH533" s="12"/>
      <c r="AI533" s="12"/>
    </row>
    <row r="534">
      <c r="AF534" s="12"/>
      <c r="AG534" s="12"/>
      <c r="AH534" s="12"/>
      <c r="AI534" s="12"/>
    </row>
    <row r="535">
      <c r="AF535" s="12"/>
      <c r="AG535" s="12"/>
      <c r="AH535" s="12"/>
      <c r="AI535" s="12"/>
    </row>
    <row r="536">
      <c r="AF536" s="12"/>
      <c r="AG536" s="12"/>
      <c r="AH536" s="12"/>
      <c r="AI536" s="12"/>
    </row>
    <row r="537">
      <c r="AF537" s="12"/>
      <c r="AG537" s="12"/>
      <c r="AH537" s="12"/>
      <c r="AI537" s="12"/>
    </row>
    <row r="538">
      <c r="AF538" s="12"/>
      <c r="AG538" s="12"/>
      <c r="AH538" s="12"/>
      <c r="AI538" s="12"/>
    </row>
    <row r="539">
      <c r="AF539" s="12"/>
      <c r="AG539" s="12"/>
      <c r="AH539" s="12"/>
      <c r="AI539" s="12"/>
    </row>
    <row r="540">
      <c r="AF540" s="12"/>
      <c r="AG540" s="12"/>
      <c r="AH540" s="12"/>
      <c r="AI540" s="12"/>
    </row>
    <row r="541">
      <c r="AF541" s="12"/>
      <c r="AG541" s="12"/>
      <c r="AH541" s="12"/>
      <c r="AI541" s="12"/>
    </row>
    <row r="542">
      <c r="AF542" s="12"/>
      <c r="AG542" s="12"/>
      <c r="AH542" s="12"/>
      <c r="AI542" s="12"/>
    </row>
    <row r="543">
      <c r="AF543" s="12"/>
      <c r="AG543" s="12"/>
      <c r="AH543" s="12"/>
      <c r="AI543" s="12"/>
    </row>
    <row r="544">
      <c r="AF544" s="12"/>
      <c r="AG544" s="12"/>
      <c r="AH544" s="12"/>
      <c r="AI544" s="12"/>
    </row>
    <row r="545">
      <c r="AF545" s="12"/>
      <c r="AG545" s="12"/>
      <c r="AH545" s="12"/>
      <c r="AI545" s="12"/>
    </row>
    <row r="546">
      <c r="AF546" s="12"/>
      <c r="AG546" s="12"/>
      <c r="AH546" s="12"/>
      <c r="AI546" s="12"/>
    </row>
    <row r="547">
      <c r="AF547" s="12"/>
      <c r="AG547" s="12"/>
      <c r="AH547" s="12"/>
      <c r="AI547" s="12"/>
    </row>
    <row r="548">
      <c r="AF548" s="12"/>
      <c r="AG548" s="12"/>
      <c r="AH548" s="12"/>
      <c r="AI548" s="12"/>
    </row>
    <row r="549">
      <c r="AF549" s="12"/>
      <c r="AG549" s="12"/>
      <c r="AH549" s="12"/>
      <c r="AI549" s="12"/>
    </row>
    <row r="550">
      <c r="AF550" s="12"/>
      <c r="AG550" s="12"/>
      <c r="AH550" s="12"/>
      <c r="AI550" s="12"/>
    </row>
    <row r="551">
      <c r="AF551" s="12"/>
      <c r="AG551" s="12"/>
      <c r="AH551" s="12"/>
      <c r="AI551" s="12"/>
    </row>
    <row r="552">
      <c r="AF552" s="12"/>
      <c r="AG552" s="12"/>
      <c r="AH552" s="12"/>
      <c r="AI552" s="12"/>
    </row>
    <row r="553">
      <c r="AF553" s="12"/>
      <c r="AG553" s="12"/>
      <c r="AH553" s="12"/>
      <c r="AI553" s="12"/>
    </row>
    <row r="554">
      <c r="AF554" s="12"/>
      <c r="AG554" s="12"/>
      <c r="AH554" s="12"/>
      <c r="AI554" s="12"/>
    </row>
    <row r="555">
      <c r="AF555" s="12"/>
      <c r="AG555" s="12"/>
      <c r="AH555" s="12"/>
      <c r="AI555" s="12"/>
    </row>
    <row r="556">
      <c r="AF556" s="12"/>
      <c r="AG556" s="12"/>
      <c r="AH556" s="12"/>
      <c r="AI556" s="12"/>
    </row>
    <row r="557">
      <c r="AF557" s="12"/>
      <c r="AG557" s="12"/>
      <c r="AH557" s="12"/>
      <c r="AI557" s="12"/>
    </row>
    <row r="558">
      <c r="AF558" s="12"/>
      <c r="AG558" s="12"/>
      <c r="AH558" s="12"/>
      <c r="AI558" s="12"/>
    </row>
    <row r="559">
      <c r="AF559" s="12"/>
      <c r="AG559" s="12"/>
      <c r="AH559" s="12"/>
      <c r="AI559" s="12"/>
    </row>
    <row r="560">
      <c r="AF560" s="12"/>
      <c r="AG560" s="12"/>
      <c r="AH560" s="12"/>
      <c r="AI560" s="12"/>
    </row>
    <row r="561">
      <c r="AF561" s="12"/>
      <c r="AG561" s="12"/>
      <c r="AH561" s="12"/>
      <c r="AI561" s="12"/>
    </row>
    <row r="562">
      <c r="AF562" s="12"/>
      <c r="AG562" s="12"/>
      <c r="AH562" s="12"/>
      <c r="AI562" s="12"/>
    </row>
    <row r="563">
      <c r="AF563" s="12"/>
      <c r="AG563" s="12"/>
      <c r="AH563" s="12"/>
      <c r="AI563" s="12"/>
    </row>
    <row r="564">
      <c r="AF564" s="12"/>
      <c r="AG564" s="12"/>
      <c r="AH564" s="12"/>
      <c r="AI564" s="12"/>
    </row>
    <row r="565">
      <c r="AF565" s="12"/>
      <c r="AG565" s="12"/>
      <c r="AH565" s="12"/>
      <c r="AI565" s="12"/>
    </row>
    <row r="566">
      <c r="AF566" s="12"/>
      <c r="AG566" s="12"/>
      <c r="AH566" s="12"/>
      <c r="AI566" s="12"/>
    </row>
    <row r="567">
      <c r="AF567" s="12"/>
      <c r="AG567" s="12"/>
      <c r="AH567" s="12"/>
      <c r="AI567" s="12"/>
    </row>
    <row r="568">
      <c r="AF568" s="12"/>
      <c r="AG568" s="12"/>
      <c r="AH568" s="12"/>
      <c r="AI568" s="12"/>
    </row>
    <row r="569">
      <c r="AF569" s="12"/>
      <c r="AG569" s="12"/>
      <c r="AH569" s="12"/>
      <c r="AI569" s="12"/>
    </row>
    <row r="570">
      <c r="AF570" s="12"/>
      <c r="AG570" s="12"/>
      <c r="AH570" s="12"/>
      <c r="AI570" s="12"/>
    </row>
    <row r="571">
      <c r="AF571" s="12"/>
      <c r="AG571" s="12"/>
      <c r="AH571" s="12"/>
      <c r="AI571" s="12"/>
    </row>
    <row r="572">
      <c r="AF572" s="12"/>
      <c r="AG572" s="12"/>
      <c r="AH572" s="12"/>
      <c r="AI572" s="12"/>
    </row>
    <row r="573">
      <c r="AF573" s="12"/>
      <c r="AG573" s="12"/>
      <c r="AH573" s="12"/>
      <c r="AI573" s="12"/>
    </row>
    <row r="574">
      <c r="AF574" s="12"/>
      <c r="AG574" s="12"/>
      <c r="AH574" s="12"/>
      <c r="AI574" s="12"/>
    </row>
    <row r="575">
      <c r="AF575" s="12"/>
      <c r="AG575" s="12"/>
      <c r="AH575" s="12"/>
      <c r="AI575" s="12"/>
    </row>
    <row r="576">
      <c r="AF576" s="12"/>
      <c r="AG576" s="12"/>
      <c r="AH576" s="12"/>
      <c r="AI576" s="12"/>
    </row>
    <row r="577">
      <c r="AF577" s="12"/>
      <c r="AG577" s="12"/>
      <c r="AH577" s="12"/>
      <c r="AI577" s="12"/>
    </row>
    <row r="578">
      <c r="AF578" s="12"/>
      <c r="AG578" s="12"/>
      <c r="AH578" s="12"/>
      <c r="AI578" s="12"/>
    </row>
    <row r="579">
      <c r="AF579" s="12"/>
      <c r="AG579" s="12"/>
      <c r="AH579" s="12"/>
      <c r="AI579" s="12"/>
    </row>
    <row r="580">
      <c r="AF580" s="12"/>
      <c r="AG580" s="12"/>
      <c r="AH580" s="12"/>
      <c r="AI580" s="12"/>
    </row>
    <row r="581">
      <c r="AF581" s="12"/>
      <c r="AG581" s="12"/>
      <c r="AH581" s="12"/>
      <c r="AI581" s="12"/>
    </row>
    <row r="582">
      <c r="AF582" s="12"/>
      <c r="AG582" s="12"/>
      <c r="AH582" s="12"/>
      <c r="AI582" s="12"/>
    </row>
    <row r="583">
      <c r="AF583" s="12"/>
      <c r="AG583" s="12"/>
      <c r="AH583" s="12"/>
      <c r="AI583" s="12"/>
    </row>
    <row r="584">
      <c r="AF584" s="12"/>
      <c r="AG584" s="12"/>
      <c r="AH584" s="12"/>
      <c r="AI584" s="12"/>
    </row>
    <row r="585">
      <c r="AF585" s="12"/>
      <c r="AG585" s="12"/>
      <c r="AH585" s="12"/>
      <c r="AI585" s="12"/>
    </row>
    <row r="586">
      <c r="AF586" s="12"/>
      <c r="AG586" s="12"/>
      <c r="AH586" s="12"/>
      <c r="AI586" s="12"/>
    </row>
    <row r="587">
      <c r="AF587" s="12"/>
      <c r="AG587" s="12"/>
      <c r="AH587" s="12"/>
      <c r="AI587" s="12"/>
    </row>
    <row r="588">
      <c r="AF588" s="12"/>
      <c r="AG588" s="12"/>
      <c r="AH588" s="12"/>
      <c r="AI588" s="12"/>
    </row>
    <row r="589">
      <c r="AF589" s="12"/>
      <c r="AG589" s="12"/>
      <c r="AH589" s="12"/>
      <c r="AI589" s="12"/>
    </row>
    <row r="590">
      <c r="AF590" s="12"/>
      <c r="AG590" s="12"/>
      <c r="AH590" s="12"/>
      <c r="AI590" s="12"/>
    </row>
    <row r="591">
      <c r="AF591" s="12"/>
      <c r="AG591" s="12"/>
      <c r="AH591" s="12"/>
      <c r="AI591" s="12"/>
    </row>
    <row r="592">
      <c r="AF592" s="12"/>
      <c r="AG592" s="12"/>
      <c r="AH592" s="12"/>
      <c r="AI592" s="12"/>
    </row>
    <row r="593">
      <c r="AF593" s="12"/>
      <c r="AG593" s="12"/>
      <c r="AH593" s="12"/>
      <c r="AI593" s="12"/>
    </row>
    <row r="594">
      <c r="AF594" s="12"/>
      <c r="AG594" s="12"/>
      <c r="AH594" s="12"/>
      <c r="AI594" s="12"/>
    </row>
    <row r="595">
      <c r="AF595" s="12"/>
      <c r="AG595" s="12"/>
      <c r="AH595" s="12"/>
      <c r="AI595" s="12"/>
    </row>
    <row r="596">
      <c r="AF596" s="12"/>
      <c r="AG596" s="12"/>
      <c r="AH596" s="12"/>
      <c r="AI596" s="12"/>
    </row>
    <row r="597">
      <c r="AF597" s="12"/>
      <c r="AG597" s="12"/>
      <c r="AH597" s="12"/>
      <c r="AI597" s="12"/>
    </row>
    <row r="598">
      <c r="AF598" s="12"/>
      <c r="AG598" s="12"/>
      <c r="AH598" s="12"/>
      <c r="AI598" s="12"/>
    </row>
    <row r="599">
      <c r="AF599" s="12"/>
      <c r="AG599" s="12"/>
      <c r="AH599" s="12"/>
      <c r="AI599" s="12"/>
    </row>
    <row r="600">
      <c r="AF600" s="12"/>
      <c r="AG600" s="12"/>
      <c r="AH600" s="12"/>
      <c r="AI600" s="12"/>
    </row>
    <row r="601">
      <c r="AF601" s="12"/>
      <c r="AG601" s="12"/>
      <c r="AH601" s="12"/>
      <c r="AI601" s="12"/>
    </row>
    <row r="602">
      <c r="AF602" s="12"/>
      <c r="AG602" s="12"/>
      <c r="AH602" s="12"/>
      <c r="AI602" s="12"/>
    </row>
    <row r="603">
      <c r="AF603" s="12"/>
      <c r="AG603" s="12"/>
      <c r="AH603" s="12"/>
      <c r="AI603" s="12"/>
    </row>
    <row r="604">
      <c r="AF604" s="12"/>
      <c r="AG604" s="12"/>
      <c r="AH604" s="12"/>
      <c r="AI604" s="12"/>
    </row>
    <row r="605">
      <c r="AF605" s="12"/>
      <c r="AG605" s="12"/>
      <c r="AH605" s="12"/>
      <c r="AI605" s="12"/>
    </row>
    <row r="606">
      <c r="AF606" s="12"/>
      <c r="AG606" s="12"/>
      <c r="AH606" s="12"/>
      <c r="AI606" s="12"/>
    </row>
    <row r="607">
      <c r="AF607" s="12"/>
      <c r="AG607" s="12"/>
      <c r="AH607" s="12"/>
      <c r="AI607" s="12"/>
    </row>
    <row r="608">
      <c r="AF608" s="12"/>
      <c r="AG608" s="12"/>
      <c r="AH608" s="12"/>
      <c r="AI608" s="12"/>
    </row>
    <row r="609">
      <c r="AF609" s="12"/>
      <c r="AG609" s="12"/>
      <c r="AH609" s="12"/>
      <c r="AI609" s="12"/>
    </row>
    <row r="610">
      <c r="AF610" s="12"/>
      <c r="AG610" s="12"/>
      <c r="AH610" s="12"/>
      <c r="AI610" s="12"/>
    </row>
    <row r="611">
      <c r="AF611" s="12"/>
      <c r="AG611" s="12"/>
      <c r="AH611" s="12"/>
      <c r="AI611" s="12"/>
    </row>
    <row r="612">
      <c r="AF612" s="12"/>
      <c r="AG612" s="12"/>
      <c r="AH612" s="12"/>
      <c r="AI612" s="12"/>
    </row>
    <row r="613">
      <c r="AF613" s="12"/>
      <c r="AG613" s="12"/>
      <c r="AH613" s="12"/>
      <c r="AI613" s="12"/>
    </row>
    <row r="614">
      <c r="AF614" s="12"/>
      <c r="AG614" s="12"/>
      <c r="AH614" s="12"/>
      <c r="AI614" s="12"/>
    </row>
    <row r="615">
      <c r="AF615" s="12"/>
      <c r="AG615" s="12"/>
      <c r="AH615" s="12"/>
      <c r="AI615" s="12"/>
    </row>
    <row r="616">
      <c r="AF616" s="12"/>
      <c r="AG616" s="12"/>
      <c r="AH616" s="12"/>
      <c r="AI616" s="12"/>
    </row>
    <row r="617">
      <c r="AF617" s="12"/>
      <c r="AG617" s="12"/>
      <c r="AH617" s="12"/>
      <c r="AI617" s="12"/>
    </row>
    <row r="618">
      <c r="AF618" s="12"/>
      <c r="AG618" s="12"/>
      <c r="AH618" s="12"/>
      <c r="AI618" s="12"/>
    </row>
    <row r="619">
      <c r="AF619" s="12"/>
      <c r="AG619" s="12"/>
      <c r="AH619" s="12"/>
      <c r="AI619" s="12"/>
    </row>
    <row r="620">
      <c r="AF620" s="12"/>
      <c r="AG620" s="12"/>
      <c r="AH620" s="12"/>
      <c r="AI620" s="12"/>
    </row>
    <row r="621">
      <c r="AF621" s="12"/>
      <c r="AG621" s="12"/>
      <c r="AH621" s="12"/>
      <c r="AI621" s="12"/>
    </row>
    <row r="622">
      <c r="AF622" s="12"/>
      <c r="AG622" s="12"/>
      <c r="AH622" s="12"/>
      <c r="AI622" s="12"/>
    </row>
    <row r="623">
      <c r="AF623" s="12"/>
      <c r="AG623" s="12"/>
      <c r="AH623" s="12"/>
      <c r="AI623" s="12"/>
    </row>
    <row r="624">
      <c r="AF624" s="12"/>
      <c r="AG624" s="12"/>
      <c r="AH624" s="12"/>
      <c r="AI624" s="12"/>
    </row>
    <row r="625">
      <c r="AF625" s="12"/>
      <c r="AG625" s="12"/>
      <c r="AH625" s="12"/>
      <c r="AI625" s="12"/>
    </row>
    <row r="626">
      <c r="AF626" s="12"/>
      <c r="AG626" s="12"/>
      <c r="AH626" s="12"/>
      <c r="AI626" s="12"/>
    </row>
    <row r="627">
      <c r="AF627" s="12"/>
      <c r="AG627" s="12"/>
      <c r="AH627" s="12"/>
      <c r="AI627" s="12"/>
    </row>
    <row r="628">
      <c r="AF628" s="12"/>
      <c r="AG628" s="12"/>
      <c r="AH628" s="12"/>
      <c r="AI628" s="12"/>
    </row>
    <row r="629">
      <c r="AF629" s="12"/>
      <c r="AG629" s="12"/>
      <c r="AH629" s="12"/>
      <c r="AI629" s="12"/>
    </row>
    <row r="630">
      <c r="AF630" s="12"/>
      <c r="AG630" s="12"/>
      <c r="AH630" s="12"/>
      <c r="AI630" s="12"/>
    </row>
    <row r="631">
      <c r="AF631" s="12"/>
      <c r="AG631" s="12"/>
      <c r="AH631" s="12"/>
      <c r="AI631" s="12"/>
    </row>
    <row r="632">
      <c r="AF632" s="12"/>
      <c r="AG632" s="12"/>
      <c r="AH632" s="12"/>
      <c r="AI632" s="12"/>
    </row>
    <row r="633">
      <c r="AF633" s="12"/>
      <c r="AG633" s="12"/>
      <c r="AH633" s="12"/>
      <c r="AI633" s="12"/>
    </row>
    <row r="634">
      <c r="AF634" s="12"/>
      <c r="AG634" s="12"/>
      <c r="AH634" s="12"/>
      <c r="AI634" s="12"/>
    </row>
    <row r="635">
      <c r="AF635" s="12"/>
      <c r="AG635" s="12"/>
      <c r="AH635" s="12"/>
      <c r="AI635" s="12"/>
    </row>
    <row r="636">
      <c r="AF636" s="12"/>
      <c r="AG636" s="12"/>
      <c r="AH636" s="12"/>
      <c r="AI636" s="12"/>
    </row>
    <row r="637">
      <c r="AF637" s="12"/>
      <c r="AG637" s="12"/>
      <c r="AH637" s="12"/>
      <c r="AI637" s="12"/>
    </row>
    <row r="638">
      <c r="AF638" s="12"/>
      <c r="AG638" s="12"/>
      <c r="AH638" s="12"/>
      <c r="AI638" s="12"/>
    </row>
    <row r="639">
      <c r="AF639" s="12"/>
      <c r="AG639" s="12"/>
      <c r="AH639" s="12"/>
      <c r="AI639" s="12"/>
    </row>
    <row r="640">
      <c r="AF640" s="12"/>
      <c r="AG640" s="12"/>
      <c r="AH640" s="12"/>
      <c r="AI640" s="12"/>
    </row>
    <row r="641">
      <c r="AF641" s="12"/>
      <c r="AG641" s="12"/>
      <c r="AH641" s="12"/>
      <c r="AI641" s="12"/>
    </row>
    <row r="642">
      <c r="AF642" s="12"/>
      <c r="AG642" s="12"/>
      <c r="AH642" s="12"/>
      <c r="AI642" s="12"/>
    </row>
    <row r="643">
      <c r="AF643" s="12"/>
      <c r="AG643" s="12"/>
      <c r="AH643" s="12"/>
      <c r="AI643" s="12"/>
    </row>
    <row r="644">
      <c r="AF644" s="12"/>
      <c r="AG644" s="12"/>
      <c r="AH644" s="12"/>
      <c r="AI644" s="12"/>
    </row>
    <row r="645">
      <c r="AF645" s="12"/>
      <c r="AG645" s="12"/>
      <c r="AH645" s="12"/>
      <c r="AI645" s="12"/>
    </row>
    <row r="646">
      <c r="AF646" s="12"/>
      <c r="AG646" s="12"/>
      <c r="AH646" s="12"/>
      <c r="AI646" s="12"/>
    </row>
    <row r="647">
      <c r="AF647" s="12"/>
      <c r="AG647" s="12"/>
      <c r="AH647" s="12"/>
      <c r="AI647" s="12"/>
    </row>
    <row r="648">
      <c r="AF648" s="12"/>
      <c r="AG648" s="12"/>
      <c r="AH648" s="12"/>
      <c r="AI648" s="12"/>
    </row>
    <row r="649">
      <c r="AF649" s="12"/>
      <c r="AG649" s="12"/>
      <c r="AH649" s="12"/>
      <c r="AI649" s="12"/>
    </row>
    <row r="650">
      <c r="AF650" s="12"/>
      <c r="AG650" s="12"/>
      <c r="AH650" s="12"/>
      <c r="AI650" s="12"/>
    </row>
    <row r="651">
      <c r="AF651" s="12"/>
      <c r="AG651" s="12"/>
      <c r="AH651" s="12"/>
      <c r="AI651" s="12"/>
    </row>
    <row r="652">
      <c r="AF652" s="12"/>
      <c r="AG652" s="12"/>
      <c r="AH652" s="12"/>
      <c r="AI652" s="12"/>
    </row>
    <row r="653">
      <c r="AF653" s="12"/>
      <c r="AG653" s="12"/>
      <c r="AH653" s="12"/>
      <c r="AI653" s="12"/>
    </row>
    <row r="654">
      <c r="AF654" s="12"/>
      <c r="AG654" s="12"/>
      <c r="AH654" s="12"/>
      <c r="AI654" s="12"/>
    </row>
    <row r="655">
      <c r="AF655" s="12"/>
      <c r="AG655" s="12"/>
      <c r="AH655" s="12"/>
      <c r="AI655" s="12"/>
    </row>
    <row r="656">
      <c r="AF656" s="12"/>
      <c r="AG656" s="12"/>
      <c r="AH656" s="12"/>
      <c r="AI656" s="12"/>
    </row>
    <row r="657">
      <c r="AF657" s="12"/>
      <c r="AG657" s="12"/>
      <c r="AH657" s="12"/>
      <c r="AI657" s="12"/>
    </row>
    <row r="658">
      <c r="AF658" s="12"/>
      <c r="AG658" s="12"/>
      <c r="AH658" s="12"/>
      <c r="AI658" s="12"/>
    </row>
    <row r="659">
      <c r="AF659" s="12"/>
      <c r="AG659" s="12"/>
      <c r="AH659" s="12"/>
      <c r="AI659" s="12"/>
    </row>
    <row r="660">
      <c r="AF660" s="12"/>
      <c r="AG660" s="12"/>
      <c r="AH660" s="12"/>
      <c r="AI660" s="12"/>
    </row>
    <row r="661">
      <c r="AF661" s="12"/>
      <c r="AG661" s="12"/>
      <c r="AH661" s="12"/>
      <c r="AI661" s="12"/>
    </row>
    <row r="662">
      <c r="AF662" s="12"/>
      <c r="AG662" s="12"/>
      <c r="AH662" s="12"/>
      <c r="AI662" s="12"/>
    </row>
    <row r="663">
      <c r="AF663" s="12"/>
      <c r="AG663" s="12"/>
      <c r="AH663" s="12"/>
      <c r="AI663" s="12"/>
    </row>
    <row r="664">
      <c r="AF664" s="12"/>
      <c r="AG664" s="12"/>
      <c r="AH664" s="12"/>
      <c r="AI664" s="12"/>
    </row>
    <row r="665">
      <c r="AF665" s="12"/>
      <c r="AG665" s="12"/>
      <c r="AH665" s="12"/>
      <c r="AI665" s="12"/>
    </row>
    <row r="666">
      <c r="AF666" s="12"/>
      <c r="AG666" s="12"/>
      <c r="AH666" s="12"/>
      <c r="AI666" s="12"/>
    </row>
    <row r="667">
      <c r="AF667" s="12"/>
      <c r="AG667" s="12"/>
      <c r="AH667" s="12"/>
      <c r="AI667" s="12"/>
    </row>
    <row r="668">
      <c r="AF668" s="12"/>
      <c r="AG668" s="12"/>
      <c r="AH668" s="12"/>
      <c r="AI668" s="12"/>
    </row>
    <row r="669">
      <c r="AF669" s="12"/>
      <c r="AG669" s="12"/>
      <c r="AH669" s="12"/>
      <c r="AI669" s="12"/>
    </row>
    <row r="670">
      <c r="AF670" s="12"/>
      <c r="AG670" s="12"/>
      <c r="AH670" s="12"/>
      <c r="AI670" s="12"/>
    </row>
    <row r="671">
      <c r="AF671" s="12"/>
      <c r="AG671" s="12"/>
      <c r="AH671" s="12"/>
      <c r="AI671" s="12"/>
    </row>
    <row r="672">
      <c r="AF672" s="12"/>
      <c r="AG672" s="12"/>
      <c r="AH672" s="12"/>
      <c r="AI672" s="12"/>
    </row>
    <row r="673">
      <c r="AF673" s="12"/>
      <c r="AG673" s="12"/>
      <c r="AH673" s="12"/>
      <c r="AI673" s="12"/>
    </row>
    <row r="674">
      <c r="AF674" s="12"/>
      <c r="AG674" s="12"/>
      <c r="AH674" s="12"/>
      <c r="AI674" s="12"/>
    </row>
    <row r="675">
      <c r="AF675" s="12"/>
      <c r="AG675" s="12"/>
      <c r="AH675" s="12"/>
      <c r="AI675" s="12"/>
    </row>
    <row r="676">
      <c r="AF676" s="12"/>
      <c r="AG676" s="12"/>
      <c r="AH676" s="12"/>
      <c r="AI676" s="12"/>
    </row>
    <row r="677">
      <c r="AF677" s="12"/>
      <c r="AG677" s="12"/>
      <c r="AH677" s="12"/>
      <c r="AI677" s="12"/>
    </row>
    <row r="678">
      <c r="AF678" s="12"/>
      <c r="AG678" s="12"/>
      <c r="AH678" s="12"/>
      <c r="AI678" s="12"/>
    </row>
    <row r="679">
      <c r="AF679" s="12"/>
      <c r="AG679" s="12"/>
      <c r="AH679" s="12"/>
      <c r="AI679" s="12"/>
    </row>
    <row r="680">
      <c r="AF680" s="12"/>
      <c r="AG680" s="12"/>
      <c r="AH680" s="12"/>
      <c r="AI680" s="12"/>
    </row>
    <row r="681">
      <c r="AF681" s="12"/>
      <c r="AG681" s="12"/>
      <c r="AH681" s="12"/>
      <c r="AI681" s="12"/>
    </row>
    <row r="682">
      <c r="AF682" s="12"/>
      <c r="AG682" s="12"/>
      <c r="AH682" s="12"/>
      <c r="AI682" s="12"/>
    </row>
    <row r="683">
      <c r="AF683" s="12"/>
      <c r="AG683" s="12"/>
      <c r="AH683" s="12"/>
      <c r="AI683" s="12"/>
    </row>
    <row r="684">
      <c r="AF684" s="12"/>
      <c r="AG684" s="12"/>
      <c r="AH684" s="12"/>
      <c r="AI684" s="12"/>
    </row>
    <row r="685">
      <c r="AF685" s="12"/>
      <c r="AG685" s="12"/>
      <c r="AH685" s="12"/>
      <c r="AI685" s="12"/>
    </row>
    <row r="686">
      <c r="AF686" s="12"/>
      <c r="AG686" s="12"/>
      <c r="AH686" s="12"/>
      <c r="AI686" s="12"/>
    </row>
    <row r="687">
      <c r="AF687" s="12"/>
      <c r="AG687" s="12"/>
      <c r="AH687" s="12"/>
      <c r="AI687" s="12"/>
    </row>
    <row r="688">
      <c r="AF688" s="12"/>
      <c r="AG688" s="12"/>
      <c r="AH688" s="12"/>
      <c r="AI688" s="12"/>
    </row>
    <row r="689">
      <c r="AF689" s="12"/>
      <c r="AG689" s="12"/>
      <c r="AH689" s="12"/>
      <c r="AI689" s="12"/>
    </row>
    <row r="690">
      <c r="AF690" s="12"/>
      <c r="AG690" s="12"/>
      <c r="AH690" s="12"/>
      <c r="AI690" s="12"/>
    </row>
    <row r="691">
      <c r="AF691" s="12"/>
      <c r="AG691" s="12"/>
      <c r="AH691" s="12"/>
      <c r="AI691" s="12"/>
    </row>
    <row r="692">
      <c r="AF692" s="12"/>
      <c r="AG692" s="12"/>
      <c r="AH692" s="12"/>
      <c r="AI692" s="12"/>
    </row>
    <row r="693">
      <c r="AF693" s="12"/>
      <c r="AG693" s="12"/>
      <c r="AH693" s="12"/>
      <c r="AI693" s="12"/>
    </row>
    <row r="694">
      <c r="AF694" s="12"/>
      <c r="AG694" s="12"/>
      <c r="AH694" s="12"/>
      <c r="AI694" s="12"/>
    </row>
    <row r="695">
      <c r="AF695" s="12"/>
      <c r="AG695" s="12"/>
      <c r="AH695" s="12"/>
      <c r="AI695" s="12"/>
    </row>
    <row r="696">
      <c r="AF696" s="12"/>
      <c r="AG696" s="12"/>
      <c r="AH696" s="12"/>
      <c r="AI696" s="12"/>
    </row>
    <row r="697">
      <c r="AF697" s="12"/>
      <c r="AG697" s="12"/>
      <c r="AH697" s="12"/>
      <c r="AI697" s="12"/>
    </row>
    <row r="698">
      <c r="AF698" s="12"/>
      <c r="AG698" s="12"/>
      <c r="AH698" s="12"/>
      <c r="AI698" s="12"/>
    </row>
    <row r="699">
      <c r="AF699" s="12"/>
      <c r="AG699" s="12"/>
      <c r="AH699" s="12"/>
      <c r="AI699" s="12"/>
    </row>
    <row r="700">
      <c r="AF700" s="12"/>
      <c r="AG700" s="12"/>
      <c r="AH700" s="12"/>
      <c r="AI700" s="12"/>
    </row>
    <row r="701">
      <c r="AF701" s="12"/>
      <c r="AG701" s="12"/>
      <c r="AH701" s="12"/>
      <c r="AI701" s="12"/>
    </row>
    <row r="702">
      <c r="AF702" s="12"/>
      <c r="AG702" s="12"/>
      <c r="AH702" s="12"/>
      <c r="AI702" s="12"/>
    </row>
    <row r="703">
      <c r="AF703" s="12"/>
      <c r="AG703" s="12"/>
      <c r="AH703" s="12"/>
      <c r="AI703" s="12"/>
    </row>
    <row r="704">
      <c r="AF704" s="12"/>
      <c r="AG704" s="12"/>
      <c r="AH704" s="12"/>
      <c r="AI704" s="12"/>
    </row>
    <row r="705">
      <c r="AF705" s="12"/>
      <c r="AG705" s="12"/>
      <c r="AH705" s="12"/>
      <c r="AI705" s="12"/>
    </row>
    <row r="706">
      <c r="AF706" s="12"/>
      <c r="AG706" s="12"/>
      <c r="AH706" s="12"/>
      <c r="AI706" s="12"/>
    </row>
    <row r="707">
      <c r="AF707" s="12"/>
      <c r="AG707" s="12"/>
      <c r="AH707" s="12"/>
      <c r="AI707" s="12"/>
    </row>
    <row r="708">
      <c r="AF708" s="12"/>
      <c r="AG708" s="12"/>
      <c r="AH708" s="12"/>
      <c r="AI708" s="12"/>
    </row>
    <row r="709">
      <c r="AF709" s="12"/>
      <c r="AG709" s="12"/>
      <c r="AH709" s="12"/>
      <c r="AI709" s="12"/>
    </row>
    <row r="710">
      <c r="AF710" s="12"/>
      <c r="AG710" s="12"/>
      <c r="AH710" s="12"/>
      <c r="AI710" s="12"/>
    </row>
    <row r="711">
      <c r="AF711" s="12"/>
      <c r="AG711" s="12"/>
      <c r="AH711" s="12"/>
      <c r="AI711" s="12"/>
    </row>
    <row r="712">
      <c r="AF712" s="12"/>
      <c r="AG712" s="12"/>
      <c r="AH712" s="12"/>
      <c r="AI712" s="12"/>
    </row>
    <row r="713">
      <c r="AF713" s="12"/>
      <c r="AG713" s="12"/>
      <c r="AH713" s="12"/>
      <c r="AI713" s="12"/>
    </row>
    <row r="714">
      <c r="AF714" s="12"/>
      <c r="AG714" s="12"/>
      <c r="AH714" s="12"/>
      <c r="AI714" s="12"/>
    </row>
    <row r="715">
      <c r="AF715" s="12"/>
      <c r="AG715" s="12"/>
      <c r="AH715" s="12"/>
      <c r="AI715" s="12"/>
    </row>
    <row r="716">
      <c r="AF716" s="12"/>
      <c r="AG716" s="12"/>
      <c r="AH716" s="12"/>
      <c r="AI716" s="12"/>
    </row>
    <row r="717">
      <c r="AF717" s="12"/>
      <c r="AG717" s="12"/>
      <c r="AH717" s="12"/>
      <c r="AI717" s="12"/>
    </row>
    <row r="718">
      <c r="AF718" s="12"/>
      <c r="AG718" s="12"/>
      <c r="AH718" s="12"/>
      <c r="AI718" s="12"/>
    </row>
    <row r="719">
      <c r="AF719" s="12"/>
      <c r="AG719" s="12"/>
      <c r="AH719" s="12"/>
      <c r="AI719" s="12"/>
    </row>
    <row r="720">
      <c r="AF720" s="12"/>
      <c r="AG720" s="12"/>
      <c r="AH720" s="12"/>
      <c r="AI720" s="12"/>
    </row>
    <row r="721">
      <c r="AF721" s="12"/>
      <c r="AG721" s="12"/>
      <c r="AH721" s="12"/>
      <c r="AI721" s="12"/>
    </row>
    <row r="722">
      <c r="AF722" s="12"/>
      <c r="AG722" s="12"/>
      <c r="AH722" s="12"/>
      <c r="AI722" s="12"/>
    </row>
    <row r="723">
      <c r="AF723" s="12"/>
      <c r="AG723" s="12"/>
      <c r="AH723" s="12"/>
      <c r="AI723" s="12"/>
    </row>
    <row r="724">
      <c r="AF724" s="12"/>
      <c r="AG724" s="12"/>
      <c r="AH724" s="12"/>
      <c r="AI724" s="12"/>
    </row>
    <row r="725">
      <c r="AF725" s="12"/>
      <c r="AG725" s="12"/>
      <c r="AH725" s="12"/>
      <c r="AI725" s="12"/>
    </row>
    <row r="726">
      <c r="AF726" s="12"/>
      <c r="AG726" s="12"/>
      <c r="AH726" s="12"/>
      <c r="AI726" s="12"/>
    </row>
    <row r="727">
      <c r="AF727" s="12"/>
      <c r="AG727" s="12"/>
      <c r="AH727" s="12"/>
      <c r="AI727" s="12"/>
    </row>
    <row r="728">
      <c r="AF728" s="12"/>
      <c r="AG728" s="12"/>
      <c r="AH728" s="12"/>
      <c r="AI728" s="12"/>
    </row>
    <row r="729">
      <c r="AF729" s="12"/>
      <c r="AG729" s="12"/>
      <c r="AH729" s="12"/>
      <c r="AI729" s="12"/>
    </row>
    <row r="730">
      <c r="AF730" s="12"/>
      <c r="AG730" s="12"/>
      <c r="AH730" s="12"/>
      <c r="AI730" s="12"/>
    </row>
    <row r="731">
      <c r="AF731" s="12"/>
      <c r="AG731" s="12"/>
      <c r="AH731" s="12"/>
      <c r="AI731" s="12"/>
    </row>
    <row r="732">
      <c r="AF732" s="12"/>
      <c r="AG732" s="12"/>
      <c r="AH732" s="12"/>
      <c r="AI732" s="12"/>
    </row>
    <row r="733">
      <c r="AF733" s="12"/>
      <c r="AG733" s="12"/>
      <c r="AH733" s="12"/>
      <c r="AI733" s="12"/>
    </row>
    <row r="734">
      <c r="AF734" s="12"/>
      <c r="AG734" s="12"/>
      <c r="AH734" s="12"/>
      <c r="AI734" s="12"/>
    </row>
    <row r="735">
      <c r="AF735" s="12"/>
      <c r="AG735" s="12"/>
      <c r="AH735" s="12"/>
      <c r="AI735" s="12"/>
    </row>
    <row r="736">
      <c r="AF736" s="12"/>
      <c r="AG736" s="12"/>
      <c r="AH736" s="12"/>
      <c r="AI736" s="12"/>
    </row>
    <row r="737">
      <c r="AF737" s="12"/>
      <c r="AG737" s="12"/>
      <c r="AH737" s="12"/>
      <c r="AI737" s="12"/>
    </row>
    <row r="738">
      <c r="AF738" s="12"/>
      <c r="AG738" s="12"/>
      <c r="AH738" s="12"/>
      <c r="AI738" s="12"/>
    </row>
    <row r="739">
      <c r="AF739" s="12"/>
      <c r="AG739" s="12"/>
      <c r="AH739" s="12"/>
      <c r="AI739" s="12"/>
    </row>
    <row r="740">
      <c r="AF740" s="12"/>
      <c r="AG740" s="12"/>
      <c r="AH740" s="12"/>
      <c r="AI740" s="12"/>
    </row>
    <row r="741">
      <c r="AF741" s="12"/>
      <c r="AG741" s="12"/>
      <c r="AH741" s="12"/>
      <c r="AI741" s="12"/>
    </row>
    <row r="742">
      <c r="AF742" s="12"/>
      <c r="AG742" s="12"/>
      <c r="AH742" s="12"/>
      <c r="AI742" s="12"/>
    </row>
    <row r="743">
      <c r="AF743" s="12"/>
      <c r="AG743" s="12"/>
      <c r="AH743" s="12"/>
      <c r="AI743" s="12"/>
    </row>
    <row r="744">
      <c r="AF744" s="12"/>
      <c r="AG744" s="12"/>
      <c r="AH744" s="12"/>
      <c r="AI744" s="12"/>
    </row>
    <row r="745">
      <c r="AF745" s="12"/>
      <c r="AG745" s="12"/>
      <c r="AH745" s="12"/>
      <c r="AI745" s="12"/>
    </row>
    <row r="746">
      <c r="AF746" s="12"/>
      <c r="AG746" s="12"/>
      <c r="AH746" s="12"/>
      <c r="AI746" s="12"/>
    </row>
    <row r="747">
      <c r="AF747" s="12"/>
      <c r="AG747" s="12"/>
      <c r="AH747" s="12"/>
      <c r="AI747" s="12"/>
    </row>
    <row r="748">
      <c r="AF748" s="12"/>
      <c r="AG748" s="12"/>
      <c r="AH748" s="12"/>
      <c r="AI748" s="12"/>
    </row>
    <row r="749">
      <c r="AF749" s="12"/>
      <c r="AG749" s="12"/>
      <c r="AH749" s="12"/>
      <c r="AI749" s="12"/>
    </row>
    <row r="750">
      <c r="AF750" s="12"/>
      <c r="AG750" s="12"/>
      <c r="AH750" s="12"/>
      <c r="AI750" s="12"/>
    </row>
    <row r="751">
      <c r="AF751" s="12"/>
      <c r="AG751" s="12"/>
      <c r="AH751" s="12"/>
      <c r="AI751" s="12"/>
    </row>
    <row r="752">
      <c r="AF752" s="12"/>
      <c r="AG752" s="12"/>
      <c r="AH752" s="12"/>
      <c r="AI752" s="12"/>
    </row>
    <row r="753">
      <c r="AF753" s="12"/>
      <c r="AG753" s="12"/>
      <c r="AH753" s="12"/>
      <c r="AI753" s="12"/>
    </row>
    <row r="754">
      <c r="AF754" s="12"/>
      <c r="AG754" s="12"/>
      <c r="AH754" s="12"/>
      <c r="AI754" s="12"/>
    </row>
    <row r="755">
      <c r="AF755" s="12"/>
      <c r="AG755" s="12"/>
      <c r="AH755" s="12"/>
      <c r="AI755" s="12"/>
    </row>
    <row r="756">
      <c r="AF756" s="12"/>
      <c r="AG756" s="12"/>
      <c r="AH756" s="12"/>
      <c r="AI756" s="12"/>
    </row>
    <row r="757">
      <c r="AF757" s="12"/>
      <c r="AG757" s="12"/>
      <c r="AH757" s="12"/>
      <c r="AI757" s="12"/>
    </row>
    <row r="758">
      <c r="AF758" s="12"/>
      <c r="AG758" s="12"/>
      <c r="AH758" s="12"/>
      <c r="AI758" s="12"/>
    </row>
    <row r="759">
      <c r="AF759" s="12"/>
      <c r="AG759" s="12"/>
      <c r="AH759" s="12"/>
      <c r="AI759" s="12"/>
    </row>
    <row r="760">
      <c r="AF760" s="12"/>
      <c r="AG760" s="12"/>
      <c r="AH760" s="12"/>
      <c r="AI760" s="12"/>
    </row>
    <row r="761">
      <c r="AF761" s="12"/>
      <c r="AG761" s="12"/>
      <c r="AH761" s="12"/>
      <c r="AI761" s="12"/>
    </row>
    <row r="762">
      <c r="AF762" s="12"/>
      <c r="AG762" s="12"/>
      <c r="AH762" s="12"/>
      <c r="AI762" s="12"/>
    </row>
    <row r="763">
      <c r="AF763" s="12"/>
      <c r="AG763" s="12"/>
      <c r="AH763" s="12"/>
      <c r="AI763" s="12"/>
    </row>
    <row r="764">
      <c r="AF764" s="12"/>
      <c r="AG764" s="12"/>
      <c r="AH764" s="12"/>
      <c r="AI764" s="12"/>
    </row>
    <row r="765">
      <c r="AF765" s="12"/>
      <c r="AG765" s="12"/>
      <c r="AH765" s="12"/>
      <c r="AI765" s="12"/>
    </row>
    <row r="766">
      <c r="AF766" s="12"/>
      <c r="AG766" s="12"/>
      <c r="AH766" s="12"/>
      <c r="AI766" s="12"/>
    </row>
    <row r="767">
      <c r="AF767" s="12"/>
      <c r="AG767" s="12"/>
      <c r="AH767" s="12"/>
      <c r="AI767" s="12"/>
    </row>
    <row r="768">
      <c r="AF768" s="12"/>
      <c r="AG768" s="12"/>
      <c r="AH768" s="12"/>
      <c r="AI768" s="12"/>
    </row>
    <row r="769">
      <c r="AF769" s="12"/>
      <c r="AG769" s="12"/>
      <c r="AH769" s="12"/>
      <c r="AI769" s="12"/>
    </row>
    <row r="770">
      <c r="AF770" s="12"/>
      <c r="AG770" s="12"/>
      <c r="AH770" s="12"/>
      <c r="AI770" s="12"/>
    </row>
    <row r="771">
      <c r="AF771" s="12"/>
      <c r="AG771" s="12"/>
      <c r="AH771" s="12"/>
      <c r="AI771" s="12"/>
    </row>
    <row r="772">
      <c r="AF772" s="12"/>
      <c r="AG772" s="12"/>
      <c r="AH772" s="12"/>
      <c r="AI772" s="12"/>
    </row>
    <row r="773">
      <c r="AF773" s="12"/>
      <c r="AG773" s="12"/>
      <c r="AH773" s="12"/>
      <c r="AI773" s="12"/>
    </row>
    <row r="774">
      <c r="AF774" s="12"/>
      <c r="AG774" s="12"/>
      <c r="AH774" s="12"/>
      <c r="AI774" s="12"/>
    </row>
    <row r="775">
      <c r="AF775" s="12"/>
      <c r="AG775" s="12"/>
      <c r="AH775" s="12"/>
      <c r="AI775" s="12"/>
    </row>
    <row r="776">
      <c r="AF776" s="12"/>
      <c r="AG776" s="12"/>
      <c r="AH776" s="12"/>
      <c r="AI776" s="12"/>
    </row>
    <row r="777">
      <c r="AF777" s="12"/>
      <c r="AG777" s="12"/>
      <c r="AH777" s="12"/>
      <c r="AI777" s="12"/>
    </row>
    <row r="778">
      <c r="AF778" s="12"/>
      <c r="AG778" s="12"/>
      <c r="AH778" s="12"/>
      <c r="AI778" s="12"/>
    </row>
    <row r="779">
      <c r="AF779" s="12"/>
      <c r="AG779" s="12"/>
      <c r="AH779" s="12"/>
      <c r="AI779" s="12"/>
    </row>
    <row r="780">
      <c r="AF780" s="12"/>
      <c r="AG780" s="12"/>
      <c r="AH780" s="12"/>
      <c r="AI780" s="12"/>
    </row>
    <row r="781">
      <c r="AF781" s="12"/>
      <c r="AG781" s="12"/>
      <c r="AH781" s="12"/>
      <c r="AI781" s="12"/>
    </row>
    <row r="782">
      <c r="AF782" s="12"/>
      <c r="AG782" s="12"/>
      <c r="AH782" s="12"/>
      <c r="AI782" s="12"/>
    </row>
    <row r="783">
      <c r="AF783" s="12"/>
      <c r="AG783" s="12"/>
      <c r="AH783" s="12"/>
      <c r="AI783" s="12"/>
    </row>
    <row r="784">
      <c r="AF784" s="12"/>
      <c r="AG784" s="12"/>
      <c r="AH784" s="12"/>
      <c r="AI784" s="12"/>
    </row>
    <row r="785">
      <c r="AF785" s="12"/>
      <c r="AG785" s="12"/>
      <c r="AH785" s="12"/>
      <c r="AI785" s="12"/>
    </row>
    <row r="786">
      <c r="AF786" s="12"/>
      <c r="AG786" s="12"/>
      <c r="AH786" s="12"/>
      <c r="AI786" s="12"/>
    </row>
    <row r="787">
      <c r="AF787" s="12"/>
      <c r="AG787" s="12"/>
      <c r="AH787" s="12"/>
      <c r="AI787" s="12"/>
    </row>
    <row r="788">
      <c r="AF788" s="12"/>
      <c r="AG788" s="12"/>
      <c r="AH788" s="12"/>
      <c r="AI788" s="12"/>
    </row>
    <row r="789">
      <c r="AF789" s="12"/>
      <c r="AG789" s="12"/>
      <c r="AH789" s="12"/>
      <c r="AI789" s="12"/>
    </row>
    <row r="790">
      <c r="AF790" s="12"/>
      <c r="AG790" s="12"/>
      <c r="AH790" s="12"/>
      <c r="AI790" s="12"/>
    </row>
    <row r="791">
      <c r="AF791" s="12"/>
      <c r="AG791" s="12"/>
      <c r="AH791" s="12"/>
      <c r="AI791" s="12"/>
    </row>
    <row r="792">
      <c r="AF792" s="12"/>
      <c r="AG792" s="12"/>
      <c r="AH792" s="12"/>
      <c r="AI792" s="12"/>
    </row>
    <row r="793">
      <c r="AF793" s="12"/>
      <c r="AG793" s="12"/>
      <c r="AH793" s="12"/>
      <c r="AI793" s="12"/>
    </row>
    <row r="794">
      <c r="AF794" s="12"/>
      <c r="AG794" s="12"/>
      <c r="AH794" s="12"/>
      <c r="AI794" s="12"/>
    </row>
    <row r="795">
      <c r="AF795" s="12"/>
      <c r="AG795" s="12"/>
      <c r="AH795" s="12"/>
      <c r="AI795" s="12"/>
    </row>
    <row r="796">
      <c r="AF796" s="12"/>
      <c r="AG796" s="12"/>
      <c r="AH796" s="12"/>
      <c r="AI796" s="12"/>
    </row>
    <row r="797">
      <c r="AF797" s="12"/>
      <c r="AG797" s="12"/>
      <c r="AH797" s="12"/>
      <c r="AI797" s="12"/>
    </row>
    <row r="798">
      <c r="AF798" s="12"/>
      <c r="AG798" s="12"/>
      <c r="AH798" s="12"/>
      <c r="AI798" s="12"/>
    </row>
    <row r="799">
      <c r="AF799" s="12"/>
      <c r="AG799" s="12"/>
      <c r="AH799" s="12"/>
      <c r="AI799" s="12"/>
    </row>
    <row r="800">
      <c r="AF800" s="12"/>
      <c r="AG800" s="12"/>
      <c r="AH800" s="12"/>
      <c r="AI800" s="12"/>
    </row>
    <row r="801">
      <c r="AF801" s="12"/>
      <c r="AG801" s="12"/>
      <c r="AH801" s="12"/>
      <c r="AI801" s="12"/>
    </row>
    <row r="802">
      <c r="AF802" s="12"/>
      <c r="AG802" s="12"/>
      <c r="AH802" s="12"/>
      <c r="AI802" s="12"/>
    </row>
    <row r="803">
      <c r="AF803" s="12"/>
      <c r="AG803" s="12"/>
      <c r="AH803" s="12"/>
      <c r="AI803" s="12"/>
    </row>
    <row r="804">
      <c r="AF804" s="12"/>
      <c r="AG804" s="12"/>
      <c r="AH804" s="12"/>
      <c r="AI804" s="12"/>
    </row>
    <row r="805">
      <c r="AF805" s="12"/>
      <c r="AG805" s="12"/>
      <c r="AH805" s="12"/>
      <c r="AI805" s="12"/>
    </row>
    <row r="806">
      <c r="AF806" s="12"/>
      <c r="AG806" s="12"/>
      <c r="AH806" s="12"/>
      <c r="AI806" s="12"/>
    </row>
    <row r="807">
      <c r="AF807" s="12"/>
      <c r="AG807" s="12"/>
      <c r="AH807" s="12"/>
      <c r="AI807" s="12"/>
    </row>
    <row r="808">
      <c r="AF808" s="12"/>
      <c r="AG808" s="12"/>
      <c r="AH808" s="12"/>
      <c r="AI808" s="12"/>
    </row>
    <row r="809">
      <c r="AF809" s="12"/>
      <c r="AG809" s="12"/>
      <c r="AH809" s="12"/>
      <c r="AI809" s="12"/>
    </row>
    <row r="810">
      <c r="AF810" s="12"/>
      <c r="AG810" s="12"/>
      <c r="AH810" s="12"/>
      <c r="AI810" s="12"/>
    </row>
    <row r="811">
      <c r="AF811" s="12"/>
      <c r="AG811" s="12"/>
      <c r="AH811" s="12"/>
      <c r="AI811" s="12"/>
    </row>
    <row r="812">
      <c r="AF812" s="12"/>
      <c r="AG812" s="12"/>
      <c r="AH812" s="12"/>
      <c r="AI812" s="12"/>
    </row>
    <row r="813">
      <c r="AF813" s="12"/>
      <c r="AG813" s="12"/>
      <c r="AH813" s="12"/>
      <c r="AI813" s="12"/>
    </row>
    <row r="814">
      <c r="AF814" s="12"/>
      <c r="AG814" s="12"/>
      <c r="AH814" s="12"/>
      <c r="AI814" s="12"/>
    </row>
    <row r="815">
      <c r="AF815" s="12"/>
      <c r="AG815" s="12"/>
      <c r="AH815" s="12"/>
      <c r="AI815" s="12"/>
    </row>
    <row r="816">
      <c r="AF816" s="12"/>
      <c r="AG816" s="12"/>
      <c r="AH816" s="12"/>
      <c r="AI816" s="12"/>
    </row>
    <row r="817">
      <c r="AF817" s="12"/>
      <c r="AG817" s="12"/>
      <c r="AH817" s="12"/>
      <c r="AI817" s="12"/>
    </row>
    <row r="818">
      <c r="AF818" s="12"/>
      <c r="AG818" s="12"/>
      <c r="AH818" s="12"/>
      <c r="AI818" s="12"/>
    </row>
    <row r="819">
      <c r="AF819" s="12"/>
      <c r="AG819" s="12"/>
      <c r="AH819" s="12"/>
      <c r="AI819" s="12"/>
    </row>
    <row r="820">
      <c r="AF820" s="12"/>
      <c r="AG820" s="12"/>
      <c r="AH820" s="12"/>
      <c r="AI820" s="12"/>
    </row>
    <row r="821">
      <c r="AF821" s="12"/>
      <c r="AG821" s="12"/>
      <c r="AH821" s="12"/>
      <c r="AI821" s="12"/>
    </row>
    <row r="822">
      <c r="AF822" s="12"/>
      <c r="AG822" s="12"/>
      <c r="AH822" s="12"/>
      <c r="AI822" s="12"/>
    </row>
    <row r="823">
      <c r="AF823" s="12"/>
      <c r="AG823" s="12"/>
      <c r="AH823" s="12"/>
      <c r="AI823" s="12"/>
    </row>
    <row r="824">
      <c r="AF824" s="12"/>
      <c r="AG824" s="12"/>
      <c r="AH824" s="12"/>
      <c r="AI824" s="12"/>
    </row>
    <row r="825">
      <c r="AF825" s="12"/>
      <c r="AG825" s="12"/>
      <c r="AH825" s="12"/>
      <c r="AI825" s="12"/>
    </row>
    <row r="826">
      <c r="AF826" s="12"/>
      <c r="AG826" s="12"/>
      <c r="AH826" s="12"/>
      <c r="AI826" s="12"/>
    </row>
    <row r="827">
      <c r="AF827" s="12"/>
      <c r="AG827" s="12"/>
      <c r="AH827" s="12"/>
      <c r="AI827" s="12"/>
    </row>
    <row r="828">
      <c r="AF828" s="12"/>
      <c r="AG828" s="12"/>
      <c r="AH828" s="12"/>
      <c r="AI828" s="12"/>
    </row>
    <row r="829">
      <c r="AF829" s="12"/>
      <c r="AG829" s="12"/>
      <c r="AH829" s="12"/>
      <c r="AI829" s="12"/>
    </row>
    <row r="830">
      <c r="AF830" s="12"/>
      <c r="AG830" s="12"/>
      <c r="AH830" s="12"/>
      <c r="AI830" s="12"/>
    </row>
    <row r="831">
      <c r="AF831" s="12"/>
      <c r="AG831" s="12"/>
      <c r="AH831" s="12"/>
      <c r="AI831" s="12"/>
    </row>
    <row r="832">
      <c r="AF832" s="12"/>
      <c r="AG832" s="12"/>
      <c r="AH832" s="12"/>
      <c r="AI832" s="12"/>
    </row>
    <row r="833">
      <c r="AF833" s="12"/>
      <c r="AG833" s="12"/>
      <c r="AH833" s="12"/>
      <c r="AI833" s="12"/>
    </row>
    <row r="834">
      <c r="AF834" s="12"/>
      <c r="AG834" s="12"/>
      <c r="AH834" s="12"/>
      <c r="AI834" s="12"/>
    </row>
    <row r="835">
      <c r="AF835" s="12"/>
      <c r="AG835" s="12"/>
      <c r="AH835" s="12"/>
      <c r="AI835" s="12"/>
    </row>
    <row r="836">
      <c r="AF836" s="12"/>
      <c r="AG836" s="12"/>
      <c r="AH836" s="12"/>
      <c r="AI836" s="12"/>
    </row>
    <row r="837">
      <c r="AF837" s="12"/>
      <c r="AG837" s="12"/>
      <c r="AH837" s="12"/>
      <c r="AI837" s="12"/>
    </row>
    <row r="838">
      <c r="AF838" s="12"/>
      <c r="AG838" s="12"/>
      <c r="AH838" s="12"/>
      <c r="AI838" s="12"/>
    </row>
    <row r="839">
      <c r="AF839" s="12"/>
      <c r="AG839" s="12"/>
      <c r="AH839" s="12"/>
      <c r="AI839" s="12"/>
    </row>
    <row r="840">
      <c r="AF840" s="12"/>
      <c r="AG840" s="12"/>
      <c r="AH840" s="12"/>
      <c r="AI840" s="12"/>
    </row>
    <row r="841">
      <c r="AF841" s="12"/>
      <c r="AG841" s="12"/>
      <c r="AH841" s="12"/>
      <c r="AI841" s="12"/>
    </row>
    <row r="842">
      <c r="AF842" s="12"/>
      <c r="AG842" s="12"/>
      <c r="AH842" s="12"/>
      <c r="AI842" s="12"/>
    </row>
    <row r="843">
      <c r="AF843" s="12"/>
      <c r="AG843" s="12"/>
      <c r="AH843" s="12"/>
      <c r="AI843" s="12"/>
    </row>
    <row r="844">
      <c r="AF844" s="12"/>
      <c r="AG844" s="12"/>
      <c r="AH844" s="12"/>
      <c r="AI844" s="12"/>
    </row>
    <row r="845">
      <c r="AF845" s="12"/>
      <c r="AG845" s="12"/>
      <c r="AH845" s="12"/>
      <c r="AI845" s="12"/>
    </row>
    <row r="846">
      <c r="AF846" s="12"/>
      <c r="AG846" s="12"/>
      <c r="AH846" s="12"/>
      <c r="AI846" s="12"/>
    </row>
    <row r="847">
      <c r="AF847" s="12"/>
      <c r="AG847" s="12"/>
      <c r="AH847" s="12"/>
      <c r="AI847" s="12"/>
    </row>
    <row r="848">
      <c r="AF848" s="12"/>
      <c r="AG848" s="12"/>
      <c r="AH848" s="12"/>
      <c r="AI848" s="12"/>
    </row>
    <row r="849">
      <c r="AF849" s="12"/>
      <c r="AG849" s="12"/>
      <c r="AH849" s="12"/>
      <c r="AI849" s="12"/>
    </row>
    <row r="850">
      <c r="AF850" s="12"/>
      <c r="AG850" s="12"/>
      <c r="AH850" s="12"/>
      <c r="AI850" s="12"/>
    </row>
    <row r="851">
      <c r="AF851" s="12"/>
      <c r="AG851" s="12"/>
      <c r="AH851" s="12"/>
      <c r="AI851" s="12"/>
    </row>
    <row r="852">
      <c r="AF852" s="12"/>
      <c r="AG852" s="12"/>
      <c r="AH852" s="12"/>
      <c r="AI852" s="12"/>
    </row>
    <row r="853">
      <c r="AF853" s="12"/>
      <c r="AG853" s="12"/>
      <c r="AH853" s="12"/>
      <c r="AI853" s="12"/>
    </row>
    <row r="854">
      <c r="AF854" s="12"/>
      <c r="AG854" s="12"/>
      <c r="AH854" s="12"/>
      <c r="AI854" s="12"/>
    </row>
    <row r="855">
      <c r="AF855" s="12"/>
      <c r="AG855" s="12"/>
      <c r="AH855" s="12"/>
      <c r="AI855" s="12"/>
    </row>
    <row r="856">
      <c r="AF856" s="12"/>
      <c r="AG856" s="12"/>
      <c r="AH856" s="12"/>
      <c r="AI856" s="12"/>
    </row>
    <row r="857">
      <c r="AF857" s="12"/>
      <c r="AG857" s="12"/>
      <c r="AH857" s="12"/>
      <c r="AI857" s="12"/>
    </row>
    <row r="858">
      <c r="AF858" s="12"/>
      <c r="AG858" s="12"/>
      <c r="AH858" s="12"/>
      <c r="AI858" s="12"/>
    </row>
    <row r="859">
      <c r="AF859" s="12"/>
      <c r="AG859" s="12"/>
      <c r="AH859" s="12"/>
      <c r="AI859" s="12"/>
    </row>
    <row r="860">
      <c r="AF860" s="12"/>
      <c r="AG860" s="12"/>
      <c r="AH860" s="12"/>
      <c r="AI860" s="12"/>
    </row>
    <row r="861">
      <c r="AF861" s="12"/>
      <c r="AG861" s="12"/>
      <c r="AH861" s="12"/>
      <c r="AI861" s="12"/>
    </row>
    <row r="862">
      <c r="AF862" s="12"/>
      <c r="AG862" s="12"/>
      <c r="AH862" s="12"/>
      <c r="AI862" s="12"/>
    </row>
    <row r="863">
      <c r="AF863" s="12"/>
      <c r="AG863" s="12"/>
      <c r="AH863" s="12"/>
      <c r="AI863" s="12"/>
    </row>
    <row r="864">
      <c r="AF864" s="12"/>
      <c r="AG864" s="12"/>
      <c r="AH864" s="12"/>
      <c r="AI864" s="12"/>
    </row>
    <row r="865">
      <c r="AF865" s="12"/>
      <c r="AG865" s="12"/>
      <c r="AH865" s="12"/>
      <c r="AI865" s="12"/>
    </row>
    <row r="866">
      <c r="AF866" s="12"/>
      <c r="AG866" s="12"/>
      <c r="AH866" s="12"/>
      <c r="AI866" s="12"/>
    </row>
    <row r="867">
      <c r="AF867" s="12"/>
      <c r="AG867" s="12"/>
      <c r="AH867" s="12"/>
      <c r="AI867" s="12"/>
    </row>
    <row r="868">
      <c r="AF868" s="12"/>
      <c r="AG868" s="12"/>
      <c r="AH868" s="12"/>
      <c r="AI868" s="12"/>
    </row>
    <row r="869">
      <c r="AF869" s="12"/>
      <c r="AG869" s="12"/>
      <c r="AH869" s="12"/>
      <c r="AI869" s="12"/>
    </row>
    <row r="870">
      <c r="AF870" s="12"/>
      <c r="AG870" s="12"/>
      <c r="AH870" s="12"/>
      <c r="AI870" s="12"/>
    </row>
    <row r="871">
      <c r="AF871" s="12"/>
      <c r="AG871" s="12"/>
      <c r="AH871" s="12"/>
      <c r="AI871" s="12"/>
    </row>
    <row r="872">
      <c r="AF872" s="12"/>
      <c r="AG872" s="12"/>
      <c r="AH872" s="12"/>
      <c r="AI872" s="12"/>
    </row>
    <row r="873">
      <c r="AF873" s="12"/>
      <c r="AG873" s="12"/>
      <c r="AH873" s="12"/>
      <c r="AI873" s="12"/>
    </row>
    <row r="874">
      <c r="AF874" s="12"/>
      <c r="AG874" s="12"/>
      <c r="AH874" s="12"/>
      <c r="AI874" s="12"/>
    </row>
    <row r="875">
      <c r="AF875" s="12"/>
      <c r="AG875" s="12"/>
      <c r="AH875" s="12"/>
      <c r="AI875" s="12"/>
    </row>
    <row r="876">
      <c r="AF876" s="12"/>
      <c r="AG876" s="12"/>
      <c r="AH876" s="12"/>
      <c r="AI876" s="12"/>
    </row>
    <row r="877">
      <c r="AF877" s="12"/>
      <c r="AG877" s="12"/>
      <c r="AH877" s="12"/>
      <c r="AI877" s="12"/>
    </row>
    <row r="878">
      <c r="AF878" s="12"/>
      <c r="AG878" s="12"/>
      <c r="AH878" s="12"/>
      <c r="AI878" s="12"/>
    </row>
    <row r="879">
      <c r="AF879" s="12"/>
      <c r="AG879" s="12"/>
      <c r="AH879" s="12"/>
      <c r="AI879" s="12"/>
    </row>
    <row r="880">
      <c r="AF880" s="12"/>
      <c r="AG880" s="12"/>
      <c r="AH880" s="12"/>
      <c r="AI880" s="12"/>
    </row>
    <row r="881">
      <c r="AF881" s="12"/>
      <c r="AG881" s="12"/>
      <c r="AH881" s="12"/>
      <c r="AI881" s="12"/>
    </row>
    <row r="882">
      <c r="AF882" s="12"/>
      <c r="AG882" s="12"/>
      <c r="AH882" s="12"/>
      <c r="AI882" s="12"/>
    </row>
    <row r="883">
      <c r="AF883" s="12"/>
      <c r="AG883" s="12"/>
      <c r="AH883" s="12"/>
      <c r="AI883" s="12"/>
    </row>
    <row r="884">
      <c r="AF884" s="12"/>
      <c r="AG884" s="12"/>
      <c r="AH884" s="12"/>
      <c r="AI884" s="12"/>
    </row>
    <row r="885">
      <c r="AF885" s="12"/>
      <c r="AG885" s="12"/>
      <c r="AH885" s="12"/>
      <c r="AI885" s="12"/>
    </row>
    <row r="886">
      <c r="AF886" s="12"/>
      <c r="AG886" s="12"/>
      <c r="AH886" s="12"/>
      <c r="AI886" s="12"/>
    </row>
    <row r="887">
      <c r="AF887" s="12"/>
      <c r="AG887" s="12"/>
      <c r="AH887" s="12"/>
      <c r="AI887" s="12"/>
    </row>
    <row r="888">
      <c r="AF888" s="12"/>
      <c r="AG888" s="12"/>
      <c r="AH888" s="12"/>
      <c r="AI888" s="12"/>
    </row>
    <row r="889">
      <c r="AF889" s="12"/>
      <c r="AG889" s="12"/>
      <c r="AH889" s="12"/>
      <c r="AI889" s="12"/>
    </row>
    <row r="890">
      <c r="AF890" s="12"/>
      <c r="AG890" s="12"/>
      <c r="AH890" s="12"/>
      <c r="AI890" s="12"/>
    </row>
    <row r="891">
      <c r="AF891" s="12"/>
      <c r="AG891" s="12"/>
      <c r="AH891" s="12"/>
      <c r="AI891" s="12"/>
    </row>
    <row r="892">
      <c r="AF892" s="12"/>
      <c r="AG892" s="12"/>
      <c r="AH892" s="12"/>
      <c r="AI892" s="12"/>
    </row>
    <row r="893">
      <c r="AF893" s="12"/>
      <c r="AG893" s="12"/>
      <c r="AH893" s="12"/>
      <c r="AI893" s="12"/>
    </row>
    <row r="894">
      <c r="AF894" s="12"/>
      <c r="AG894" s="12"/>
      <c r="AH894" s="12"/>
      <c r="AI894" s="12"/>
    </row>
    <row r="895">
      <c r="AF895" s="12"/>
      <c r="AG895" s="12"/>
      <c r="AH895" s="12"/>
      <c r="AI895" s="12"/>
    </row>
    <row r="896">
      <c r="AF896" s="12"/>
      <c r="AG896" s="12"/>
      <c r="AH896" s="12"/>
      <c r="AI896" s="12"/>
    </row>
    <row r="897">
      <c r="AF897" s="12"/>
      <c r="AG897" s="12"/>
      <c r="AH897" s="12"/>
      <c r="AI897" s="12"/>
    </row>
    <row r="898">
      <c r="AF898" s="12"/>
      <c r="AG898" s="12"/>
      <c r="AH898" s="12"/>
      <c r="AI898" s="12"/>
    </row>
    <row r="899">
      <c r="AF899" s="12"/>
      <c r="AG899" s="12"/>
      <c r="AH899" s="12"/>
      <c r="AI899" s="12"/>
    </row>
    <row r="900">
      <c r="AF900" s="12"/>
      <c r="AG900" s="12"/>
      <c r="AH900" s="12"/>
      <c r="AI900" s="12"/>
    </row>
    <row r="901">
      <c r="AF901" s="12"/>
      <c r="AG901" s="12"/>
      <c r="AH901" s="12"/>
      <c r="AI901" s="12"/>
    </row>
    <row r="902">
      <c r="AF902" s="12"/>
      <c r="AG902" s="12"/>
      <c r="AH902" s="12"/>
      <c r="AI902" s="12"/>
    </row>
    <row r="903">
      <c r="AF903" s="12"/>
      <c r="AG903" s="12"/>
      <c r="AH903" s="12"/>
      <c r="AI903" s="12"/>
    </row>
    <row r="904">
      <c r="AF904" s="12"/>
      <c r="AG904" s="12"/>
      <c r="AH904" s="12"/>
      <c r="AI904" s="12"/>
    </row>
    <row r="905">
      <c r="AF905" s="12"/>
      <c r="AG905" s="12"/>
      <c r="AH905" s="12"/>
      <c r="AI905" s="12"/>
    </row>
    <row r="906">
      <c r="AF906" s="12"/>
      <c r="AG906" s="12"/>
      <c r="AH906" s="12"/>
      <c r="AI906" s="12"/>
    </row>
    <row r="907">
      <c r="AF907" s="12"/>
      <c r="AG907" s="12"/>
      <c r="AH907" s="12"/>
      <c r="AI907" s="12"/>
    </row>
    <row r="908">
      <c r="AF908" s="12"/>
      <c r="AG908" s="12"/>
      <c r="AH908" s="12"/>
      <c r="AI908" s="12"/>
    </row>
    <row r="909">
      <c r="AF909" s="12"/>
      <c r="AG909" s="12"/>
      <c r="AH909" s="12"/>
      <c r="AI909" s="12"/>
    </row>
    <row r="910">
      <c r="AF910" s="12"/>
      <c r="AG910" s="12"/>
      <c r="AH910" s="12"/>
      <c r="AI910" s="12"/>
    </row>
    <row r="911">
      <c r="AF911" s="12"/>
      <c r="AG911" s="12"/>
      <c r="AH911" s="12"/>
      <c r="AI911" s="12"/>
    </row>
    <row r="912">
      <c r="AF912" s="12"/>
      <c r="AG912" s="12"/>
      <c r="AH912" s="12"/>
      <c r="AI912" s="12"/>
    </row>
    <row r="913">
      <c r="AF913" s="12"/>
      <c r="AG913" s="12"/>
      <c r="AH913" s="12"/>
      <c r="AI913" s="12"/>
    </row>
    <row r="914">
      <c r="AF914" s="12"/>
      <c r="AG914" s="12"/>
      <c r="AH914" s="12"/>
      <c r="AI914" s="12"/>
    </row>
    <row r="915">
      <c r="AF915" s="12"/>
      <c r="AG915" s="12"/>
      <c r="AH915" s="12"/>
      <c r="AI915" s="12"/>
    </row>
    <row r="916">
      <c r="AF916" s="12"/>
      <c r="AG916" s="12"/>
      <c r="AH916" s="12"/>
      <c r="AI916" s="12"/>
    </row>
    <row r="917">
      <c r="AF917" s="12"/>
      <c r="AG917" s="12"/>
      <c r="AH917" s="12"/>
      <c r="AI917" s="12"/>
    </row>
    <row r="918">
      <c r="AF918" s="12"/>
      <c r="AG918" s="12"/>
      <c r="AH918" s="12"/>
      <c r="AI918" s="12"/>
    </row>
    <row r="919">
      <c r="AF919" s="12"/>
      <c r="AG919" s="12"/>
      <c r="AH919" s="12"/>
      <c r="AI919" s="12"/>
    </row>
    <row r="920">
      <c r="AF920" s="12"/>
      <c r="AG920" s="12"/>
      <c r="AH920" s="12"/>
      <c r="AI920" s="12"/>
    </row>
    <row r="921">
      <c r="AF921" s="12"/>
      <c r="AG921" s="12"/>
      <c r="AH921" s="12"/>
      <c r="AI921" s="12"/>
    </row>
    <row r="922">
      <c r="AF922" s="12"/>
      <c r="AG922" s="12"/>
      <c r="AH922" s="12"/>
      <c r="AI922" s="12"/>
    </row>
    <row r="923">
      <c r="AF923" s="12"/>
      <c r="AG923" s="12"/>
      <c r="AH923" s="12"/>
      <c r="AI923" s="12"/>
    </row>
    <row r="924">
      <c r="AF924" s="12"/>
      <c r="AG924" s="12"/>
      <c r="AH924" s="12"/>
      <c r="AI924" s="12"/>
    </row>
    <row r="925">
      <c r="AF925" s="12"/>
      <c r="AG925" s="12"/>
      <c r="AH925" s="12"/>
      <c r="AI925" s="12"/>
    </row>
    <row r="926">
      <c r="AF926" s="12"/>
      <c r="AG926" s="12"/>
      <c r="AH926" s="12"/>
      <c r="AI926" s="12"/>
    </row>
    <row r="927">
      <c r="AF927" s="12"/>
      <c r="AG927" s="12"/>
      <c r="AH927" s="12"/>
      <c r="AI927" s="12"/>
    </row>
    <row r="928">
      <c r="AF928" s="12"/>
      <c r="AG928" s="12"/>
      <c r="AH928" s="12"/>
      <c r="AI928" s="12"/>
    </row>
    <row r="929">
      <c r="AF929" s="12"/>
      <c r="AG929" s="12"/>
      <c r="AH929" s="12"/>
      <c r="AI929" s="12"/>
    </row>
    <row r="930">
      <c r="AF930" s="12"/>
      <c r="AG930" s="12"/>
      <c r="AH930" s="12"/>
      <c r="AI930" s="12"/>
    </row>
    <row r="931">
      <c r="AF931" s="12"/>
      <c r="AG931" s="12"/>
      <c r="AH931" s="12"/>
      <c r="AI931" s="12"/>
    </row>
    <row r="932">
      <c r="AF932" s="12"/>
      <c r="AG932" s="12"/>
      <c r="AH932" s="12"/>
      <c r="AI932" s="12"/>
    </row>
    <row r="933">
      <c r="AF933" s="12"/>
      <c r="AG933" s="12"/>
      <c r="AH933" s="12"/>
      <c r="AI933" s="12"/>
    </row>
    <row r="934">
      <c r="AF934" s="12"/>
      <c r="AG934" s="12"/>
      <c r="AH934" s="12"/>
      <c r="AI934" s="12"/>
    </row>
    <row r="935">
      <c r="AF935" s="12"/>
      <c r="AG935" s="12"/>
      <c r="AH935" s="12"/>
      <c r="AI935" s="12"/>
    </row>
    <row r="936">
      <c r="AF936" s="12"/>
      <c r="AG936" s="12"/>
      <c r="AH936" s="12"/>
      <c r="AI936" s="12"/>
    </row>
    <row r="937">
      <c r="AF937" s="12"/>
      <c r="AG937" s="12"/>
      <c r="AH937" s="12"/>
      <c r="AI937" s="12"/>
    </row>
    <row r="938">
      <c r="AF938" s="12"/>
      <c r="AG938" s="12"/>
      <c r="AH938" s="12"/>
      <c r="AI938" s="12"/>
    </row>
    <row r="939">
      <c r="AF939" s="12"/>
      <c r="AG939" s="12"/>
      <c r="AH939" s="12"/>
      <c r="AI939" s="12"/>
    </row>
    <row r="940">
      <c r="AF940" s="12"/>
      <c r="AG940" s="12"/>
      <c r="AH940" s="12"/>
      <c r="AI940" s="12"/>
    </row>
    <row r="941">
      <c r="AF941" s="12"/>
      <c r="AG941" s="12"/>
      <c r="AH941" s="12"/>
      <c r="AI941" s="12"/>
    </row>
    <row r="942">
      <c r="AF942" s="12"/>
      <c r="AG942" s="12"/>
      <c r="AH942" s="12"/>
      <c r="AI942" s="12"/>
    </row>
    <row r="943">
      <c r="AF943" s="12"/>
      <c r="AG943" s="12"/>
      <c r="AH943" s="12"/>
      <c r="AI943" s="12"/>
    </row>
    <row r="944">
      <c r="AF944" s="12"/>
      <c r="AG944" s="12"/>
      <c r="AH944" s="12"/>
      <c r="AI944" s="12"/>
    </row>
    <row r="945">
      <c r="AF945" s="12"/>
      <c r="AG945" s="12"/>
      <c r="AH945" s="12"/>
      <c r="AI945" s="12"/>
    </row>
    <row r="946">
      <c r="AF946" s="12"/>
      <c r="AG946" s="12"/>
      <c r="AH946" s="12"/>
      <c r="AI946" s="12"/>
    </row>
    <row r="947">
      <c r="AF947" s="12"/>
      <c r="AG947" s="12"/>
      <c r="AH947" s="12"/>
      <c r="AI947" s="12"/>
    </row>
    <row r="948">
      <c r="AF948" s="12"/>
      <c r="AG948" s="12"/>
      <c r="AH948" s="12"/>
      <c r="AI948" s="12"/>
    </row>
    <row r="949">
      <c r="AF949" s="12"/>
      <c r="AG949" s="12"/>
      <c r="AH949" s="12"/>
      <c r="AI949" s="12"/>
    </row>
    <row r="950">
      <c r="AF950" s="12"/>
      <c r="AG950" s="12"/>
      <c r="AH950" s="12"/>
      <c r="AI950" s="12"/>
    </row>
    <row r="951">
      <c r="AF951" s="12"/>
      <c r="AG951" s="12"/>
      <c r="AH951" s="12"/>
      <c r="AI951" s="12"/>
    </row>
    <row r="952">
      <c r="AF952" s="12"/>
      <c r="AG952" s="12"/>
      <c r="AH952" s="12"/>
      <c r="AI952" s="12"/>
    </row>
    <row r="953">
      <c r="AF953" s="12"/>
      <c r="AG953" s="12"/>
      <c r="AH953" s="12"/>
      <c r="AI953" s="12"/>
    </row>
    <row r="954">
      <c r="AF954" s="12"/>
      <c r="AG954" s="12"/>
      <c r="AH954" s="12"/>
      <c r="AI954" s="12"/>
    </row>
    <row r="955">
      <c r="AF955" s="12"/>
      <c r="AG955" s="12"/>
      <c r="AH955" s="12"/>
      <c r="AI955" s="12"/>
    </row>
    <row r="956">
      <c r="AF956" s="12"/>
      <c r="AG956" s="12"/>
      <c r="AH956" s="12"/>
      <c r="AI956" s="12"/>
    </row>
    <row r="957">
      <c r="AF957" s="12"/>
      <c r="AG957" s="12"/>
      <c r="AH957" s="12"/>
      <c r="AI957" s="12"/>
    </row>
    <row r="958">
      <c r="AF958" s="12"/>
      <c r="AG958" s="12"/>
      <c r="AH958" s="12"/>
      <c r="AI958" s="12"/>
    </row>
    <row r="959">
      <c r="AF959" s="12"/>
      <c r="AG959" s="12"/>
      <c r="AH959" s="12"/>
      <c r="AI959" s="12"/>
    </row>
    <row r="960">
      <c r="AF960" s="12"/>
      <c r="AG960" s="12"/>
      <c r="AH960" s="12"/>
      <c r="AI960" s="12"/>
    </row>
    <row r="961">
      <c r="AF961" s="12"/>
      <c r="AG961" s="12"/>
      <c r="AH961" s="12"/>
      <c r="AI961" s="12"/>
    </row>
    <row r="962">
      <c r="AF962" s="12"/>
      <c r="AG962" s="12"/>
      <c r="AH962" s="12"/>
      <c r="AI962" s="12"/>
    </row>
    <row r="963">
      <c r="AF963" s="12"/>
      <c r="AG963" s="12"/>
      <c r="AH963" s="12"/>
      <c r="AI963" s="12"/>
    </row>
    <row r="964">
      <c r="AF964" s="12"/>
      <c r="AG964" s="12"/>
      <c r="AH964" s="12"/>
      <c r="AI964" s="12"/>
    </row>
    <row r="965">
      <c r="AF965" s="12"/>
      <c r="AG965" s="12"/>
      <c r="AH965" s="12"/>
      <c r="AI965" s="12"/>
    </row>
    <row r="966">
      <c r="AF966" s="12"/>
      <c r="AG966" s="12"/>
      <c r="AH966" s="12"/>
      <c r="AI966" s="12"/>
    </row>
    <row r="967">
      <c r="AF967" s="12"/>
      <c r="AG967" s="12"/>
      <c r="AH967" s="12"/>
      <c r="AI967" s="12"/>
    </row>
    <row r="968">
      <c r="AF968" s="12"/>
      <c r="AG968" s="12"/>
      <c r="AH968" s="12"/>
      <c r="AI968" s="12"/>
    </row>
    <row r="969">
      <c r="AF969" s="12"/>
      <c r="AG969" s="12"/>
      <c r="AH969" s="12"/>
      <c r="AI969" s="12"/>
    </row>
    <row r="970">
      <c r="AF970" s="12"/>
      <c r="AG970" s="12"/>
      <c r="AH970" s="12"/>
      <c r="AI970" s="12"/>
    </row>
    <row r="971">
      <c r="AF971" s="12"/>
      <c r="AG971" s="12"/>
      <c r="AH971" s="12"/>
      <c r="AI971" s="12"/>
    </row>
    <row r="972">
      <c r="AF972" s="12"/>
      <c r="AG972" s="12"/>
      <c r="AH972" s="12"/>
      <c r="AI972" s="12"/>
    </row>
    <row r="973">
      <c r="AF973" s="12"/>
      <c r="AG973" s="12"/>
      <c r="AH973" s="12"/>
      <c r="AI973" s="12"/>
    </row>
    <row r="974">
      <c r="AF974" s="12"/>
      <c r="AG974" s="12"/>
      <c r="AH974" s="12"/>
      <c r="AI974" s="12"/>
    </row>
    <row r="975">
      <c r="AF975" s="12"/>
      <c r="AG975" s="12"/>
      <c r="AH975" s="12"/>
      <c r="AI975" s="12"/>
    </row>
    <row r="976">
      <c r="AF976" s="12"/>
      <c r="AG976" s="12"/>
      <c r="AH976" s="12"/>
      <c r="AI976" s="12"/>
    </row>
    <row r="977">
      <c r="AF977" s="12"/>
      <c r="AG977" s="12"/>
      <c r="AH977" s="12"/>
      <c r="AI977" s="12"/>
    </row>
    <row r="978">
      <c r="AF978" s="12"/>
      <c r="AG978" s="12"/>
      <c r="AH978" s="12"/>
      <c r="AI978" s="12"/>
    </row>
    <row r="979">
      <c r="AF979" s="12"/>
      <c r="AG979" s="12"/>
      <c r="AH979" s="12"/>
      <c r="AI979" s="12"/>
    </row>
    <row r="980">
      <c r="AF980" s="12"/>
      <c r="AG980" s="12"/>
      <c r="AH980" s="12"/>
      <c r="AI980" s="12"/>
    </row>
    <row r="981">
      <c r="AF981" s="12"/>
      <c r="AG981" s="12"/>
      <c r="AH981" s="12"/>
      <c r="AI981" s="12"/>
    </row>
    <row r="982">
      <c r="AF982" s="12"/>
      <c r="AG982" s="12"/>
      <c r="AH982" s="12"/>
      <c r="AI982" s="12"/>
    </row>
    <row r="983">
      <c r="AF983" s="12"/>
      <c r="AG983" s="12"/>
      <c r="AH983" s="12"/>
      <c r="AI983" s="12"/>
    </row>
    <row r="984">
      <c r="AF984" s="12"/>
      <c r="AG984" s="12"/>
      <c r="AH984" s="12"/>
      <c r="AI984" s="12"/>
    </row>
    <row r="985">
      <c r="AF985" s="12"/>
      <c r="AG985" s="12"/>
      <c r="AH985" s="12"/>
      <c r="AI985" s="12"/>
    </row>
    <row r="986">
      <c r="AF986" s="12"/>
      <c r="AG986" s="12"/>
      <c r="AH986" s="12"/>
      <c r="AI986" s="12"/>
    </row>
    <row r="987">
      <c r="AF987" s="12"/>
      <c r="AG987" s="12"/>
      <c r="AH987" s="12"/>
      <c r="AI987" s="12"/>
    </row>
    <row r="988">
      <c r="AF988" s="12"/>
      <c r="AG988" s="12"/>
      <c r="AH988" s="12"/>
      <c r="AI988" s="12"/>
    </row>
    <row r="989">
      <c r="AF989" s="12"/>
      <c r="AG989" s="12"/>
      <c r="AH989" s="12"/>
      <c r="AI989" s="12"/>
    </row>
    <row r="990">
      <c r="AF990" s="12"/>
      <c r="AG990" s="12"/>
      <c r="AH990" s="12"/>
      <c r="AI990" s="12"/>
    </row>
    <row r="991">
      <c r="AF991" s="12"/>
      <c r="AG991" s="12"/>
      <c r="AH991" s="12"/>
      <c r="AI991" s="12"/>
    </row>
    <row r="992">
      <c r="AF992" s="12"/>
      <c r="AG992" s="12"/>
      <c r="AH992" s="12"/>
      <c r="AI992" s="12"/>
    </row>
    <row r="993">
      <c r="AF993" s="12"/>
      <c r="AG993" s="12"/>
      <c r="AH993" s="12"/>
      <c r="AI993" s="12"/>
    </row>
    <row r="994">
      <c r="AF994" s="12"/>
      <c r="AG994" s="12"/>
      <c r="AH994" s="12"/>
      <c r="AI994" s="12"/>
    </row>
    <row r="995">
      <c r="AF995" s="12"/>
      <c r="AG995" s="12"/>
      <c r="AH995" s="12"/>
      <c r="AI995" s="12"/>
    </row>
    <row r="996">
      <c r="AF996" s="12"/>
      <c r="AG996" s="12"/>
      <c r="AH996" s="12"/>
      <c r="AI996" s="12"/>
    </row>
    <row r="997">
      <c r="AF997" s="12"/>
      <c r="AG997" s="12"/>
      <c r="AH997" s="12"/>
      <c r="AI997" s="12"/>
    </row>
    <row r="998">
      <c r="AF998" s="12"/>
      <c r="AG998" s="12"/>
      <c r="AH998" s="12"/>
      <c r="AI998" s="12"/>
    </row>
    <row r="999">
      <c r="AF999" s="12"/>
      <c r="AG999" s="12"/>
      <c r="AH999" s="12"/>
      <c r="AI999" s="12"/>
    </row>
    <row r="1000">
      <c r="AF1000" s="12"/>
      <c r="AG1000" s="12"/>
      <c r="AH1000" s="12"/>
      <c r="AI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>
        <v>252.91</v>
      </c>
      <c r="AG4" s="12">
        <v>255.26</v>
      </c>
      <c r="AH4" s="12">
        <v>232.08</v>
      </c>
      <c r="AI4" s="12">
        <v>303.59</v>
      </c>
      <c r="AJ4" s="12">
        <v>414.13</v>
      </c>
      <c r="AK4" s="12">
        <v>211.6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>
        <v>0.11000000000000001</v>
      </c>
      <c r="AG6" s="12">
        <v>0.02</v>
      </c>
      <c r="AH6" s="12">
        <v>0.05</v>
      </c>
      <c r="AI6" s="12">
        <f>494.17-494.17</f>
        <v>0</v>
      </c>
      <c r="AJ6" s="12">
        <v>0.0</v>
      </c>
      <c r="AK6" s="12">
        <v>0.0</v>
      </c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</row>
    <row r="7">
      <c r="A7" s="42" t="s">
        <v>130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>
        <v>0.33</v>
      </c>
      <c r="AG7" s="12">
        <v>0.34</v>
      </c>
      <c r="AH7" s="12">
        <v>0.0</v>
      </c>
      <c r="AI7" s="12">
        <f>441.78-441.72</f>
        <v>0.06</v>
      </c>
      <c r="AJ7" s="12">
        <v>0.03</v>
      </c>
      <c r="AK7" s="12">
        <v>0.01</v>
      </c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>
        <v>20.73</v>
      </c>
      <c r="AG8" s="12">
        <v>12.34</v>
      </c>
      <c r="AH8" s="12">
        <v>1.96</v>
      </c>
      <c r="AI8" s="12">
        <f>388.47-388.02</f>
        <v>0.45</v>
      </c>
      <c r="AJ8" s="12">
        <v>0.15</v>
      </c>
      <c r="AK8" s="12">
        <v>0.07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>
        <v>151.9</v>
      </c>
      <c r="AG9" s="12">
        <v>191.9</v>
      </c>
      <c r="AH9" s="12">
        <v>210.19</v>
      </c>
      <c r="AI9" s="12">
        <f>590.82-366.96</f>
        <v>223.86</v>
      </c>
      <c r="AJ9" s="12">
        <v>179.89</v>
      </c>
      <c r="AK9" s="12">
        <v>111.79</v>
      </c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77.20999999999998</v>
      </c>
      <c r="AG10" s="12">
        <v>49.15</v>
      </c>
      <c r="AH10" s="12">
        <v>20.96</v>
      </c>
      <c r="AI10" s="12">
        <f>428.31-349.42</f>
        <v>78.89</v>
      </c>
      <c r="AJ10" s="12">
        <v>232.59</v>
      </c>
      <c r="AK10" s="12">
        <v>99.05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1.13</v>
      </c>
      <c r="AG11" s="12">
        <v>1.68</v>
      </c>
      <c r="AH11" s="12">
        <v>0.12</v>
      </c>
      <c r="AI11" s="12">
        <f>347.2-346.78</f>
        <v>0.42</v>
      </c>
      <c r="AJ11" s="12">
        <v>1.58</v>
      </c>
      <c r="AK11" s="12">
        <v>0.6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0.02</v>
      </c>
      <c r="AG12" s="12">
        <v>0.16</v>
      </c>
      <c r="AH12" s="12">
        <v>0.0</v>
      </c>
      <c r="AI12" s="12">
        <f>256.43-256.37</f>
        <v>0.06</v>
      </c>
      <c r="AJ12" s="12">
        <v>0.08</v>
      </c>
      <c r="AK12" s="12">
        <v>0.0</v>
      </c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>
        <f t="shared" si="1"/>
        <v>0.04349373295</v>
      </c>
      <c r="AG14" s="22">
        <f t="shared" si="1"/>
        <v>0.007835148476</v>
      </c>
      <c r="AH14" s="22">
        <f t="shared" si="1"/>
        <v>0.02154429507</v>
      </c>
      <c r="AI14" s="22">
        <f t="shared" si="1"/>
        <v>0</v>
      </c>
      <c r="AJ14" s="22">
        <f t="shared" si="1"/>
        <v>0</v>
      </c>
      <c r="AK14" s="22">
        <f t="shared" si="1"/>
        <v>0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>
        <f t="shared" si="2"/>
        <v>0.1304811988</v>
      </c>
      <c r="AG15" s="22">
        <f t="shared" si="2"/>
        <v>0.1331975241</v>
      </c>
      <c r="AH15" s="22">
        <f t="shared" si="2"/>
        <v>0</v>
      </c>
      <c r="AI15" s="22">
        <f t="shared" si="2"/>
        <v>0.01976349682</v>
      </c>
      <c r="AJ15" s="22">
        <f t="shared" si="2"/>
        <v>0.007244102094</v>
      </c>
      <c r="AK15" s="22">
        <f t="shared" si="2"/>
        <v>0.004725897921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>
        <f t="shared" si="3"/>
        <v>8.196591673</v>
      </c>
      <c r="AG16" s="22">
        <f t="shared" si="3"/>
        <v>4.83428661</v>
      </c>
      <c r="AH16" s="22">
        <f t="shared" si="3"/>
        <v>0.8445363668</v>
      </c>
      <c r="AI16" s="22">
        <f t="shared" si="3"/>
        <v>0.1482262262</v>
      </c>
      <c r="AJ16" s="22">
        <f t="shared" si="3"/>
        <v>0.03622051047</v>
      </c>
      <c r="AK16" s="22">
        <f t="shared" si="3"/>
        <v>0.03308128544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>
        <f t="shared" si="4"/>
        <v>60.06089123</v>
      </c>
      <c r="AG17" s="22">
        <f t="shared" si="4"/>
        <v>75.17824963</v>
      </c>
      <c r="AH17" s="22">
        <f t="shared" si="4"/>
        <v>90.56790762</v>
      </c>
      <c r="AI17" s="22">
        <f t="shared" si="4"/>
        <v>73.73760664</v>
      </c>
      <c r="AJ17" s="22">
        <f t="shared" si="4"/>
        <v>43.43805085</v>
      </c>
      <c r="AK17" s="22">
        <f t="shared" si="4"/>
        <v>52.83081285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>
        <f t="shared" si="5"/>
        <v>30.52864655</v>
      </c>
      <c r="AG18" s="22">
        <f t="shared" si="5"/>
        <v>19.25487738</v>
      </c>
      <c r="AH18" s="22">
        <f t="shared" si="5"/>
        <v>9.031368494</v>
      </c>
      <c r="AI18" s="22">
        <f t="shared" si="5"/>
        <v>25.9857044</v>
      </c>
      <c r="AJ18" s="22">
        <f t="shared" si="5"/>
        <v>56.16352353</v>
      </c>
      <c r="AK18" s="22">
        <f t="shared" si="5"/>
        <v>46.8100189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>
        <f t="shared" si="6"/>
        <v>0.4467992567</v>
      </c>
      <c r="AG19" s="22">
        <f t="shared" si="6"/>
        <v>0.658152472</v>
      </c>
      <c r="AH19" s="22">
        <f t="shared" si="6"/>
        <v>0.05170630817</v>
      </c>
      <c r="AI19" s="22">
        <f t="shared" si="6"/>
        <v>0.1383444777</v>
      </c>
      <c r="AJ19" s="22">
        <f t="shared" si="6"/>
        <v>0.3815227103</v>
      </c>
      <c r="AK19" s="22">
        <f t="shared" si="6"/>
        <v>0.2835538752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>
        <f t="shared" si="7"/>
        <v>0.007907951445</v>
      </c>
      <c r="AG20" s="22">
        <f t="shared" si="7"/>
        <v>0.06268118781</v>
      </c>
      <c r="AH20" s="22">
        <f t="shared" si="7"/>
        <v>0</v>
      </c>
      <c r="AI20" s="22">
        <f t="shared" si="7"/>
        <v>0.01976349682</v>
      </c>
      <c r="AJ20" s="22">
        <f t="shared" si="7"/>
        <v>0.01931760558</v>
      </c>
      <c r="AK20" s="22">
        <f t="shared" si="7"/>
        <v>0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>
        <f t="shared" si="8"/>
        <v>0.04349373295</v>
      </c>
      <c r="AG22" s="22">
        <f t="shared" si="8"/>
        <v>0.007835148476</v>
      </c>
      <c r="AH22" s="22">
        <f t="shared" si="8"/>
        <v>0.02154429507</v>
      </c>
      <c r="AI22" s="22">
        <f t="shared" si="8"/>
        <v>0</v>
      </c>
      <c r="AJ22" s="22">
        <f t="shared" si="8"/>
        <v>0</v>
      </c>
      <c r="AK22" s="22">
        <f t="shared" si="8"/>
        <v>0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>
        <f t="shared" si="9"/>
        <v>0.1739749318</v>
      </c>
      <c r="AG23" s="22">
        <f t="shared" si="9"/>
        <v>0.1410326726</v>
      </c>
      <c r="AH23" s="22">
        <f t="shared" si="9"/>
        <v>0.02154429507</v>
      </c>
      <c r="AI23" s="22">
        <f t="shared" si="9"/>
        <v>0.01976349682</v>
      </c>
      <c r="AJ23" s="22">
        <f t="shared" si="9"/>
        <v>0.007244102094</v>
      </c>
      <c r="AK23" s="22">
        <f t="shared" si="9"/>
        <v>0.004725897921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>
        <f t="shared" si="10"/>
        <v>8.370566605</v>
      </c>
      <c r="AG24" s="22">
        <f t="shared" si="10"/>
        <v>4.975319282</v>
      </c>
      <c r="AH24" s="22">
        <f t="shared" si="10"/>
        <v>0.8660806618</v>
      </c>
      <c r="AI24" s="22">
        <f t="shared" si="10"/>
        <v>0.167989723</v>
      </c>
      <c r="AJ24" s="22">
        <f t="shared" si="10"/>
        <v>0.04346461256</v>
      </c>
      <c r="AK24" s="22">
        <f t="shared" si="10"/>
        <v>0.03780718336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>
        <f t="shared" si="11"/>
        <v>68.43145783</v>
      </c>
      <c r="AG25" s="22">
        <f t="shared" si="11"/>
        <v>80.15356891</v>
      </c>
      <c r="AH25" s="22">
        <f t="shared" si="11"/>
        <v>91.43398828</v>
      </c>
      <c r="AI25" s="22">
        <f t="shared" si="11"/>
        <v>73.90559636</v>
      </c>
      <c r="AJ25" s="22">
        <f t="shared" si="11"/>
        <v>43.48151547</v>
      </c>
      <c r="AK25" s="22">
        <f t="shared" si="11"/>
        <v>52.86862004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>
        <f t="shared" si="12"/>
        <v>98.96010438</v>
      </c>
      <c r="AG26" s="22">
        <f t="shared" si="12"/>
        <v>99.40844629</v>
      </c>
      <c r="AH26" s="22">
        <f t="shared" si="12"/>
        <v>100.4653568</v>
      </c>
      <c r="AI26" s="22">
        <f t="shared" si="12"/>
        <v>99.89130077</v>
      </c>
      <c r="AJ26" s="22">
        <f t="shared" si="12"/>
        <v>99.645039</v>
      </c>
      <c r="AK26" s="22">
        <f t="shared" si="12"/>
        <v>99.67863894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>
        <f t="shared" si="13"/>
        <v>99.40690364</v>
      </c>
      <c r="AG27" s="22">
        <f t="shared" si="13"/>
        <v>100.0665988</v>
      </c>
      <c r="AH27" s="22">
        <f t="shared" si="13"/>
        <v>100.5170631</v>
      </c>
      <c r="AI27" s="22">
        <f t="shared" si="13"/>
        <v>100.0296452</v>
      </c>
      <c r="AJ27" s="22">
        <f t="shared" si="13"/>
        <v>100.0265617</v>
      </c>
      <c r="AK27" s="22">
        <f t="shared" si="13"/>
        <v>99.96219282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>
        <f t="shared" si="14"/>
        <v>99.41481159</v>
      </c>
      <c r="AG28" s="22">
        <f t="shared" si="14"/>
        <v>100.1292799</v>
      </c>
      <c r="AH28" s="22">
        <f t="shared" si="14"/>
        <v>100.5170631</v>
      </c>
      <c r="AI28" s="22">
        <f t="shared" si="14"/>
        <v>100.0494087</v>
      </c>
      <c r="AJ28" s="22">
        <f t="shared" si="14"/>
        <v>100.0458793</v>
      </c>
      <c r="AK28" s="22">
        <f t="shared" si="14"/>
        <v>99.96219282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251.43</v>
      </c>
      <c r="AG30" s="12">
        <f t="shared" si="15"/>
        <v>255.59</v>
      </c>
      <c r="AH30" s="12">
        <f t="shared" si="15"/>
        <v>233.28</v>
      </c>
      <c r="AI30" s="12">
        <f t="shared" si="15"/>
        <v>303.74</v>
      </c>
      <c r="AJ30" s="12">
        <f t="shared" si="15"/>
        <v>414.32</v>
      </c>
      <c r="AK30" s="12">
        <f t="shared" si="15"/>
        <v>211.52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1.48</v>
      </c>
      <c r="AG31" s="28">
        <f t="shared" si="16"/>
        <v>-0.33</v>
      </c>
      <c r="AH31" s="28">
        <f t="shared" si="16"/>
        <v>-1.2</v>
      </c>
      <c r="AI31" s="28">
        <f t="shared" si="16"/>
        <v>-0.15</v>
      </c>
      <c r="AJ31" s="28">
        <f t="shared" si="16"/>
        <v>-0.19</v>
      </c>
      <c r="AK31" s="28">
        <f t="shared" si="16"/>
        <v>0.08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2">
      <c r="AH32" s="12"/>
      <c r="AI32" s="12"/>
      <c r="AJ32" s="12"/>
      <c r="AK32" s="12"/>
    </row>
    <row r="33">
      <c r="A33" s="31" t="s">
        <v>47</v>
      </c>
      <c r="AH33" s="12"/>
      <c r="AI33" s="12"/>
      <c r="AJ33" s="12"/>
      <c r="AK33" s="12"/>
    </row>
    <row r="34">
      <c r="A34" s="31" t="s">
        <v>48</v>
      </c>
      <c r="AH34" s="12"/>
      <c r="AI34" s="12"/>
      <c r="AJ34" s="12"/>
      <c r="AK34" s="12"/>
    </row>
    <row r="35">
      <c r="A35" s="31" t="s">
        <v>49</v>
      </c>
      <c r="AH35" s="12"/>
      <c r="AI35" s="12"/>
      <c r="AJ35" s="12"/>
      <c r="AK35" s="12"/>
    </row>
    <row r="36">
      <c r="A36" s="31" t="s">
        <v>50</v>
      </c>
      <c r="AH36" s="12"/>
      <c r="AI36" s="12"/>
      <c r="AJ36" s="12"/>
      <c r="AK36" s="12"/>
    </row>
    <row r="37">
      <c r="AH37" s="12"/>
      <c r="AI37" s="12"/>
      <c r="AJ37" s="12"/>
      <c r="AK37" s="12"/>
    </row>
    <row r="38">
      <c r="AH38" s="12"/>
      <c r="AI38" s="12"/>
      <c r="AJ38" s="12"/>
      <c r="AK38" s="12"/>
    </row>
    <row r="39">
      <c r="AH39" s="12"/>
      <c r="AI39" s="12"/>
      <c r="AJ39" s="12"/>
      <c r="AK39" s="12"/>
    </row>
    <row r="40">
      <c r="AH40" s="12"/>
      <c r="AI40" s="12"/>
      <c r="AJ40" s="12"/>
      <c r="AK40" s="12"/>
    </row>
    <row r="41">
      <c r="AH41" s="12"/>
      <c r="AI41" s="12"/>
      <c r="AJ41" s="12"/>
      <c r="AK41" s="12"/>
    </row>
    <row r="42">
      <c r="AH42" s="12"/>
      <c r="AI42" s="12"/>
      <c r="AJ42" s="12"/>
      <c r="AK42" s="12"/>
    </row>
    <row r="43">
      <c r="AH43" s="12"/>
      <c r="AI43" s="12"/>
      <c r="AJ43" s="12"/>
      <c r="AK43" s="12"/>
    </row>
    <row r="44">
      <c r="AH44" s="12"/>
      <c r="AI44" s="12"/>
      <c r="AJ44" s="12"/>
      <c r="AK44" s="12"/>
    </row>
    <row r="45">
      <c r="AH45" s="12"/>
      <c r="AI45" s="12"/>
      <c r="AJ45" s="12"/>
      <c r="AK45" s="12"/>
    </row>
    <row r="46">
      <c r="AH46" s="12"/>
      <c r="AI46" s="12"/>
      <c r="AJ46" s="12"/>
      <c r="AK46" s="12"/>
    </row>
    <row r="47">
      <c r="AH47" s="12"/>
      <c r="AI47" s="12"/>
      <c r="AJ47" s="12"/>
      <c r="AK47" s="12"/>
    </row>
    <row r="48">
      <c r="AH48" s="12"/>
      <c r="AI48" s="12"/>
      <c r="AJ48" s="12"/>
      <c r="AK48" s="12"/>
    </row>
    <row r="49">
      <c r="AH49" s="12"/>
      <c r="AI49" s="12"/>
      <c r="AJ49" s="12"/>
      <c r="AK49" s="12"/>
    </row>
    <row r="50">
      <c r="AH50" s="12"/>
      <c r="AI50" s="12"/>
      <c r="AJ50" s="12"/>
      <c r="AK50" s="12"/>
    </row>
    <row r="51">
      <c r="AH51" s="12"/>
      <c r="AI51" s="12"/>
      <c r="AJ51" s="12"/>
      <c r="AK51" s="12"/>
    </row>
    <row r="52">
      <c r="AH52" s="12"/>
      <c r="AI52" s="12"/>
      <c r="AJ52" s="12"/>
      <c r="AK52" s="12"/>
    </row>
    <row r="53">
      <c r="AH53" s="12"/>
      <c r="AI53" s="12"/>
      <c r="AJ53" s="12"/>
      <c r="AK53" s="12"/>
    </row>
    <row r="54">
      <c r="AH54" s="12"/>
      <c r="AI54" s="12"/>
      <c r="AJ54" s="12"/>
      <c r="AK54" s="12"/>
    </row>
    <row r="55">
      <c r="AH55" s="12"/>
      <c r="AI55" s="12"/>
      <c r="AJ55" s="12"/>
      <c r="AK55" s="12"/>
    </row>
    <row r="56">
      <c r="AH56" s="12"/>
      <c r="AI56" s="12"/>
      <c r="AJ56" s="12"/>
      <c r="AK56" s="12"/>
    </row>
    <row r="57">
      <c r="AH57" s="12"/>
      <c r="AI57" s="12"/>
      <c r="AJ57" s="12"/>
      <c r="AK57" s="12"/>
    </row>
    <row r="58">
      <c r="AH58" s="12"/>
      <c r="AI58" s="12"/>
      <c r="AJ58" s="12"/>
      <c r="AK58" s="12"/>
    </row>
    <row r="59">
      <c r="AH59" s="12"/>
      <c r="AI59" s="12"/>
      <c r="AJ59" s="12"/>
      <c r="AK59" s="12"/>
    </row>
    <row r="60">
      <c r="AH60" s="12"/>
      <c r="AI60" s="12"/>
      <c r="AJ60" s="12"/>
      <c r="AK60" s="12"/>
    </row>
    <row r="61">
      <c r="AH61" s="12"/>
      <c r="AI61" s="12"/>
      <c r="AJ61" s="12"/>
      <c r="AK61" s="12"/>
    </row>
    <row r="62">
      <c r="AH62" s="12"/>
      <c r="AI62" s="12"/>
      <c r="AJ62" s="12"/>
      <c r="AK62" s="12"/>
    </row>
    <row r="63">
      <c r="AH63" s="12"/>
      <c r="AI63" s="12"/>
      <c r="AJ63" s="12"/>
      <c r="AK63" s="12"/>
    </row>
    <row r="64">
      <c r="AH64" s="12"/>
      <c r="AI64" s="12"/>
      <c r="AJ64" s="12"/>
      <c r="AK64" s="12"/>
    </row>
    <row r="65">
      <c r="AH65" s="12"/>
      <c r="AI65" s="12"/>
      <c r="AJ65" s="12"/>
      <c r="AK65" s="12"/>
    </row>
    <row r="66">
      <c r="AH66" s="12"/>
      <c r="AI66" s="12"/>
      <c r="AJ66" s="12"/>
      <c r="AK66" s="12"/>
    </row>
    <row r="67">
      <c r="AH67" s="12"/>
      <c r="AI67" s="12"/>
      <c r="AJ67" s="12"/>
      <c r="AK67" s="12"/>
    </row>
    <row r="68">
      <c r="AH68" s="12"/>
      <c r="AI68" s="12"/>
      <c r="AJ68" s="12"/>
      <c r="AK68" s="12"/>
    </row>
    <row r="69">
      <c r="AH69" s="12"/>
      <c r="AI69" s="12"/>
      <c r="AJ69" s="12"/>
      <c r="AK69" s="12"/>
    </row>
    <row r="70">
      <c r="AH70" s="12"/>
      <c r="AI70" s="12"/>
      <c r="AJ70" s="12"/>
      <c r="AK70" s="12"/>
    </row>
    <row r="71">
      <c r="AH71" s="12"/>
      <c r="AI71" s="12"/>
      <c r="AJ71" s="12"/>
      <c r="AK71" s="12"/>
    </row>
    <row r="72">
      <c r="AH72" s="12"/>
      <c r="AI72" s="12"/>
      <c r="AJ72" s="12"/>
      <c r="AK72" s="12"/>
    </row>
    <row r="73">
      <c r="AH73" s="12"/>
      <c r="AI73" s="12"/>
      <c r="AJ73" s="12"/>
      <c r="AK73" s="12"/>
    </row>
    <row r="74">
      <c r="AH74" s="12"/>
      <c r="AI74" s="12"/>
      <c r="AJ74" s="12"/>
      <c r="AK74" s="12"/>
    </row>
    <row r="75">
      <c r="AH75" s="12"/>
      <c r="AI75" s="12"/>
      <c r="AJ75" s="12"/>
      <c r="AK75" s="12"/>
    </row>
    <row r="76">
      <c r="AH76" s="12"/>
      <c r="AI76" s="12"/>
      <c r="AJ76" s="12"/>
      <c r="AK76" s="12"/>
    </row>
    <row r="77">
      <c r="AH77" s="12"/>
      <c r="AI77" s="12"/>
      <c r="AJ77" s="12"/>
      <c r="AK77" s="12"/>
    </row>
    <row r="78">
      <c r="AH78" s="12"/>
      <c r="AI78" s="12"/>
      <c r="AJ78" s="12"/>
      <c r="AK78" s="12"/>
    </row>
    <row r="79">
      <c r="AH79" s="12"/>
      <c r="AI79" s="12"/>
      <c r="AJ79" s="12"/>
      <c r="AK79" s="12"/>
    </row>
    <row r="80">
      <c r="AH80" s="12"/>
      <c r="AI80" s="12"/>
      <c r="AJ80" s="12"/>
      <c r="AK80" s="12"/>
    </row>
    <row r="81">
      <c r="AH81" s="12"/>
      <c r="AI81" s="12"/>
      <c r="AJ81" s="12"/>
      <c r="AK81" s="12"/>
    </row>
    <row r="82">
      <c r="AH82" s="12"/>
      <c r="AI82" s="12"/>
      <c r="AJ82" s="12"/>
      <c r="AK82" s="12"/>
    </row>
    <row r="83">
      <c r="AH83" s="12"/>
      <c r="AI83" s="12"/>
      <c r="AJ83" s="12"/>
      <c r="AK83" s="12"/>
    </row>
    <row r="84">
      <c r="AH84" s="12"/>
      <c r="AI84" s="12"/>
      <c r="AJ84" s="12"/>
      <c r="AK84" s="12"/>
    </row>
    <row r="85">
      <c r="AH85" s="12"/>
      <c r="AI85" s="12"/>
      <c r="AJ85" s="12"/>
      <c r="AK85" s="12"/>
    </row>
    <row r="86">
      <c r="AH86" s="12"/>
      <c r="AI86" s="12"/>
      <c r="AJ86" s="12"/>
      <c r="AK86" s="12"/>
    </row>
    <row r="87">
      <c r="AH87" s="12"/>
      <c r="AI87" s="12"/>
      <c r="AJ87" s="12"/>
      <c r="AK87" s="12"/>
    </row>
    <row r="88">
      <c r="AH88" s="12"/>
      <c r="AI88" s="12"/>
      <c r="AJ88" s="12"/>
      <c r="AK88" s="12"/>
    </row>
    <row r="89">
      <c r="AH89" s="12"/>
      <c r="AI89" s="12"/>
      <c r="AJ89" s="12"/>
      <c r="AK89" s="12"/>
    </row>
    <row r="90">
      <c r="AH90" s="12"/>
      <c r="AI90" s="12"/>
      <c r="AJ90" s="12"/>
      <c r="AK90" s="12"/>
    </row>
    <row r="91">
      <c r="AH91" s="12"/>
      <c r="AI91" s="12"/>
      <c r="AJ91" s="12"/>
      <c r="AK91" s="12"/>
    </row>
    <row r="92">
      <c r="AH92" s="12"/>
      <c r="AI92" s="12"/>
      <c r="AJ92" s="12"/>
      <c r="AK92" s="12"/>
    </row>
    <row r="93">
      <c r="AH93" s="12"/>
      <c r="AI93" s="12"/>
      <c r="AJ93" s="12"/>
      <c r="AK93" s="12"/>
    </row>
    <row r="94">
      <c r="AH94" s="12"/>
      <c r="AI94" s="12"/>
      <c r="AJ94" s="12"/>
      <c r="AK94" s="12"/>
    </row>
    <row r="95">
      <c r="AH95" s="12"/>
      <c r="AI95" s="12"/>
      <c r="AJ95" s="12"/>
      <c r="AK95" s="12"/>
    </row>
    <row r="96">
      <c r="AH96" s="12"/>
      <c r="AI96" s="12"/>
      <c r="AJ96" s="12"/>
      <c r="AK96" s="12"/>
    </row>
    <row r="97">
      <c r="AH97" s="12"/>
      <c r="AI97" s="12"/>
      <c r="AJ97" s="12"/>
      <c r="AK97" s="12"/>
    </row>
    <row r="98">
      <c r="AH98" s="12"/>
      <c r="AI98" s="12"/>
      <c r="AJ98" s="12"/>
      <c r="AK98" s="12"/>
    </row>
    <row r="99">
      <c r="AH99" s="12"/>
      <c r="AI99" s="12"/>
      <c r="AJ99" s="12"/>
      <c r="AK99" s="12"/>
    </row>
    <row r="100">
      <c r="AH100" s="12"/>
      <c r="AI100" s="12"/>
      <c r="AJ100" s="12"/>
      <c r="AK100" s="12"/>
    </row>
    <row r="101">
      <c r="AH101" s="12"/>
      <c r="AI101" s="12"/>
      <c r="AJ101" s="12"/>
      <c r="AK101" s="12"/>
    </row>
    <row r="102">
      <c r="AH102" s="12"/>
      <c r="AI102" s="12"/>
      <c r="AJ102" s="12"/>
      <c r="AK102" s="12"/>
    </row>
    <row r="103">
      <c r="AH103" s="12"/>
      <c r="AI103" s="12"/>
      <c r="AJ103" s="12"/>
      <c r="AK103" s="12"/>
    </row>
    <row r="104">
      <c r="AH104" s="12"/>
      <c r="AI104" s="12"/>
      <c r="AJ104" s="12"/>
      <c r="AK104" s="12"/>
    </row>
    <row r="105">
      <c r="AH105" s="12"/>
      <c r="AI105" s="12"/>
      <c r="AJ105" s="12"/>
      <c r="AK105" s="12"/>
    </row>
    <row r="106">
      <c r="AH106" s="12"/>
      <c r="AI106" s="12"/>
      <c r="AJ106" s="12"/>
      <c r="AK106" s="12"/>
    </row>
    <row r="107">
      <c r="AH107" s="12"/>
      <c r="AI107" s="12"/>
      <c r="AJ107" s="12"/>
      <c r="AK107" s="12"/>
    </row>
    <row r="108">
      <c r="AH108" s="12"/>
      <c r="AI108" s="12"/>
      <c r="AJ108" s="12"/>
      <c r="AK108" s="12"/>
    </row>
    <row r="109">
      <c r="AH109" s="12"/>
      <c r="AI109" s="12"/>
      <c r="AJ109" s="12"/>
      <c r="AK109" s="12"/>
    </row>
    <row r="110">
      <c r="AH110" s="12"/>
      <c r="AI110" s="12"/>
      <c r="AJ110" s="12"/>
      <c r="AK110" s="12"/>
    </row>
    <row r="111">
      <c r="AH111" s="12"/>
      <c r="AI111" s="12"/>
      <c r="AJ111" s="12"/>
      <c r="AK111" s="12"/>
    </row>
    <row r="112">
      <c r="AH112" s="12"/>
      <c r="AI112" s="12"/>
      <c r="AJ112" s="12"/>
      <c r="AK112" s="12"/>
    </row>
    <row r="113">
      <c r="AH113" s="12"/>
      <c r="AI113" s="12"/>
      <c r="AJ113" s="12"/>
      <c r="AK113" s="12"/>
    </row>
    <row r="114">
      <c r="AH114" s="12"/>
      <c r="AI114" s="12"/>
      <c r="AJ114" s="12"/>
      <c r="AK114" s="12"/>
    </row>
    <row r="115">
      <c r="AH115" s="12"/>
      <c r="AI115" s="12"/>
      <c r="AJ115" s="12"/>
      <c r="AK115" s="12"/>
    </row>
    <row r="116">
      <c r="AH116" s="12"/>
      <c r="AI116" s="12"/>
      <c r="AJ116" s="12"/>
      <c r="AK116" s="12"/>
    </row>
    <row r="117">
      <c r="AH117" s="12"/>
      <c r="AI117" s="12"/>
      <c r="AJ117" s="12"/>
      <c r="AK117" s="12"/>
    </row>
    <row r="118">
      <c r="AH118" s="12"/>
      <c r="AI118" s="12"/>
      <c r="AJ118" s="12"/>
      <c r="AK118" s="12"/>
    </row>
    <row r="119">
      <c r="AH119" s="12"/>
      <c r="AI119" s="12"/>
      <c r="AJ119" s="12"/>
      <c r="AK119" s="12"/>
    </row>
    <row r="120">
      <c r="AH120" s="12"/>
      <c r="AI120" s="12"/>
      <c r="AJ120" s="12"/>
      <c r="AK120" s="12"/>
    </row>
    <row r="121">
      <c r="AH121" s="12"/>
      <c r="AI121" s="12"/>
      <c r="AJ121" s="12"/>
      <c r="AK121" s="12"/>
    </row>
    <row r="122">
      <c r="AH122" s="12"/>
      <c r="AI122" s="12"/>
      <c r="AJ122" s="12"/>
      <c r="AK122" s="12"/>
    </row>
    <row r="123">
      <c r="AH123" s="12"/>
      <c r="AI123" s="12"/>
      <c r="AJ123" s="12"/>
      <c r="AK123" s="12"/>
    </row>
    <row r="124">
      <c r="AH124" s="12"/>
      <c r="AI124" s="12"/>
      <c r="AJ124" s="12"/>
      <c r="AK124" s="12"/>
    </row>
    <row r="125">
      <c r="AH125" s="12"/>
      <c r="AI125" s="12"/>
      <c r="AJ125" s="12"/>
      <c r="AK125" s="12"/>
    </row>
    <row r="126">
      <c r="AH126" s="12"/>
      <c r="AI126" s="12"/>
      <c r="AJ126" s="12"/>
      <c r="AK126" s="12"/>
    </row>
    <row r="127">
      <c r="AH127" s="12"/>
      <c r="AI127" s="12"/>
      <c r="AJ127" s="12"/>
      <c r="AK127" s="12"/>
    </row>
    <row r="128">
      <c r="AH128" s="12"/>
      <c r="AI128" s="12"/>
      <c r="AJ128" s="12"/>
      <c r="AK128" s="12"/>
    </row>
    <row r="129">
      <c r="AH129" s="12"/>
      <c r="AI129" s="12"/>
      <c r="AJ129" s="12"/>
      <c r="AK129" s="12"/>
    </row>
    <row r="130">
      <c r="AH130" s="12"/>
      <c r="AI130" s="12"/>
      <c r="AJ130" s="12"/>
      <c r="AK130" s="12"/>
    </row>
    <row r="131">
      <c r="AH131" s="12"/>
      <c r="AI131" s="12"/>
      <c r="AJ131" s="12"/>
      <c r="AK131" s="12"/>
    </row>
    <row r="132">
      <c r="AH132" s="12"/>
      <c r="AI132" s="12"/>
      <c r="AJ132" s="12"/>
      <c r="AK132" s="12"/>
    </row>
    <row r="133">
      <c r="AH133" s="12"/>
      <c r="AI133" s="12"/>
      <c r="AJ133" s="12"/>
      <c r="AK133" s="12"/>
    </row>
    <row r="134">
      <c r="AH134" s="12"/>
      <c r="AI134" s="12"/>
      <c r="AJ134" s="12"/>
      <c r="AK134" s="12"/>
    </row>
    <row r="135">
      <c r="AH135" s="12"/>
      <c r="AI135" s="12"/>
      <c r="AJ135" s="12"/>
      <c r="AK135" s="12"/>
    </row>
    <row r="136">
      <c r="AH136" s="12"/>
      <c r="AI136" s="12"/>
      <c r="AJ136" s="12"/>
      <c r="AK136" s="12"/>
    </row>
    <row r="137">
      <c r="AH137" s="12"/>
      <c r="AI137" s="12"/>
      <c r="AJ137" s="12"/>
      <c r="AK137" s="12"/>
    </row>
    <row r="138">
      <c r="AH138" s="12"/>
      <c r="AI138" s="12"/>
      <c r="AJ138" s="12"/>
      <c r="AK138" s="12"/>
    </row>
    <row r="139">
      <c r="AH139" s="12"/>
      <c r="AI139" s="12"/>
      <c r="AJ139" s="12"/>
      <c r="AK139" s="12"/>
    </row>
    <row r="140">
      <c r="AH140" s="12"/>
      <c r="AI140" s="12"/>
      <c r="AJ140" s="12"/>
      <c r="AK140" s="12"/>
    </row>
    <row r="141">
      <c r="AH141" s="12"/>
      <c r="AI141" s="12"/>
      <c r="AJ141" s="12"/>
      <c r="AK141" s="12"/>
    </row>
    <row r="142">
      <c r="AH142" s="12"/>
      <c r="AI142" s="12"/>
      <c r="AJ142" s="12"/>
      <c r="AK142" s="12"/>
    </row>
    <row r="143">
      <c r="AH143" s="12"/>
      <c r="AI143" s="12"/>
      <c r="AJ143" s="12"/>
      <c r="AK143" s="12"/>
    </row>
    <row r="144">
      <c r="AH144" s="12"/>
      <c r="AI144" s="12"/>
      <c r="AJ144" s="12"/>
      <c r="AK144" s="12"/>
    </row>
    <row r="145">
      <c r="AH145" s="12"/>
      <c r="AI145" s="12"/>
      <c r="AJ145" s="12"/>
      <c r="AK145" s="12"/>
    </row>
    <row r="146">
      <c r="AH146" s="12"/>
      <c r="AI146" s="12"/>
      <c r="AJ146" s="12"/>
      <c r="AK146" s="12"/>
    </row>
    <row r="147">
      <c r="AH147" s="12"/>
      <c r="AI147" s="12"/>
      <c r="AJ147" s="12"/>
      <c r="AK147" s="12"/>
    </row>
    <row r="148">
      <c r="AH148" s="12"/>
      <c r="AI148" s="12"/>
      <c r="AJ148" s="12"/>
      <c r="AK148" s="12"/>
    </row>
    <row r="149">
      <c r="AH149" s="12"/>
      <c r="AI149" s="12"/>
      <c r="AJ149" s="12"/>
      <c r="AK149" s="12"/>
    </row>
    <row r="150">
      <c r="AH150" s="12"/>
      <c r="AI150" s="12"/>
      <c r="AJ150" s="12"/>
      <c r="AK150" s="12"/>
    </row>
    <row r="151">
      <c r="AH151" s="12"/>
      <c r="AI151" s="12"/>
      <c r="AJ151" s="12"/>
      <c r="AK151" s="12"/>
    </row>
    <row r="152">
      <c r="AH152" s="12"/>
      <c r="AI152" s="12"/>
      <c r="AJ152" s="12"/>
      <c r="AK152" s="12"/>
    </row>
    <row r="153">
      <c r="AH153" s="12"/>
      <c r="AI153" s="12"/>
      <c r="AJ153" s="12"/>
      <c r="AK153" s="12"/>
    </row>
    <row r="154">
      <c r="AH154" s="12"/>
      <c r="AI154" s="12"/>
      <c r="AJ154" s="12"/>
      <c r="AK154" s="12"/>
    </row>
    <row r="155">
      <c r="AH155" s="12"/>
      <c r="AI155" s="12"/>
      <c r="AJ155" s="12"/>
      <c r="AK155" s="12"/>
    </row>
    <row r="156">
      <c r="AH156" s="12"/>
      <c r="AI156" s="12"/>
      <c r="AJ156" s="12"/>
      <c r="AK156" s="12"/>
    </row>
    <row r="157">
      <c r="AH157" s="12"/>
      <c r="AI157" s="12"/>
      <c r="AJ157" s="12"/>
      <c r="AK157" s="12"/>
    </row>
    <row r="158">
      <c r="AH158" s="12"/>
      <c r="AI158" s="12"/>
      <c r="AJ158" s="12"/>
      <c r="AK158" s="12"/>
    </row>
    <row r="159">
      <c r="AH159" s="12"/>
      <c r="AI159" s="12"/>
      <c r="AJ159" s="12"/>
      <c r="AK159" s="12"/>
    </row>
    <row r="160">
      <c r="AH160" s="12"/>
      <c r="AI160" s="12"/>
      <c r="AJ160" s="12"/>
      <c r="AK160" s="12"/>
    </row>
    <row r="161">
      <c r="AH161" s="12"/>
      <c r="AI161" s="12"/>
      <c r="AJ161" s="12"/>
      <c r="AK161" s="12"/>
    </row>
    <row r="162">
      <c r="AH162" s="12"/>
      <c r="AI162" s="12"/>
      <c r="AJ162" s="12"/>
      <c r="AK162" s="12"/>
    </row>
    <row r="163">
      <c r="AH163" s="12"/>
      <c r="AI163" s="12"/>
      <c r="AJ163" s="12"/>
      <c r="AK163" s="12"/>
    </row>
    <row r="164">
      <c r="AH164" s="12"/>
      <c r="AI164" s="12"/>
      <c r="AJ164" s="12"/>
      <c r="AK164" s="12"/>
    </row>
    <row r="165">
      <c r="AH165" s="12"/>
      <c r="AI165" s="12"/>
      <c r="AJ165" s="12"/>
      <c r="AK165" s="12"/>
    </row>
    <row r="166">
      <c r="AH166" s="12"/>
      <c r="AI166" s="12"/>
      <c r="AJ166" s="12"/>
      <c r="AK166" s="12"/>
    </row>
    <row r="167">
      <c r="AH167" s="12"/>
      <c r="AI167" s="12"/>
      <c r="AJ167" s="12"/>
      <c r="AK167" s="12"/>
    </row>
    <row r="168">
      <c r="AH168" s="12"/>
      <c r="AI168" s="12"/>
      <c r="AJ168" s="12"/>
      <c r="AK168" s="12"/>
    </row>
    <row r="169">
      <c r="AH169" s="12"/>
      <c r="AI169" s="12"/>
      <c r="AJ169" s="12"/>
      <c r="AK169" s="12"/>
    </row>
    <row r="170">
      <c r="AH170" s="12"/>
      <c r="AI170" s="12"/>
      <c r="AJ170" s="12"/>
      <c r="AK170" s="12"/>
    </row>
    <row r="171">
      <c r="AH171" s="12"/>
      <c r="AI171" s="12"/>
      <c r="AJ171" s="12"/>
      <c r="AK171" s="12"/>
    </row>
    <row r="172">
      <c r="AH172" s="12"/>
      <c r="AI172" s="12"/>
      <c r="AJ172" s="12"/>
      <c r="AK172" s="12"/>
    </row>
    <row r="173">
      <c r="AH173" s="12"/>
      <c r="AI173" s="12"/>
      <c r="AJ173" s="12"/>
      <c r="AK173" s="12"/>
    </row>
    <row r="174">
      <c r="AH174" s="12"/>
      <c r="AI174" s="12"/>
      <c r="AJ174" s="12"/>
      <c r="AK174" s="12"/>
    </row>
    <row r="175">
      <c r="AH175" s="12"/>
      <c r="AI175" s="12"/>
      <c r="AJ175" s="12"/>
      <c r="AK175" s="12"/>
    </row>
    <row r="176">
      <c r="AH176" s="12"/>
      <c r="AI176" s="12"/>
      <c r="AJ176" s="12"/>
      <c r="AK176" s="12"/>
    </row>
    <row r="177">
      <c r="AH177" s="12"/>
      <c r="AI177" s="12"/>
      <c r="AJ177" s="12"/>
      <c r="AK177" s="12"/>
    </row>
    <row r="178">
      <c r="AH178" s="12"/>
      <c r="AI178" s="12"/>
      <c r="AJ178" s="12"/>
      <c r="AK178" s="12"/>
    </row>
    <row r="179">
      <c r="AH179" s="12"/>
      <c r="AI179" s="12"/>
      <c r="AJ179" s="12"/>
      <c r="AK179" s="12"/>
    </row>
    <row r="180">
      <c r="AH180" s="12"/>
      <c r="AI180" s="12"/>
      <c r="AJ180" s="12"/>
      <c r="AK180" s="12"/>
    </row>
    <row r="181">
      <c r="AH181" s="12"/>
      <c r="AI181" s="12"/>
      <c r="AJ181" s="12"/>
      <c r="AK181" s="12"/>
    </row>
    <row r="182">
      <c r="AH182" s="12"/>
      <c r="AI182" s="12"/>
      <c r="AJ182" s="12"/>
      <c r="AK182" s="12"/>
    </row>
    <row r="183">
      <c r="AH183" s="12"/>
      <c r="AI183" s="12"/>
      <c r="AJ183" s="12"/>
      <c r="AK183" s="12"/>
    </row>
    <row r="184">
      <c r="AH184" s="12"/>
      <c r="AI184" s="12"/>
      <c r="AJ184" s="12"/>
      <c r="AK184" s="12"/>
    </row>
    <row r="185">
      <c r="AH185" s="12"/>
      <c r="AI185" s="12"/>
      <c r="AJ185" s="12"/>
      <c r="AK185" s="12"/>
    </row>
    <row r="186">
      <c r="AH186" s="12"/>
      <c r="AI186" s="12"/>
      <c r="AJ186" s="12"/>
      <c r="AK186" s="12"/>
    </row>
    <row r="187">
      <c r="AH187" s="12"/>
      <c r="AI187" s="12"/>
      <c r="AJ187" s="12"/>
      <c r="AK187" s="12"/>
    </row>
    <row r="188">
      <c r="AH188" s="12"/>
      <c r="AI188" s="12"/>
      <c r="AJ188" s="12"/>
      <c r="AK188" s="12"/>
    </row>
    <row r="189">
      <c r="AH189" s="12"/>
      <c r="AI189" s="12"/>
      <c r="AJ189" s="12"/>
      <c r="AK189" s="12"/>
    </row>
    <row r="190">
      <c r="AH190" s="12"/>
      <c r="AI190" s="12"/>
      <c r="AJ190" s="12"/>
      <c r="AK190" s="12"/>
    </row>
    <row r="191">
      <c r="AH191" s="12"/>
      <c r="AI191" s="12"/>
      <c r="AJ191" s="12"/>
      <c r="AK191" s="12"/>
    </row>
    <row r="192">
      <c r="AH192" s="12"/>
      <c r="AI192" s="12"/>
      <c r="AJ192" s="12"/>
      <c r="AK192" s="12"/>
    </row>
    <row r="193">
      <c r="AH193" s="12"/>
      <c r="AI193" s="12"/>
      <c r="AJ193" s="12"/>
      <c r="AK193" s="12"/>
    </row>
    <row r="194">
      <c r="AH194" s="12"/>
      <c r="AI194" s="12"/>
      <c r="AJ194" s="12"/>
      <c r="AK194" s="12"/>
    </row>
    <row r="195">
      <c r="AH195" s="12"/>
      <c r="AI195" s="12"/>
      <c r="AJ195" s="12"/>
      <c r="AK195" s="12"/>
    </row>
    <row r="196">
      <c r="AH196" s="12"/>
      <c r="AI196" s="12"/>
      <c r="AJ196" s="12"/>
      <c r="AK196" s="12"/>
    </row>
    <row r="197">
      <c r="AH197" s="12"/>
      <c r="AI197" s="12"/>
      <c r="AJ197" s="12"/>
      <c r="AK197" s="12"/>
    </row>
    <row r="198">
      <c r="AH198" s="12"/>
      <c r="AI198" s="12"/>
      <c r="AJ198" s="12"/>
      <c r="AK198" s="12"/>
    </row>
    <row r="199">
      <c r="AH199" s="12"/>
      <c r="AI199" s="12"/>
      <c r="AJ199" s="12"/>
      <c r="AK199" s="12"/>
    </row>
    <row r="200">
      <c r="AH200" s="12"/>
      <c r="AI200" s="12"/>
      <c r="AJ200" s="12"/>
      <c r="AK200" s="12"/>
    </row>
    <row r="201">
      <c r="AH201" s="12"/>
      <c r="AI201" s="12"/>
      <c r="AJ201" s="12"/>
      <c r="AK201" s="12"/>
    </row>
    <row r="202">
      <c r="AH202" s="12"/>
      <c r="AI202" s="12"/>
      <c r="AJ202" s="12"/>
      <c r="AK202" s="12"/>
    </row>
    <row r="203">
      <c r="AH203" s="12"/>
      <c r="AI203" s="12"/>
      <c r="AJ203" s="12"/>
      <c r="AK203" s="12"/>
    </row>
    <row r="204">
      <c r="AH204" s="12"/>
      <c r="AI204" s="12"/>
      <c r="AJ204" s="12"/>
      <c r="AK204" s="12"/>
    </row>
    <row r="205">
      <c r="AH205" s="12"/>
      <c r="AI205" s="12"/>
      <c r="AJ205" s="12"/>
      <c r="AK205" s="12"/>
    </row>
    <row r="206">
      <c r="AH206" s="12"/>
      <c r="AI206" s="12"/>
      <c r="AJ206" s="12"/>
      <c r="AK206" s="12"/>
    </row>
    <row r="207">
      <c r="AH207" s="12"/>
      <c r="AI207" s="12"/>
      <c r="AJ207" s="12"/>
      <c r="AK207" s="12"/>
    </row>
    <row r="208">
      <c r="AH208" s="12"/>
      <c r="AI208" s="12"/>
      <c r="AJ208" s="12"/>
      <c r="AK208" s="12"/>
    </row>
    <row r="209">
      <c r="AH209" s="12"/>
      <c r="AI209" s="12"/>
      <c r="AJ209" s="12"/>
      <c r="AK209" s="12"/>
    </row>
    <row r="210">
      <c r="AH210" s="12"/>
      <c r="AI210" s="12"/>
      <c r="AJ210" s="12"/>
      <c r="AK210" s="12"/>
    </row>
    <row r="211">
      <c r="AH211" s="12"/>
      <c r="AI211" s="12"/>
      <c r="AJ211" s="12"/>
      <c r="AK211" s="12"/>
    </row>
    <row r="212">
      <c r="AH212" s="12"/>
      <c r="AI212" s="12"/>
      <c r="AJ212" s="12"/>
      <c r="AK212" s="12"/>
    </row>
    <row r="213">
      <c r="AH213" s="12"/>
      <c r="AI213" s="12"/>
      <c r="AJ213" s="12"/>
      <c r="AK213" s="12"/>
    </row>
    <row r="214">
      <c r="AH214" s="12"/>
      <c r="AI214" s="12"/>
      <c r="AJ214" s="12"/>
      <c r="AK214" s="12"/>
    </row>
    <row r="215">
      <c r="AH215" s="12"/>
      <c r="AI215" s="12"/>
      <c r="AJ215" s="12"/>
      <c r="AK215" s="12"/>
    </row>
    <row r="216">
      <c r="AH216" s="12"/>
      <c r="AI216" s="12"/>
      <c r="AJ216" s="12"/>
      <c r="AK216" s="12"/>
    </row>
    <row r="217">
      <c r="AH217" s="12"/>
      <c r="AI217" s="12"/>
      <c r="AJ217" s="12"/>
      <c r="AK217" s="12"/>
    </row>
    <row r="218">
      <c r="AH218" s="12"/>
      <c r="AI218" s="12"/>
      <c r="AJ218" s="12"/>
      <c r="AK218" s="12"/>
    </row>
    <row r="219">
      <c r="AH219" s="12"/>
      <c r="AI219" s="12"/>
      <c r="AJ219" s="12"/>
      <c r="AK219" s="12"/>
    </row>
    <row r="220">
      <c r="AH220" s="12"/>
      <c r="AI220" s="12"/>
      <c r="AJ220" s="12"/>
      <c r="AK220" s="12"/>
    </row>
    <row r="221">
      <c r="AH221" s="12"/>
      <c r="AI221" s="12"/>
      <c r="AJ221" s="12"/>
      <c r="AK221" s="12"/>
    </row>
    <row r="222">
      <c r="AH222" s="12"/>
      <c r="AI222" s="12"/>
      <c r="AJ222" s="12"/>
      <c r="AK222" s="12"/>
    </row>
    <row r="223">
      <c r="AH223" s="12"/>
      <c r="AI223" s="12"/>
      <c r="AJ223" s="12"/>
      <c r="AK223" s="12"/>
    </row>
    <row r="224">
      <c r="AH224" s="12"/>
      <c r="AI224" s="12"/>
      <c r="AJ224" s="12"/>
      <c r="AK224" s="12"/>
    </row>
    <row r="225">
      <c r="AH225" s="12"/>
      <c r="AI225" s="12"/>
      <c r="AJ225" s="12"/>
      <c r="AK225" s="12"/>
    </row>
    <row r="226">
      <c r="AH226" s="12"/>
      <c r="AI226" s="12"/>
      <c r="AJ226" s="12"/>
      <c r="AK226" s="12"/>
    </row>
    <row r="227">
      <c r="AH227" s="12"/>
      <c r="AI227" s="12"/>
      <c r="AJ227" s="12"/>
      <c r="AK227" s="12"/>
    </row>
    <row r="228">
      <c r="AH228" s="12"/>
      <c r="AI228" s="12"/>
      <c r="AJ228" s="12"/>
      <c r="AK228" s="12"/>
    </row>
    <row r="229">
      <c r="AH229" s="12"/>
      <c r="AI229" s="12"/>
      <c r="AJ229" s="12"/>
      <c r="AK229" s="12"/>
    </row>
    <row r="230">
      <c r="AH230" s="12"/>
      <c r="AI230" s="12"/>
      <c r="AJ230" s="12"/>
      <c r="AK230" s="12"/>
    </row>
    <row r="231">
      <c r="AH231" s="12"/>
      <c r="AI231" s="12"/>
      <c r="AJ231" s="12"/>
      <c r="AK231" s="12"/>
    </row>
    <row r="232">
      <c r="AH232" s="12"/>
      <c r="AI232" s="12"/>
      <c r="AJ232" s="12"/>
      <c r="AK232" s="12"/>
    </row>
    <row r="233">
      <c r="AH233" s="12"/>
      <c r="AI233" s="12"/>
      <c r="AJ233" s="12"/>
      <c r="AK233" s="12"/>
    </row>
    <row r="234">
      <c r="AH234" s="12"/>
      <c r="AI234" s="12"/>
      <c r="AJ234" s="12"/>
      <c r="AK234" s="12"/>
    </row>
    <row r="235">
      <c r="AH235" s="12"/>
      <c r="AI235" s="12"/>
      <c r="AJ235" s="12"/>
      <c r="AK235" s="12"/>
    </row>
    <row r="236">
      <c r="AH236" s="12"/>
      <c r="AI236" s="12"/>
      <c r="AJ236" s="12"/>
      <c r="AK236" s="12"/>
    </row>
    <row r="237">
      <c r="AH237" s="12"/>
      <c r="AI237" s="12"/>
      <c r="AJ237" s="12"/>
      <c r="AK237" s="12"/>
    </row>
    <row r="238">
      <c r="AH238" s="12"/>
      <c r="AI238" s="12"/>
      <c r="AJ238" s="12"/>
      <c r="AK238" s="12"/>
    </row>
    <row r="239">
      <c r="AH239" s="12"/>
      <c r="AI239" s="12"/>
      <c r="AJ239" s="12"/>
      <c r="AK239" s="12"/>
    </row>
    <row r="240">
      <c r="AH240" s="12"/>
      <c r="AI240" s="12"/>
      <c r="AJ240" s="12"/>
      <c r="AK240" s="12"/>
    </row>
    <row r="241">
      <c r="AH241" s="12"/>
      <c r="AI241" s="12"/>
      <c r="AJ241" s="12"/>
      <c r="AK241" s="12"/>
    </row>
    <row r="242">
      <c r="AH242" s="12"/>
      <c r="AI242" s="12"/>
      <c r="AJ242" s="12"/>
      <c r="AK242" s="12"/>
    </row>
    <row r="243">
      <c r="AH243" s="12"/>
      <c r="AI243" s="12"/>
      <c r="AJ243" s="12"/>
      <c r="AK243" s="12"/>
    </row>
    <row r="244">
      <c r="AH244" s="12"/>
      <c r="AI244" s="12"/>
      <c r="AJ244" s="12"/>
      <c r="AK244" s="12"/>
    </row>
    <row r="245">
      <c r="AH245" s="12"/>
      <c r="AI245" s="12"/>
      <c r="AJ245" s="12"/>
      <c r="AK245" s="12"/>
    </row>
    <row r="246">
      <c r="AH246" s="12"/>
      <c r="AI246" s="12"/>
      <c r="AJ246" s="12"/>
      <c r="AK246" s="12"/>
    </row>
    <row r="247">
      <c r="AH247" s="12"/>
      <c r="AI247" s="12"/>
      <c r="AJ247" s="12"/>
      <c r="AK247" s="12"/>
    </row>
    <row r="248">
      <c r="AH248" s="12"/>
      <c r="AI248" s="12"/>
      <c r="AJ248" s="12"/>
      <c r="AK248" s="12"/>
    </row>
    <row r="249">
      <c r="AH249" s="12"/>
      <c r="AI249" s="12"/>
      <c r="AJ249" s="12"/>
      <c r="AK249" s="12"/>
    </row>
    <row r="250">
      <c r="AH250" s="12"/>
      <c r="AI250" s="12"/>
      <c r="AJ250" s="12"/>
      <c r="AK250" s="12"/>
    </row>
    <row r="251">
      <c r="AH251" s="12"/>
      <c r="AI251" s="12"/>
      <c r="AJ251" s="12"/>
      <c r="AK251" s="12"/>
    </row>
    <row r="252">
      <c r="AH252" s="12"/>
      <c r="AI252" s="12"/>
      <c r="AJ252" s="12"/>
      <c r="AK252" s="12"/>
    </row>
    <row r="253">
      <c r="AH253" s="12"/>
      <c r="AI253" s="12"/>
      <c r="AJ253" s="12"/>
      <c r="AK253" s="12"/>
    </row>
    <row r="254">
      <c r="AH254" s="12"/>
      <c r="AI254" s="12"/>
      <c r="AJ254" s="12"/>
      <c r="AK254" s="12"/>
    </row>
    <row r="255">
      <c r="AH255" s="12"/>
      <c r="AI255" s="12"/>
      <c r="AJ255" s="12"/>
      <c r="AK255" s="12"/>
    </row>
    <row r="256">
      <c r="AH256" s="12"/>
      <c r="AI256" s="12"/>
      <c r="AJ256" s="12"/>
      <c r="AK256" s="12"/>
    </row>
    <row r="257">
      <c r="AH257" s="12"/>
      <c r="AI257" s="12"/>
      <c r="AJ257" s="12"/>
      <c r="AK257" s="12"/>
    </row>
    <row r="258">
      <c r="AH258" s="12"/>
      <c r="AI258" s="12"/>
      <c r="AJ258" s="12"/>
      <c r="AK258" s="12"/>
    </row>
    <row r="259">
      <c r="AH259" s="12"/>
      <c r="AI259" s="12"/>
      <c r="AJ259" s="12"/>
      <c r="AK259" s="12"/>
    </row>
    <row r="260">
      <c r="AH260" s="12"/>
      <c r="AI260" s="12"/>
      <c r="AJ260" s="12"/>
      <c r="AK260" s="12"/>
    </row>
    <row r="261">
      <c r="AH261" s="12"/>
      <c r="AI261" s="12"/>
      <c r="AJ261" s="12"/>
      <c r="AK261" s="12"/>
    </row>
    <row r="262">
      <c r="AH262" s="12"/>
      <c r="AI262" s="12"/>
      <c r="AJ262" s="12"/>
      <c r="AK262" s="12"/>
    </row>
    <row r="263">
      <c r="AH263" s="12"/>
      <c r="AI263" s="12"/>
      <c r="AJ263" s="12"/>
      <c r="AK263" s="12"/>
    </row>
    <row r="264">
      <c r="AH264" s="12"/>
      <c r="AI264" s="12"/>
      <c r="AJ264" s="12"/>
      <c r="AK264" s="12"/>
    </row>
    <row r="265">
      <c r="AH265" s="12"/>
      <c r="AI265" s="12"/>
      <c r="AJ265" s="12"/>
      <c r="AK265" s="12"/>
    </row>
    <row r="266">
      <c r="AH266" s="12"/>
      <c r="AI266" s="12"/>
      <c r="AJ266" s="12"/>
      <c r="AK266" s="12"/>
    </row>
    <row r="267">
      <c r="AH267" s="12"/>
      <c r="AI267" s="12"/>
      <c r="AJ267" s="12"/>
      <c r="AK267" s="12"/>
    </row>
    <row r="268">
      <c r="AH268" s="12"/>
      <c r="AI268" s="12"/>
      <c r="AJ268" s="12"/>
      <c r="AK268" s="12"/>
    </row>
    <row r="269">
      <c r="AH269" s="12"/>
      <c r="AI269" s="12"/>
      <c r="AJ269" s="12"/>
      <c r="AK269" s="12"/>
    </row>
    <row r="270">
      <c r="AH270" s="12"/>
      <c r="AI270" s="12"/>
      <c r="AJ270" s="12"/>
      <c r="AK270" s="12"/>
    </row>
    <row r="271">
      <c r="AH271" s="12"/>
      <c r="AI271" s="12"/>
      <c r="AJ271" s="12"/>
      <c r="AK271" s="12"/>
    </row>
    <row r="272">
      <c r="AH272" s="12"/>
      <c r="AI272" s="12"/>
      <c r="AJ272" s="12"/>
      <c r="AK272" s="12"/>
    </row>
    <row r="273">
      <c r="AH273" s="12"/>
      <c r="AI273" s="12"/>
      <c r="AJ273" s="12"/>
      <c r="AK273" s="12"/>
    </row>
    <row r="274">
      <c r="AH274" s="12"/>
      <c r="AI274" s="12"/>
      <c r="AJ274" s="12"/>
      <c r="AK274" s="12"/>
    </row>
    <row r="275">
      <c r="AH275" s="12"/>
      <c r="AI275" s="12"/>
      <c r="AJ275" s="12"/>
      <c r="AK275" s="12"/>
    </row>
    <row r="276">
      <c r="AH276" s="12"/>
      <c r="AI276" s="12"/>
      <c r="AJ276" s="12"/>
      <c r="AK276" s="12"/>
    </row>
    <row r="277">
      <c r="AH277" s="12"/>
      <c r="AI277" s="12"/>
      <c r="AJ277" s="12"/>
      <c r="AK277" s="12"/>
    </row>
    <row r="278">
      <c r="AH278" s="12"/>
      <c r="AI278" s="12"/>
      <c r="AJ278" s="12"/>
      <c r="AK278" s="12"/>
    </row>
    <row r="279">
      <c r="AH279" s="12"/>
      <c r="AI279" s="12"/>
      <c r="AJ279" s="12"/>
      <c r="AK279" s="12"/>
    </row>
    <row r="280">
      <c r="AH280" s="12"/>
      <c r="AI280" s="12"/>
      <c r="AJ280" s="12"/>
      <c r="AK280" s="12"/>
    </row>
    <row r="281">
      <c r="AH281" s="12"/>
      <c r="AI281" s="12"/>
      <c r="AJ281" s="12"/>
      <c r="AK281" s="12"/>
    </row>
    <row r="282">
      <c r="AH282" s="12"/>
      <c r="AI282" s="12"/>
      <c r="AJ282" s="12"/>
      <c r="AK282" s="12"/>
    </row>
    <row r="283">
      <c r="AH283" s="12"/>
      <c r="AI283" s="12"/>
      <c r="AJ283" s="12"/>
      <c r="AK283" s="12"/>
    </row>
    <row r="284">
      <c r="AH284" s="12"/>
      <c r="AI284" s="12"/>
      <c r="AJ284" s="12"/>
      <c r="AK284" s="12"/>
    </row>
    <row r="285">
      <c r="AH285" s="12"/>
      <c r="AI285" s="12"/>
      <c r="AJ285" s="12"/>
      <c r="AK285" s="12"/>
    </row>
    <row r="286">
      <c r="AH286" s="12"/>
      <c r="AI286" s="12"/>
      <c r="AJ286" s="12"/>
      <c r="AK286" s="12"/>
    </row>
    <row r="287">
      <c r="AH287" s="12"/>
      <c r="AI287" s="12"/>
      <c r="AJ287" s="12"/>
      <c r="AK287" s="12"/>
    </row>
    <row r="288">
      <c r="AH288" s="12"/>
      <c r="AI288" s="12"/>
      <c r="AJ288" s="12"/>
      <c r="AK288" s="12"/>
    </row>
    <row r="289">
      <c r="AH289" s="12"/>
      <c r="AI289" s="12"/>
      <c r="AJ289" s="12"/>
      <c r="AK289" s="12"/>
    </row>
    <row r="290">
      <c r="AH290" s="12"/>
      <c r="AI290" s="12"/>
      <c r="AJ290" s="12"/>
      <c r="AK290" s="12"/>
    </row>
    <row r="291">
      <c r="AH291" s="12"/>
      <c r="AI291" s="12"/>
      <c r="AJ291" s="12"/>
      <c r="AK291" s="12"/>
    </row>
    <row r="292">
      <c r="AH292" s="12"/>
      <c r="AI292" s="12"/>
      <c r="AJ292" s="12"/>
      <c r="AK292" s="12"/>
    </row>
    <row r="293">
      <c r="AH293" s="12"/>
      <c r="AI293" s="12"/>
      <c r="AJ293" s="12"/>
      <c r="AK293" s="12"/>
    </row>
    <row r="294">
      <c r="AH294" s="12"/>
      <c r="AI294" s="12"/>
      <c r="AJ294" s="12"/>
      <c r="AK294" s="12"/>
    </row>
    <row r="295">
      <c r="AH295" s="12"/>
      <c r="AI295" s="12"/>
      <c r="AJ295" s="12"/>
      <c r="AK295" s="12"/>
    </row>
    <row r="296">
      <c r="AH296" s="12"/>
      <c r="AI296" s="12"/>
      <c r="AJ296" s="12"/>
      <c r="AK296" s="12"/>
    </row>
    <row r="297">
      <c r="AH297" s="12"/>
      <c r="AI297" s="12"/>
      <c r="AJ297" s="12"/>
      <c r="AK297" s="12"/>
    </row>
    <row r="298">
      <c r="AH298" s="12"/>
      <c r="AI298" s="12"/>
      <c r="AJ298" s="12"/>
      <c r="AK298" s="12"/>
    </row>
    <row r="299">
      <c r="AH299" s="12"/>
      <c r="AI299" s="12"/>
      <c r="AJ299" s="12"/>
      <c r="AK299" s="12"/>
    </row>
    <row r="300">
      <c r="AH300" s="12"/>
      <c r="AI300" s="12"/>
      <c r="AJ300" s="12"/>
      <c r="AK300" s="12"/>
    </row>
    <row r="301">
      <c r="AH301" s="12"/>
      <c r="AI301" s="12"/>
      <c r="AJ301" s="12"/>
      <c r="AK301" s="12"/>
    </row>
    <row r="302">
      <c r="AH302" s="12"/>
      <c r="AI302" s="12"/>
      <c r="AJ302" s="12"/>
      <c r="AK302" s="12"/>
    </row>
    <row r="303">
      <c r="AH303" s="12"/>
      <c r="AI303" s="12"/>
      <c r="AJ303" s="12"/>
      <c r="AK303" s="12"/>
    </row>
    <row r="304">
      <c r="AH304" s="12"/>
      <c r="AI304" s="12"/>
      <c r="AJ304" s="12"/>
      <c r="AK304" s="12"/>
    </row>
    <row r="305">
      <c r="AH305" s="12"/>
      <c r="AI305" s="12"/>
      <c r="AJ305" s="12"/>
      <c r="AK305" s="12"/>
    </row>
    <row r="306">
      <c r="AH306" s="12"/>
      <c r="AI306" s="12"/>
      <c r="AJ306" s="12"/>
      <c r="AK306" s="12"/>
    </row>
    <row r="307">
      <c r="AH307" s="12"/>
      <c r="AI307" s="12"/>
      <c r="AJ307" s="12"/>
      <c r="AK307" s="12"/>
    </row>
    <row r="308">
      <c r="AH308" s="12"/>
      <c r="AI308" s="12"/>
      <c r="AJ308" s="12"/>
      <c r="AK308" s="12"/>
    </row>
    <row r="309">
      <c r="AH309" s="12"/>
      <c r="AI309" s="12"/>
      <c r="AJ309" s="12"/>
      <c r="AK309" s="12"/>
    </row>
    <row r="310">
      <c r="AH310" s="12"/>
      <c r="AI310" s="12"/>
      <c r="AJ310" s="12"/>
      <c r="AK310" s="12"/>
    </row>
    <row r="311">
      <c r="AH311" s="12"/>
      <c r="AI311" s="12"/>
      <c r="AJ311" s="12"/>
      <c r="AK311" s="12"/>
    </row>
    <row r="312">
      <c r="AH312" s="12"/>
      <c r="AI312" s="12"/>
      <c r="AJ312" s="12"/>
      <c r="AK312" s="12"/>
    </row>
    <row r="313">
      <c r="AH313" s="12"/>
      <c r="AI313" s="12"/>
      <c r="AJ313" s="12"/>
      <c r="AK313" s="12"/>
    </row>
    <row r="314">
      <c r="AH314" s="12"/>
      <c r="AI314" s="12"/>
      <c r="AJ314" s="12"/>
      <c r="AK314" s="12"/>
    </row>
    <row r="315">
      <c r="AH315" s="12"/>
      <c r="AI315" s="12"/>
      <c r="AJ315" s="12"/>
      <c r="AK315" s="12"/>
    </row>
    <row r="316">
      <c r="AH316" s="12"/>
      <c r="AI316" s="12"/>
      <c r="AJ316" s="12"/>
      <c r="AK316" s="12"/>
    </row>
    <row r="317">
      <c r="AH317" s="12"/>
      <c r="AI317" s="12"/>
      <c r="AJ317" s="12"/>
      <c r="AK317" s="12"/>
    </row>
    <row r="318">
      <c r="AH318" s="12"/>
      <c r="AI318" s="12"/>
      <c r="AJ318" s="12"/>
      <c r="AK318" s="12"/>
    </row>
    <row r="319">
      <c r="AH319" s="12"/>
      <c r="AI319" s="12"/>
      <c r="AJ319" s="12"/>
      <c r="AK319" s="12"/>
    </row>
    <row r="320">
      <c r="AH320" s="12"/>
      <c r="AI320" s="12"/>
      <c r="AJ320" s="12"/>
      <c r="AK320" s="12"/>
    </row>
    <row r="321">
      <c r="AH321" s="12"/>
      <c r="AI321" s="12"/>
      <c r="AJ321" s="12"/>
      <c r="AK321" s="12"/>
    </row>
    <row r="322">
      <c r="AH322" s="12"/>
      <c r="AI322" s="12"/>
      <c r="AJ322" s="12"/>
      <c r="AK322" s="12"/>
    </row>
    <row r="323">
      <c r="AH323" s="12"/>
      <c r="AI323" s="12"/>
      <c r="AJ323" s="12"/>
      <c r="AK323" s="12"/>
    </row>
    <row r="324">
      <c r="AH324" s="12"/>
      <c r="AI324" s="12"/>
      <c r="AJ324" s="12"/>
      <c r="AK324" s="12"/>
    </row>
    <row r="325">
      <c r="AH325" s="12"/>
      <c r="AI325" s="12"/>
      <c r="AJ325" s="12"/>
      <c r="AK325" s="12"/>
    </row>
    <row r="326">
      <c r="AH326" s="12"/>
      <c r="AI326" s="12"/>
      <c r="AJ326" s="12"/>
      <c r="AK326" s="12"/>
    </row>
    <row r="327">
      <c r="AH327" s="12"/>
      <c r="AI327" s="12"/>
      <c r="AJ327" s="12"/>
      <c r="AK327" s="12"/>
    </row>
    <row r="328">
      <c r="AH328" s="12"/>
      <c r="AI328" s="12"/>
      <c r="AJ328" s="12"/>
      <c r="AK328" s="12"/>
    </row>
    <row r="329">
      <c r="AH329" s="12"/>
      <c r="AI329" s="12"/>
      <c r="AJ329" s="12"/>
      <c r="AK329" s="12"/>
    </row>
    <row r="330">
      <c r="AH330" s="12"/>
      <c r="AI330" s="12"/>
      <c r="AJ330" s="12"/>
      <c r="AK330" s="12"/>
    </row>
    <row r="331">
      <c r="AH331" s="12"/>
      <c r="AI331" s="12"/>
      <c r="AJ331" s="12"/>
      <c r="AK331" s="12"/>
    </row>
    <row r="332">
      <c r="AH332" s="12"/>
      <c r="AI332" s="12"/>
      <c r="AJ332" s="12"/>
      <c r="AK332" s="12"/>
    </row>
    <row r="333">
      <c r="AH333" s="12"/>
      <c r="AI333" s="12"/>
      <c r="AJ333" s="12"/>
      <c r="AK333" s="12"/>
    </row>
    <row r="334">
      <c r="AH334" s="12"/>
      <c r="AI334" s="12"/>
      <c r="AJ334" s="12"/>
      <c r="AK334" s="12"/>
    </row>
    <row r="335">
      <c r="AH335" s="12"/>
      <c r="AI335" s="12"/>
      <c r="AJ335" s="12"/>
      <c r="AK335" s="12"/>
    </row>
    <row r="336">
      <c r="AH336" s="12"/>
      <c r="AI336" s="12"/>
      <c r="AJ336" s="12"/>
      <c r="AK336" s="12"/>
    </row>
    <row r="337">
      <c r="AH337" s="12"/>
      <c r="AI337" s="12"/>
      <c r="AJ337" s="12"/>
      <c r="AK337" s="12"/>
    </row>
    <row r="338">
      <c r="AH338" s="12"/>
      <c r="AI338" s="12"/>
      <c r="AJ338" s="12"/>
      <c r="AK338" s="12"/>
    </row>
    <row r="339">
      <c r="AH339" s="12"/>
      <c r="AI339" s="12"/>
      <c r="AJ339" s="12"/>
      <c r="AK339" s="12"/>
    </row>
    <row r="340">
      <c r="AH340" s="12"/>
      <c r="AI340" s="12"/>
      <c r="AJ340" s="12"/>
      <c r="AK340" s="12"/>
    </row>
    <row r="341">
      <c r="AH341" s="12"/>
      <c r="AI341" s="12"/>
      <c r="AJ341" s="12"/>
      <c r="AK341" s="12"/>
    </row>
    <row r="342">
      <c r="AH342" s="12"/>
      <c r="AI342" s="12"/>
      <c r="AJ342" s="12"/>
      <c r="AK342" s="12"/>
    </row>
    <row r="343">
      <c r="AH343" s="12"/>
      <c r="AI343" s="12"/>
      <c r="AJ343" s="12"/>
      <c r="AK343" s="12"/>
    </row>
    <row r="344">
      <c r="AH344" s="12"/>
      <c r="AI344" s="12"/>
      <c r="AJ344" s="12"/>
      <c r="AK344" s="12"/>
    </row>
    <row r="345">
      <c r="AH345" s="12"/>
      <c r="AI345" s="12"/>
      <c r="AJ345" s="12"/>
      <c r="AK345" s="12"/>
    </row>
    <row r="346">
      <c r="AH346" s="12"/>
      <c r="AI346" s="12"/>
      <c r="AJ346" s="12"/>
      <c r="AK346" s="12"/>
    </row>
    <row r="347">
      <c r="AH347" s="12"/>
      <c r="AI347" s="12"/>
      <c r="AJ347" s="12"/>
      <c r="AK347" s="12"/>
    </row>
    <row r="348">
      <c r="AH348" s="12"/>
      <c r="AI348" s="12"/>
      <c r="AJ348" s="12"/>
      <c r="AK348" s="12"/>
    </row>
    <row r="349">
      <c r="AH349" s="12"/>
      <c r="AI349" s="12"/>
      <c r="AJ349" s="12"/>
      <c r="AK349" s="12"/>
    </row>
    <row r="350">
      <c r="AH350" s="12"/>
      <c r="AI350" s="12"/>
      <c r="AJ350" s="12"/>
      <c r="AK350" s="12"/>
    </row>
    <row r="351">
      <c r="AH351" s="12"/>
      <c r="AI351" s="12"/>
      <c r="AJ351" s="12"/>
      <c r="AK351" s="12"/>
    </row>
    <row r="352">
      <c r="AH352" s="12"/>
      <c r="AI352" s="12"/>
      <c r="AJ352" s="12"/>
      <c r="AK352" s="12"/>
    </row>
    <row r="353">
      <c r="AH353" s="12"/>
      <c r="AI353" s="12"/>
      <c r="AJ353" s="12"/>
      <c r="AK353" s="12"/>
    </row>
    <row r="354">
      <c r="AH354" s="12"/>
      <c r="AI354" s="12"/>
      <c r="AJ354" s="12"/>
      <c r="AK354" s="12"/>
    </row>
    <row r="355">
      <c r="AH355" s="12"/>
      <c r="AI355" s="12"/>
      <c r="AJ355" s="12"/>
      <c r="AK355" s="12"/>
    </row>
    <row r="356">
      <c r="AH356" s="12"/>
      <c r="AI356" s="12"/>
      <c r="AJ356" s="12"/>
      <c r="AK356" s="12"/>
    </row>
    <row r="357">
      <c r="AH357" s="12"/>
      <c r="AI357" s="12"/>
      <c r="AJ357" s="12"/>
      <c r="AK357" s="12"/>
    </row>
    <row r="358">
      <c r="AH358" s="12"/>
      <c r="AI358" s="12"/>
      <c r="AJ358" s="12"/>
      <c r="AK358" s="12"/>
    </row>
    <row r="359">
      <c r="AH359" s="12"/>
      <c r="AI359" s="12"/>
      <c r="AJ359" s="12"/>
      <c r="AK359" s="12"/>
    </row>
    <row r="360">
      <c r="AH360" s="12"/>
      <c r="AI360" s="12"/>
      <c r="AJ360" s="12"/>
      <c r="AK360" s="12"/>
    </row>
    <row r="361">
      <c r="AH361" s="12"/>
      <c r="AI361" s="12"/>
      <c r="AJ361" s="12"/>
      <c r="AK361" s="12"/>
    </row>
    <row r="362">
      <c r="AH362" s="12"/>
      <c r="AI362" s="12"/>
      <c r="AJ362" s="12"/>
      <c r="AK362" s="12"/>
    </row>
    <row r="363">
      <c r="AH363" s="12"/>
      <c r="AI363" s="12"/>
      <c r="AJ363" s="12"/>
      <c r="AK363" s="12"/>
    </row>
    <row r="364">
      <c r="AH364" s="12"/>
      <c r="AI364" s="12"/>
      <c r="AJ364" s="12"/>
      <c r="AK364" s="12"/>
    </row>
    <row r="365">
      <c r="AH365" s="12"/>
      <c r="AI365" s="12"/>
      <c r="AJ365" s="12"/>
      <c r="AK365" s="12"/>
    </row>
    <row r="366">
      <c r="AH366" s="12"/>
      <c r="AI366" s="12"/>
      <c r="AJ366" s="12"/>
      <c r="AK366" s="12"/>
    </row>
    <row r="367">
      <c r="AH367" s="12"/>
      <c r="AI367" s="12"/>
      <c r="AJ367" s="12"/>
      <c r="AK367" s="12"/>
    </row>
    <row r="368">
      <c r="AH368" s="12"/>
      <c r="AI368" s="12"/>
      <c r="AJ368" s="12"/>
      <c r="AK368" s="12"/>
    </row>
    <row r="369">
      <c r="AH369" s="12"/>
      <c r="AI369" s="12"/>
      <c r="AJ369" s="12"/>
      <c r="AK369" s="12"/>
    </row>
    <row r="370">
      <c r="AH370" s="12"/>
      <c r="AI370" s="12"/>
      <c r="AJ370" s="12"/>
      <c r="AK370" s="12"/>
    </row>
    <row r="371">
      <c r="AH371" s="12"/>
      <c r="AI371" s="12"/>
      <c r="AJ371" s="12"/>
      <c r="AK371" s="12"/>
    </row>
    <row r="372">
      <c r="AH372" s="12"/>
      <c r="AI372" s="12"/>
      <c r="AJ372" s="12"/>
      <c r="AK372" s="12"/>
    </row>
    <row r="373">
      <c r="AH373" s="12"/>
      <c r="AI373" s="12"/>
      <c r="AJ373" s="12"/>
      <c r="AK373" s="12"/>
    </row>
    <row r="374">
      <c r="AH374" s="12"/>
      <c r="AI374" s="12"/>
      <c r="AJ374" s="12"/>
      <c r="AK374" s="12"/>
    </row>
    <row r="375">
      <c r="AH375" s="12"/>
      <c r="AI375" s="12"/>
      <c r="AJ375" s="12"/>
      <c r="AK375" s="12"/>
    </row>
    <row r="376">
      <c r="AH376" s="12"/>
      <c r="AI376" s="12"/>
      <c r="AJ376" s="12"/>
      <c r="AK376" s="12"/>
    </row>
    <row r="377">
      <c r="AH377" s="12"/>
      <c r="AI377" s="12"/>
      <c r="AJ377" s="12"/>
      <c r="AK377" s="12"/>
    </row>
    <row r="378">
      <c r="AH378" s="12"/>
      <c r="AI378" s="12"/>
      <c r="AJ378" s="12"/>
      <c r="AK378" s="12"/>
    </row>
    <row r="379">
      <c r="AH379" s="12"/>
      <c r="AI379" s="12"/>
      <c r="AJ379" s="12"/>
      <c r="AK379" s="12"/>
    </row>
    <row r="380">
      <c r="AH380" s="12"/>
      <c r="AI380" s="12"/>
      <c r="AJ380" s="12"/>
      <c r="AK380" s="12"/>
    </row>
    <row r="381">
      <c r="AH381" s="12"/>
      <c r="AI381" s="12"/>
      <c r="AJ381" s="12"/>
      <c r="AK381" s="12"/>
    </row>
    <row r="382">
      <c r="AH382" s="12"/>
      <c r="AI382" s="12"/>
      <c r="AJ382" s="12"/>
      <c r="AK382" s="12"/>
    </row>
    <row r="383">
      <c r="AH383" s="12"/>
      <c r="AI383" s="12"/>
      <c r="AJ383" s="12"/>
      <c r="AK383" s="12"/>
    </row>
    <row r="384">
      <c r="AH384" s="12"/>
      <c r="AI384" s="12"/>
      <c r="AJ384" s="12"/>
      <c r="AK384" s="12"/>
    </row>
    <row r="385">
      <c r="AH385" s="12"/>
      <c r="AI385" s="12"/>
      <c r="AJ385" s="12"/>
      <c r="AK385" s="12"/>
    </row>
    <row r="386">
      <c r="AH386" s="12"/>
      <c r="AI386" s="12"/>
      <c r="AJ386" s="12"/>
      <c r="AK386" s="12"/>
    </row>
    <row r="387">
      <c r="AH387" s="12"/>
      <c r="AI387" s="12"/>
      <c r="AJ387" s="12"/>
      <c r="AK387" s="12"/>
    </row>
    <row r="388">
      <c r="AH388" s="12"/>
      <c r="AI388" s="12"/>
      <c r="AJ388" s="12"/>
      <c r="AK388" s="12"/>
    </row>
    <row r="389">
      <c r="AH389" s="12"/>
      <c r="AI389" s="12"/>
      <c r="AJ389" s="12"/>
      <c r="AK389" s="12"/>
    </row>
    <row r="390">
      <c r="AH390" s="12"/>
      <c r="AI390" s="12"/>
      <c r="AJ390" s="12"/>
      <c r="AK390" s="12"/>
    </row>
    <row r="391">
      <c r="AH391" s="12"/>
      <c r="AI391" s="12"/>
      <c r="AJ391" s="12"/>
      <c r="AK391" s="12"/>
    </row>
    <row r="392">
      <c r="AH392" s="12"/>
      <c r="AI392" s="12"/>
      <c r="AJ392" s="12"/>
      <c r="AK392" s="12"/>
    </row>
    <row r="393">
      <c r="AH393" s="12"/>
      <c r="AI393" s="12"/>
      <c r="AJ393" s="12"/>
      <c r="AK393" s="12"/>
    </row>
    <row r="394">
      <c r="AH394" s="12"/>
      <c r="AI394" s="12"/>
      <c r="AJ394" s="12"/>
      <c r="AK394" s="12"/>
    </row>
    <row r="395">
      <c r="AH395" s="12"/>
      <c r="AI395" s="12"/>
      <c r="AJ395" s="12"/>
      <c r="AK395" s="12"/>
    </row>
    <row r="396">
      <c r="AH396" s="12"/>
      <c r="AI396" s="12"/>
      <c r="AJ396" s="12"/>
      <c r="AK396" s="12"/>
    </row>
    <row r="397">
      <c r="AH397" s="12"/>
      <c r="AI397" s="12"/>
      <c r="AJ397" s="12"/>
      <c r="AK397" s="12"/>
    </row>
    <row r="398">
      <c r="AH398" s="12"/>
      <c r="AI398" s="12"/>
      <c r="AJ398" s="12"/>
      <c r="AK398" s="12"/>
    </row>
    <row r="399">
      <c r="AH399" s="12"/>
      <c r="AI399" s="12"/>
      <c r="AJ399" s="12"/>
      <c r="AK399" s="12"/>
    </row>
    <row r="400">
      <c r="AH400" s="12"/>
      <c r="AI400" s="12"/>
      <c r="AJ400" s="12"/>
      <c r="AK400" s="12"/>
    </row>
    <row r="401">
      <c r="AH401" s="12"/>
      <c r="AI401" s="12"/>
      <c r="AJ401" s="12"/>
      <c r="AK401" s="12"/>
    </row>
    <row r="402">
      <c r="AH402" s="12"/>
      <c r="AI402" s="12"/>
      <c r="AJ402" s="12"/>
      <c r="AK402" s="12"/>
    </row>
    <row r="403">
      <c r="AH403" s="12"/>
      <c r="AI403" s="12"/>
      <c r="AJ403" s="12"/>
      <c r="AK403" s="12"/>
    </row>
    <row r="404">
      <c r="AH404" s="12"/>
      <c r="AI404" s="12"/>
      <c r="AJ404" s="12"/>
      <c r="AK404" s="12"/>
    </row>
    <row r="405">
      <c r="AH405" s="12"/>
      <c r="AI405" s="12"/>
      <c r="AJ405" s="12"/>
      <c r="AK405" s="12"/>
    </row>
    <row r="406">
      <c r="AH406" s="12"/>
      <c r="AI406" s="12"/>
      <c r="AJ406" s="12"/>
      <c r="AK406" s="12"/>
    </row>
    <row r="407">
      <c r="AH407" s="12"/>
      <c r="AI407" s="12"/>
      <c r="AJ407" s="12"/>
      <c r="AK407" s="12"/>
    </row>
    <row r="408">
      <c r="AH408" s="12"/>
      <c r="AI408" s="12"/>
      <c r="AJ408" s="12"/>
      <c r="AK408" s="12"/>
    </row>
    <row r="409">
      <c r="AH409" s="12"/>
      <c r="AI409" s="12"/>
      <c r="AJ409" s="12"/>
      <c r="AK409" s="12"/>
    </row>
    <row r="410">
      <c r="AH410" s="12"/>
      <c r="AI410" s="12"/>
      <c r="AJ410" s="12"/>
      <c r="AK410" s="12"/>
    </row>
    <row r="411">
      <c r="AH411" s="12"/>
      <c r="AI411" s="12"/>
      <c r="AJ411" s="12"/>
      <c r="AK411" s="12"/>
    </row>
    <row r="412">
      <c r="AH412" s="12"/>
      <c r="AI412" s="12"/>
      <c r="AJ412" s="12"/>
      <c r="AK412" s="12"/>
    </row>
    <row r="413">
      <c r="AH413" s="12"/>
      <c r="AI413" s="12"/>
      <c r="AJ413" s="12"/>
      <c r="AK413" s="12"/>
    </row>
    <row r="414">
      <c r="AH414" s="12"/>
      <c r="AI414" s="12"/>
      <c r="AJ414" s="12"/>
      <c r="AK414" s="12"/>
    </row>
    <row r="415">
      <c r="AH415" s="12"/>
      <c r="AI415" s="12"/>
      <c r="AJ415" s="12"/>
      <c r="AK415" s="12"/>
    </row>
    <row r="416">
      <c r="AH416" s="12"/>
      <c r="AI416" s="12"/>
      <c r="AJ416" s="12"/>
      <c r="AK416" s="12"/>
    </row>
    <row r="417">
      <c r="AH417" s="12"/>
      <c r="AI417" s="12"/>
      <c r="AJ417" s="12"/>
      <c r="AK417" s="12"/>
    </row>
    <row r="418">
      <c r="AH418" s="12"/>
      <c r="AI418" s="12"/>
      <c r="AJ418" s="12"/>
      <c r="AK418" s="12"/>
    </row>
    <row r="419">
      <c r="AH419" s="12"/>
      <c r="AI419" s="12"/>
      <c r="AJ419" s="12"/>
      <c r="AK419" s="12"/>
    </row>
    <row r="420">
      <c r="AH420" s="12"/>
      <c r="AI420" s="12"/>
      <c r="AJ420" s="12"/>
      <c r="AK420" s="12"/>
    </row>
    <row r="421">
      <c r="AH421" s="12"/>
      <c r="AI421" s="12"/>
      <c r="AJ421" s="12"/>
      <c r="AK421" s="12"/>
    </row>
    <row r="422">
      <c r="AH422" s="12"/>
      <c r="AI422" s="12"/>
      <c r="AJ422" s="12"/>
      <c r="AK422" s="12"/>
    </row>
    <row r="423">
      <c r="AH423" s="12"/>
      <c r="AI423" s="12"/>
      <c r="AJ423" s="12"/>
      <c r="AK423" s="12"/>
    </row>
    <row r="424">
      <c r="AH424" s="12"/>
      <c r="AI424" s="12"/>
      <c r="AJ424" s="12"/>
      <c r="AK424" s="12"/>
    </row>
    <row r="425">
      <c r="AH425" s="12"/>
      <c r="AI425" s="12"/>
      <c r="AJ425" s="12"/>
      <c r="AK425" s="12"/>
    </row>
    <row r="426">
      <c r="AH426" s="12"/>
      <c r="AI426" s="12"/>
      <c r="AJ426" s="12"/>
      <c r="AK426" s="12"/>
    </row>
    <row r="427">
      <c r="AH427" s="12"/>
      <c r="AI427" s="12"/>
      <c r="AJ427" s="12"/>
      <c r="AK427" s="12"/>
    </row>
    <row r="428">
      <c r="AH428" s="12"/>
      <c r="AI428" s="12"/>
      <c r="AJ428" s="12"/>
      <c r="AK428" s="12"/>
    </row>
    <row r="429">
      <c r="AH429" s="12"/>
      <c r="AI429" s="12"/>
      <c r="AJ429" s="12"/>
      <c r="AK429" s="12"/>
    </row>
    <row r="430">
      <c r="AH430" s="12"/>
      <c r="AI430" s="12"/>
      <c r="AJ430" s="12"/>
      <c r="AK430" s="12"/>
    </row>
    <row r="431">
      <c r="AH431" s="12"/>
      <c r="AI431" s="12"/>
      <c r="AJ431" s="12"/>
      <c r="AK431" s="12"/>
    </row>
    <row r="432">
      <c r="AH432" s="12"/>
      <c r="AI432" s="12"/>
      <c r="AJ432" s="12"/>
      <c r="AK432" s="12"/>
    </row>
    <row r="433">
      <c r="AH433" s="12"/>
      <c r="AI433" s="12"/>
      <c r="AJ433" s="12"/>
      <c r="AK433" s="12"/>
    </row>
    <row r="434">
      <c r="AH434" s="12"/>
      <c r="AI434" s="12"/>
      <c r="AJ434" s="12"/>
      <c r="AK434" s="12"/>
    </row>
    <row r="435">
      <c r="AH435" s="12"/>
      <c r="AI435" s="12"/>
      <c r="AJ435" s="12"/>
      <c r="AK435" s="12"/>
    </row>
    <row r="436">
      <c r="AH436" s="12"/>
      <c r="AI436" s="12"/>
      <c r="AJ436" s="12"/>
      <c r="AK436" s="12"/>
    </row>
    <row r="437">
      <c r="AH437" s="12"/>
      <c r="AI437" s="12"/>
      <c r="AJ437" s="12"/>
      <c r="AK437" s="12"/>
    </row>
    <row r="438">
      <c r="AH438" s="12"/>
      <c r="AI438" s="12"/>
      <c r="AJ438" s="12"/>
      <c r="AK438" s="12"/>
    </row>
    <row r="439">
      <c r="AH439" s="12"/>
      <c r="AI439" s="12"/>
      <c r="AJ439" s="12"/>
      <c r="AK439" s="12"/>
    </row>
    <row r="440">
      <c r="AH440" s="12"/>
      <c r="AI440" s="12"/>
      <c r="AJ440" s="12"/>
      <c r="AK440" s="12"/>
    </row>
    <row r="441">
      <c r="AH441" s="12"/>
      <c r="AI441" s="12"/>
      <c r="AJ441" s="12"/>
      <c r="AK441" s="12"/>
    </row>
    <row r="442">
      <c r="AH442" s="12"/>
      <c r="AI442" s="12"/>
      <c r="AJ442" s="12"/>
      <c r="AK442" s="12"/>
    </row>
    <row r="443">
      <c r="AH443" s="12"/>
      <c r="AI443" s="12"/>
      <c r="AJ443" s="12"/>
      <c r="AK443" s="12"/>
    </row>
    <row r="444">
      <c r="AH444" s="12"/>
      <c r="AI444" s="12"/>
      <c r="AJ444" s="12"/>
      <c r="AK444" s="12"/>
    </row>
    <row r="445">
      <c r="AH445" s="12"/>
      <c r="AI445" s="12"/>
      <c r="AJ445" s="12"/>
      <c r="AK445" s="12"/>
    </row>
    <row r="446">
      <c r="AH446" s="12"/>
      <c r="AI446" s="12"/>
      <c r="AJ446" s="12"/>
      <c r="AK446" s="12"/>
    </row>
    <row r="447">
      <c r="AH447" s="12"/>
      <c r="AI447" s="12"/>
      <c r="AJ447" s="12"/>
      <c r="AK447" s="12"/>
    </row>
    <row r="448">
      <c r="AH448" s="12"/>
      <c r="AI448" s="12"/>
      <c r="AJ448" s="12"/>
      <c r="AK448" s="12"/>
    </row>
    <row r="449">
      <c r="AH449" s="12"/>
      <c r="AI449" s="12"/>
      <c r="AJ449" s="12"/>
      <c r="AK449" s="12"/>
    </row>
    <row r="450">
      <c r="AH450" s="12"/>
      <c r="AI450" s="12"/>
      <c r="AJ450" s="12"/>
      <c r="AK450" s="12"/>
    </row>
    <row r="451">
      <c r="AH451" s="12"/>
      <c r="AI451" s="12"/>
      <c r="AJ451" s="12"/>
      <c r="AK451" s="12"/>
    </row>
    <row r="452">
      <c r="AH452" s="12"/>
      <c r="AI452" s="12"/>
      <c r="AJ452" s="12"/>
      <c r="AK452" s="12"/>
    </row>
    <row r="453">
      <c r="AH453" s="12"/>
      <c r="AI453" s="12"/>
      <c r="AJ453" s="12"/>
      <c r="AK453" s="12"/>
    </row>
    <row r="454">
      <c r="AH454" s="12"/>
      <c r="AI454" s="12"/>
      <c r="AJ454" s="12"/>
      <c r="AK454" s="12"/>
    </row>
    <row r="455">
      <c r="AH455" s="12"/>
      <c r="AI455" s="12"/>
      <c r="AJ455" s="12"/>
      <c r="AK455" s="12"/>
    </row>
    <row r="456">
      <c r="AH456" s="12"/>
      <c r="AI456" s="12"/>
      <c r="AJ456" s="12"/>
      <c r="AK456" s="12"/>
    </row>
    <row r="457">
      <c r="AH457" s="12"/>
      <c r="AI457" s="12"/>
      <c r="AJ457" s="12"/>
      <c r="AK457" s="12"/>
    </row>
    <row r="458">
      <c r="AH458" s="12"/>
      <c r="AI458" s="12"/>
      <c r="AJ458" s="12"/>
      <c r="AK458" s="12"/>
    </row>
    <row r="459">
      <c r="AH459" s="12"/>
      <c r="AI459" s="12"/>
      <c r="AJ459" s="12"/>
      <c r="AK459" s="12"/>
    </row>
    <row r="460">
      <c r="AH460" s="12"/>
      <c r="AI460" s="12"/>
      <c r="AJ460" s="12"/>
      <c r="AK460" s="12"/>
    </row>
    <row r="461">
      <c r="AH461" s="12"/>
      <c r="AI461" s="12"/>
      <c r="AJ461" s="12"/>
      <c r="AK461" s="12"/>
    </row>
    <row r="462">
      <c r="AH462" s="12"/>
      <c r="AI462" s="12"/>
      <c r="AJ462" s="12"/>
      <c r="AK462" s="12"/>
    </row>
    <row r="463">
      <c r="AH463" s="12"/>
      <c r="AI463" s="12"/>
      <c r="AJ463" s="12"/>
      <c r="AK463" s="12"/>
    </row>
    <row r="464">
      <c r="AH464" s="12"/>
      <c r="AI464" s="12"/>
      <c r="AJ464" s="12"/>
      <c r="AK464" s="12"/>
    </row>
    <row r="465">
      <c r="AH465" s="12"/>
      <c r="AI465" s="12"/>
      <c r="AJ465" s="12"/>
      <c r="AK465" s="12"/>
    </row>
    <row r="466">
      <c r="AH466" s="12"/>
      <c r="AI466" s="12"/>
      <c r="AJ466" s="12"/>
      <c r="AK466" s="12"/>
    </row>
    <row r="467">
      <c r="AH467" s="12"/>
      <c r="AI467" s="12"/>
      <c r="AJ467" s="12"/>
      <c r="AK467" s="12"/>
    </row>
    <row r="468">
      <c r="AH468" s="12"/>
      <c r="AI468" s="12"/>
      <c r="AJ468" s="12"/>
      <c r="AK468" s="12"/>
    </row>
    <row r="469">
      <c r="AH469" s="12"/>
      <c r="AI469" s="12"/>
      <c r="AJ469" s="12"/>
      <c r="AK469" s="12"/>
    </row>
    <row r="470">
      <c r="AH470" s="12"/>
      <c r="AI470" s="12"/>
      <c r="AJ470" s="12"/>
      <c r="AK470" s="12"/>
    </row>
    <row r="471">
      <c r="AH471" s="12"/>
      <c r="AI471" s="12"/>
      <c r="AJ471" s="12"/>
      <c r="AK471" s="12"/>
    </row>
    <row r="472">
      <c r="AH472" s="12"/>
      <c r="AI472" s="12"/>
      <c r="AJ472" s="12"/>
      <c r="AK472" s="12"/>
    </row>
    <row r="473">
      <c r="AH473" s="12"/>
      <c r="AI473" s="12"/>
      <c r="AJ473" s="12"/>
      <c r="AK473" s="12"/>
    </row>
    <row r="474">
      <c r="AH474" s="12"/>
      <c r="AI474" s="12"/>
      <c r="AJ474" s="12"/>
      <c r="AK474" s="12"/>
    </row>
    <row r="475">
      <c r="AH475" s="12"/>
      <c r="AI475" s="12"/>
      <c r="AJ475" s="12"/>
      <c r="AK475" s="12"/>
    </row>
    <row r="476">
      <c r="AH476" s="12"/>
      <c r="AI476" s="12"/>
      <c r="AJ476" s="12"/>
      <c r="AK476" s="12"/>
    </row>
    <row r="477">
      <c r="AH477" s="12"/>
      <c r="AI477" s="12"/>
      <c r="AJ477" s="12"/>
      <c r="AK477" s="12"/>
    </row>
    <row r="478">
      <c r="AH478" s="12"/>
      <c r="AI478" s="12"/>
      <c r="AJ478" s="12"/>
      <c r="AK478" s="12"/>
    </row>
    <row r="479">
      <c r="AH479" s="12"/>
      <c r="AI479" s="12"/>
      <c r="AJ479" s="12"/>
      <c r="AK479" s="12"/>
    </row>
    <row r="480">
      <c r="AH480" s="12"/>
      <c r="AI480" s="12"/>
      <c r="AJ480" s="12"/>
      <c r="AK480" s="12"/>
    </row>
    <row r="481">
      <c r="AH481" s="12"/>
      <c r="AI481" s="12"/>
      <c r="AJ481" s="12"/>
      <c r="AK481" s="12"/>
    </row>
    <row r="482">
      <c r="AH482" s="12"/>
      <c r="AI482" s="12"/>
      <c r="AJ482" s="12"/>
      <c r="AK482" s="12"/>
    </row>
    <row r="483">
      <c r="AH483" s="12"/>
      <c r="AI483" s="12"/>
      <c r="AJ483" s="12"/>
      <c r="AK483" s="12"/>
    </row>
    <row r="484">
      <c r="AH484" s="12"/>
      <c r="AI484" s="12"/>
      <c r="AJ484" s="12"/>
      <c r="AK484" s="12"/>
    </row>
    <row r="485">
      <c r="AH485" s="12"/>
      <c r="AI485" s="12"/>
      <c r="AJ485" s="12"/>
      <c r="AK485" s="12"/>
    </row>
    <row r="486">
      <c r="AH486" s="12"/>
      <c r="AI486" s="12"/>
      <c r="AJ486" s="12"/>
      <c r="AK486" s="12"/>
    </row>
    <row r="487">
      <c r="AH487" s="12"/>
      <c r="AI487" s="12"/>
      <c r="AJ487" s="12"/>
      <c r="AK487" s="12"/>
    </row>
    <row r="488">
      <c r="AH488" s="12"/>
      <c r="AI488" s="12"/>
      <c r="AJ488" s="12"/>
      <c r="AK488" s="12"/>
    </row>
    <row r="489">
      <c r="AH489" s="12"/>
      <c r="AI489" s="12"/>
      <c r="AJ489" s="12"/>
      <c r="AK489" s="12"/>
    </row>
    <row r="490">
      <c r="AH490" s="12"/>
      <c r="AI490" s="12"/>
      <c r="AJ490" s="12"/>
      <c r="AK490" s="12"/>
    </row>
    <row r="491">
      <c r="AH491" s="12"/>
      <c r="AI491" s="12"/>
      <c r="AJ491" s="12"/>
      <c r="AK491" s="12"/>
    </row>
    <row r="492">
      <c r="AH492" s="12"/>
      <c r="AI492" s="12"/>
      <c r="AJ492" s="12"/>
      <c r="AK492" s="12"/>
    </row>
    <row r="493">
      <c r="AH493" s="12"/>
      <c r="AI493" s="12"/>
      <c r="AJ493" s="12"/>
      <c r="AK493" s="12"/>
    </row>
    <row r="494">
      <c r="AH494" s="12"/>
      <c r="AI494" s="12"/>
      <c r="AJ494" s="12"/>
      <c r="AK494" s="12"/>
    </row>
    <row r="495">
      <c r="AH495" s="12"/>
      <c r="AI495" s="12"/>
      <c r="AJ495" s="12"/>
      <c r="AK495" s="12"/>
    </row>
    <row r="496">
      <c r="AH496" s="12"/>
      <c r="AI496" s="12"/>
      <c r="AJ496" s="12"/>
      <c r="AK496" s="12"/>
    </row>
    <row r="497">
      <c r="AH497" s="12"/>
      <c r="AI497" s="12"/>
      <c r="AJ497" s="12"/>
      <c r="AK497" s="12"/>
    </row>
    <row r="498">
      <c r="AH498" s="12"/>
      <c r="AI498" s="12"/>
      <c r="AJ498" s="12"/>
      <c r="AK498" s="12"/>
    </row>
    <row r="499">
      <c r="AH499" s="12"/>
      <c r="AI499" s="12"/>
      <c r="AJ499" s="12"/>
      <c r="AK499" s="12"/>
    </row>
    <row r="500">
      <c r="AH500" s="12"/>
      <c r="AI500" s="12"/>
      <c r="AJ500" s="12"/>
      <c r="AK500" s="12"/>
    </row>
    <row r="501">
      <c r="AH501" s="12"/>
      <c r="AI501" s="12"/>
      <c r="AJ501" s="12"/>
      <c r="AK501" s="12"/>
    </row>
    <row r="502">
      <c r="AH502" s="12"/>
      <c r="AI502" s="12"/>
      <c r="AJ502" s="12"/>
      <c r="AK502" s="12"/>
    </row>
    <row r="503">
      <c r="AH503" s="12"/>
      <c r="AI503" s="12"/>
      <c r="AJ503" s="12"/>
      <c r="AK503" s="12"/>
    </row>
    <row r="504">
      <c r="AH504" s="12"/>
      <c r="AI504" s="12"/>
      <c r="AJ504" s="12"/>
      <c r="AK504" s="12"/>
    </row>
    <row r="505">
      <c r="AH505" s="12"/>
      <c r="AI505" s="12"/>
      <c r="AJ505" s="12"/>
      <c r="AK505" s="12"/>
    </row>
    <row r="506">
      <c r="AH506" s="12"/>
      <c r="AI506" s="12"/>
      <c r="AJ506" s="12"/>
      <c r="AK506" s="12"/>
    </row>
    <row r="507">
      <c r="AH507" s="12"/>
      <c r="AI507" s="12"/>
      <c r="AJ507" s="12"/>
      <c r="AK507" s="12"/>
    </row>
    <row r="508">
      <c r="AH508" s="12"/>
      <c r="AI508" s="12"/>
      <c r="AJ508" s="12"/>
      <c r="AK508" s="12"/>
    </row>
    <row r="509">
      <c r="AH509" s="12"/>
      <c r="AI509" s="12"/>
      <c r="AJ509" s="12"/>
      <c r="AK509" s="12"/>
    </row>
    <row r="510">
      <c r="AH510" s="12"/>
      <c r="AI510" s="12"/>
      <c r="AJ510" s="12"/>
      <c r="AK510" s="12"/>
    </row>
    <row r="511">
      <c r="AH511" s="12"/>
      <c r="AI511" s="12"/>
      <c r="AJ511" s="12"/>
      <c r="AK511" s="12"/>
    </row>
    <row r="512">
      <c r="AH512" s="12"/>
      <c r="AI512" s="12"/>
      <c r="AJ512" s="12"/>
      <c r="AK512" s="12"/>
    </row>
    <row r="513">
      <c r="AH513" s="12"/>
      <c r="AI513" s="12"/>
      <c r="AJ513" s="12"/>
      <c r="AK513" s="12"/>
    </row>
    <row r="514">
      <c r="AH514" s="12"/>
      <c r="AI514" s="12"/>
      <c r="AJ514" s="12"/>
      <c r="AK514" s="12"/>
    </row>
    <row r="515">
      <c r="AH515" s="12"/>
      <c r="AI515" s="12"/>
      <c r="AJ515" s="12"/>
      <c r="AK515" s="12"/>
    </row>
    <row r="516">
      <c r="AH516" s="12"/>
      <c r="AI516" s="12"/>
      <c r="AJ516" s="12"/>
      <c r="AK516" s="12"/>
    </row>
    <row r="517">
      <c r="AH517" s="12"/>
      <c r="AI517" s="12"/>
      <c r="AJ517" s="12"/>
      <c r="AK517" s="12"/>
    </row>
    <row r="518">
      <c r="AH518" s="12"/>
      <c r="AI518" s="12"/>
      <c r="AJ518" s="12"/>
      <c r="AK518" s="12"/>
    </row>
    <row r="519">
      <c r="AH519" s="12"/>
      <c r="AI519" s="12"/>
      <c r="AJ519" s="12"/>
      <c r="AK519" s="12"/>
    </row>
    <row r="520">
      <c r="AH520" s="12"/>
      <c r="AI520" s="12"/>
      <c r="AJ520" s="12"/>
      <c r="AK520" s="12"/>
    </row>
    <row r="521">
      <c r="AH521" s="12"/>
      <c r="AI521" s="12"/>
      <c r="AJ521" s="12"/>
      <c r="AK521" s="12"/>
    </row>
    <row r="522">
      <c r="AH522" s="12"/>
      <c r="AI522" s="12"/>
      <c r="AJ522" s="12"/>
      <c r="AK522" s="12"/>
    </row>
    <row r="523">
      <c r="AH523" s="12"/>
      <c r="AI523" s="12"/>
      <c r="AJ523" s="12"/>
      <c r="AK523" s="12"/>
    </row>
    <row r="524">
      <c r="AH524" s="12"/>
      <c r="AI524" s="12"/>
      <c r="AJ524" s="12"/>
      <c r="AK524" s="12"/>
    </row>
    <row r="525">
      <c r="AH525" s="12"/>
      <c r="AI525" s="12"/>
      <c r="AJ525" s="12"/>
      <c r="AK525" s="12"/>
    </row>
    <row r="526">
      <c r="AH526" s="12"/>
      <c r="AI526" s="12"/>
      <c r="AJ526" s="12"/>
      <c r="AK526" s="12"/>
    </row>
    <row r="527">
      <c r="AH527" s="12"/>
      <c r="AI527" s="12"/>
      <c r="AJ527" s="12"/>
      <c r="AK527" s="12"/>
    </row>
    <row r="528">
      <c r="AH528" s="12"/>
      <c r="AI528" s="12"/>
      <c r="AJ528" s="12"/>
      <c r="AK528" s="12"/>
    </row>
    <row r="529">
      <c r="AH529" s="12"/>
      <c r="AI529" s="12"/>
      <c r="AJ529" s="12"/>
      <c r="AK529" s="12"/>
    </row>
    <row r="530">
      <c r="AH530" s="12"/>
      <c r="AI530" s="12"/>
      <c r="AJ530" s="12"/>
      <c r="AK530" s="12"/>
    </row>
    <row r="531">
      <c r="AH531" s="12"/>
      <c r="AI531" s="12"/>
      <c r="AJ531" s="12"/>
      <c r="AK531" s="12"/>
    </row>
    <row r="532">
      <c r="AH532" s="12"/>
      <c r="AI532" s="12"/>
      <c r="AJ532" s="12"/>
      <c r="AK532" s="12"/>
    </row>
    <row r="533">
      <c r="AH533" s="12"/>
      <c r="AI533" s="12"/>
      <c r="AJ533" s="12"/>
      <c r="AK533" s="12"/>
    </row>
    <row r="534">
      <c r="AH534" s="12"/>
      <c r="AI534" s="12"/>
      <c r="AJ534" s="12"/>
      <c r="AK534" s="12"/>
    </row>
    <row r="535">
      <c r="AH535" s="12"/>
      <c r="AI535" s="12"/>
      <c r="AJ535" s="12"/>
      <c r="AK535" s="12"/>
    </row>
    <row r="536">
      <c r="AH536" s="12"/>
      <c r="AI536" s="12"/>
      <c r="AJ536" s="12"/>
      <c r="AK536" s="12"/>
    </row>
    <row r="537">
      <c r="AH537" s="12"/>
      <c r="AI537" s="12"/>
      <c r="AJ537" s="12"/>
      <c r="AK537" s="12"/>
    </row>
    <row r="538">
      <c r="AH538" s="12"/>
      <c r="AI538" s="12"/>
      <c r="AJ538" s="12"/>
      <c r="AK538" s="12"/>
    </row>
    <row r="539">
      <c r="AH539" s="12"/>
      <c r="AI539" s="12"/>
      <c r="AJ539" s="12"/>
      <c r="AK539" s="12"/>
    </row>
    <row r="540">
      <c r="AH540" s="12"/>
      <c r="AI540" s="12"/>
      <c r="AJ540" s="12"/>
      <c r="AK540" s="12"/>
    </row>
    <row r="541">
      <c r="AH541" s="12"/>
      <c r="AI541" s="12"/>
      <c r="AJ541" s="12"/>
      <c r="AK541" s="12"/>
    </row>
    <row r="542">
      <c r="AH542" s="12"/>
      <c r="AI542" s="12"/>
      <c r="AJ542" s="12"/>
      <c r="AK542" s="12"/>
    </row>
    <row r="543">
      <c r="AH543" s="12"/>
      <c r="AI543" s="12"/>
      <c r="AJ543" s="12"/>
      <c r="AK543" s="12"/>
    </row>
    <row r="544">
      <c r="AH544" s="12"/>
      <c r="AI544" s="12"/>
      <c r="AJ544" s="12"/>
      <c r="AK544" s="12"/>
    </row>
    <row r="545">
      <c r="AH545" s="12"/>
      <c r="AI545" s="12"/>
      <c r="AJ545" s="12"/>
      <c r="AK545" s="12"/>
    </row>
    <row r="546">
      <c r="AH546" s="12"/>
      <c r="AI546" s="12"/>
      <c r="AJ546" s="12"/>
      <c r="AK546" s="12"/>
    </row>
    <row r="547">
      <c r="AH547" s="12"/>
      <c r="AI547" s="12"/>
      <c r="AJ547" s="12"/>
      <c r="AK547" s="12"/>
    </row>
    <row r="548">
      <c r="AH548" s="12"/>
      <c r="AI548" s="12"/>
      <c r="AJ548" s="12"/>
      <c r="AK548" s="12"/>
    </row>
    <row r="549">
      <c r="AH549" s="12"/>
      <c r="AI549" s="12"/>
      <c r="AJ549" s="12"/>
      <c r="AK549" s="12"/>
    </row>
    <row r="550">
      <c r="AH550" s="12"/>
      <c r="AI550" s="12"/>
      <c r="AJ550" s="12"/>
      <c r="AK550" s="12"/>
    </row>
    <row r="551">
      <c r="AH551" s="12"/>
      <c r="AI551" s="12"/>
      <c r="AJ551" s="12"/>
      <c r="AK551" s="12"/>
    </row>
    <row r="552">
      <c r="AH552" s="12"/>
      <c r="AI552" s="12"/>
      <c r="AJ552" s="12"/>
      <c r="AK552" s="12"/>
    </row>
    <row r="553">
      <c r="AH553" s="12"/>
      <c r="AI553" s="12"/>
      <c r="AJ553" s="12"/>
      <c r="AK553" s="12"/>
    </row>
    <row r="554">
      <c r="AH554" s="12"/>
      <c r="AI554" s="12"/>
      <c r="AJ554" s="12"/>
      <c r="AK554" s="12"/>
    </row>
    <row r="555">
      <c r="AH555" s="12"/>
      <c r="AI555" s="12"/>
      <c r="AJ555" s="12"/>
      <c r="AK555" s="12"/>
    </row>
    <row r="556">
      <c r="AH556" s="12"/>
      <c r="AI556" s="12"/>
      <c r="AJ556" s="12"/>
      <c r="AK556" s="12"/>
    </row>
    <row r="557">
      <c r="AH557" s="12"/>
      <c r="AI557" s="12"/>
      <c r="AJ557" s="12"/>
      <c r="AK557" s="12"/>
    </row>
    <row r="558">
      <c r="AH558" s="12"/>
      <c r="AI558" s="12"/>
      <c r="AJ558" s="12"/>
      <c r="AK558" s="12"/>
    </row>
    <row r="559">
      <c r="AH559" s="12"/>
      <c r="AI559" s="12"/>
      <c r="AJ559" s="12"/>
      <c r="AK559" s="12"/>
    </row>
    <row r="560">
      <c r="AH560" s="12"/>
      <c r="AI560" s="12"/>
      <c r="AJ560" s="12"/>
      <c r="AK560" s="12"/>
    </row>
    <row r="561">
      <c r="AH561" s="12"/>
      <c r="AI561" s="12"/>
      <c r="AJ561" s="12"/>
      <c r="AK561" s="12"/>
    </row>
    <row r="562">
      <c r="AH562" s="12"/>
      <c r="AI562" s="12"/>
      <c r="AJ562" s="12"/>
      <c r="AK562" s="12"/>
    </row>
    <row r="563">
      <c r="AH563" s="12"/>
      <c r="AI563" s="12"/>
      <c r="AJ563" s="12"/>
      <c r="AK563" s="12"/>
    </row>
    <row r="564">
      <c r="AH564" s="12"/>
      <c r="AI564" s="12"/>
      <c r="AJ564" s="12"/>
      <c r="AK564" s="12"/>
    </row>
    <row r="565">
      <c r="AH565" s="12"/>
      <c r="AI565" s="12"/>
      <c r="AJ565" s="12"/>
      <c r="AK565" s="12"/>
    </row>
    <row r="566">
      <c r="AH566" s="12"/>
      <c r="AI566" s="12"/>
      <c r="AJ566" s="12"/>
      <c r="AK566" s="12"/>
    </row>
    <row r="567">
      <c r="AH567" s="12"/>
      <c r="AI567" s="12"/>
      <c r="AJ567" s="12"/>
      <c r="AK567" s="12"/>
    </row>
    <row r="568">
      <c r="AH568" s="12"/>
      <c r="AI568" s="12"/>
      <c r="AJ568" s="12"/>
      <c r="AK568" s="12"/>
    </row>
    <row r="569">
      <c r="AH569" s="12"/>
      <c r="AI569" s="12"/>
      <c r="AJ569" s="12"/>
      <c r="AK569" s="12"/>
    </row>
    <row r="570">
      <c r="AH570" s="12"/>
      <c r="AI570" s="12"/>
      <c r="AJ570" s="12"/>
      <c r="AK570" s="12"/>
    </row>
    <row r="571">
      <c r="AH571" s="12"/>
      <c r="AI571" s="12"/>
      <c r="AJ571" s="12"/>
      <c r="AK571" s="12"/>
    </row>
    <row r="572">
      <c r="AH572" s="12"/>
      <c r="AI572" s="12"/>
      <c r="AJ572" s="12"/>
      <c r="AK572" s="12"/>
    </row>
    <row r="573">
      <c r="AH573" s="12"/>
      <c r="AI573" s="12"/>
      <c r="AJ573" s="12"/>
      <c r="AK573" s="12"/>
    </row>
    <row r="574">
      <c r="AH574" s="12"/>
      <c r="AI574" s="12"/>
      <c r="AJ574" s="12"/>
      <c r="AK574" s="12"/>
    </row>
    <row r="575">
      <c r="AH575" s="12"/>
      <c r="AI575" s="12"/>
      <c r="AJ575" s="12"/>
      <c r="AK575" s="12"/>
    </row>
    <row r="576">
      <c r="AH576" s="12"/>
      <c r="AI576" s="12"/>
      <c r="AJ576" s="12"/>
      <c r="AK576" s="12"/>
    </row>
    <row r="577">
      <c r="AH577" s="12"/>
      <c r="AI577" s="12"/>
      <c r="AJ577" s="12"/>
      <c r="AK577" s="12"/>
    </row>
    <row r="578">
      <c r="AH578" s="12"/>
      <c r="AI578" s="12"/>
      <c r="AJ578" s="12"/>
      <c r="AK578" s="12"/>
    </row>
    <row r="579">
      <c r="AH579" s="12"/>
      <c r="AI579" s="12"/>
      <c r="AJ579" s="12"/>
      <c r="AK579" s="12"/>
    </row>
    <row r="580">
      <c r="AH580" s="12"/>
      <c r="AI580" s="12"/>
      <c r="AJ580" s="12"/>
      <c r="AK580" s="12"/>
    </row>
    <row r="581">
      <c r="AH581" s="12"/>
      <c r="AI581" s="12"/>
      <c r="AJ581" s="12"/>
      <c r="AK581" s="12"/>
    </row>
    <row r="582">
      <c r="AH582" s="12"/>
      <c r="AI582" s="12"/>
      <c r="AJ582" s="12"/>
      <c r="AK582" s="12"/>
    </row>
    <row r="583">
      <c r="AH583" s="12"/>
      <c r="AI583" s="12"/>
      <c r="AJ583" s="12"/>
      <c r="AK583" s="12"/>
    </row>
    <row r="584">
      <c r="AH584" s="12"/>
      <c r="AI584" s="12"/>
      <c r="AJ584" s="12"/>
      <c r="AK584" s="12"/>
    </row>
    <row r="585">
      <c r="AH585" s="12"/>
      <c r="AI585" s="12"/>
      <c r="AJ585" s="12"/>
      <c r="AK585" s="12"/>
    </row>
    <row r="586">
      <c r="AH586" s="12"/>
      <c r="AI586" s="12"/>
      <c r="AJ586" s="12"/>
      <c r="AK586" s="12"/>
    </row>
    <row r="587">
      <c r="AH587" s="12"/>
      <c r="AI587" s="12"/>
      <c r="AJ587" s="12"/>
      <c r="AK587" s="12"/>
    </row>
    <row r="588">
      <c r="AH588" s="12"/>
      <c r="AI588" s="12"/>
      <c r="AJ588" s="12"/>
      <c r="AK588" s="12"/>
    </row>
    <row r="589">
      <c r="AH589" s="12"/>
      <c r="AI589" s="12"/>
      <c r="AJ589" s="12"/>
      <c r="AK589" s="12"/>
    </row>
    <row r="590">
      <c r="AH590" s="12"/>
      <c r="AI590" s="12"/>
      <c r="AJ590" s="12"/>
      <c r="AK590" s="12"/>
    </row>
    <row r="591">
      <c r="AH591" s="12"/>
      <c r="AI591" s="12"/>
      <c r="AJ591" s="12"/>
      <c r="AK591" s="12"/>
    </row>
    <row r="592">
      <c r="AH592" s="12"/>
      <c r="AI592" s="12"/>
      <c r="AJ592" s="12"/>
      <c r="AK592" s="12"/>
    </row>
    <row r="593">
      <c r="AH593" s="12"/>
      <c r="AI593" s="12"/>
      <c r="AJ593" s="12"/>
      <c r="AK593" s="12"/>
    </row>
    <row r="594">
      <c r="AH594" s="12"/>
      <c r="AI594" s="12"/>
      <c r="AJ594" s="12"/>
      <c r="AK594" s="12"/>
    </row>
    <row r="595">
      <c r="AH595" s="12"/>
      <c r="AI595" s="12"/>
      <c r="AJ595" s="12"/>
      <c r="AK595" s="12"/>
    </row>
    <row r="596">
      <c r="AH596" s="12"/>
      <c r="AI596" s="12"/>
      <c r="AJ596" s="12"/>
      <c r="AK596" s="12"/>
    </row>
    <row r="597">
      <c r="AH597" s="12"/>
      <c r="AI597" s="12"/>
      <c r="AJ597" s="12"/>
      <c r="AK597" s="12"/>
    </row>
    <row r="598">
      <c r="AH598" s="12"/>
      <c r="AI598" s="12"/>
      <c r="AJ598" s="12"/>
      <c r="AK598" s="12"/>
    </row>
    <row r="599">
      <c r="AH599" s="12"/>
      <c r="AI599" s="12"/>
      <c r="AJ599" s="12"/>
      <c r="AK599" s="12"/>
    </row>
    <row r="600">
      <c r="AH600" s="12"/>
      <c r="AI600" s="12"/>
      <c r="AJ600" s="12"/>
      <c r="AK600" s="12"/>
    </row>
    <row r="601">
      <c r="AH601" s="12"/>
      <c r="AI601" s="12"/>
      <c r="AJ601" s="12"/>
      <c r="AK601" s="12"/>
    </row>
    <row r="602">
      <c r="AH602" s="12"/>
      <c r="AI602" s="12"/>
      <c r="AJ602" s="12"/>
      <c r="AK602" s="12"/>
    </row>
    <row r="603">
      <c r="AH603" s="12"/>
      <c r="AI603" s="12"/>
      <c r="AJ603" s="12"/>
      <c r="AK603" s="12"/>
    </row>
    <row r="604">
      <c r="AH604" s="12"/>
      <c r="AI604" s="12"/>
      <c r="AJ604" s="12"/>
      <c r="AK604" s="12"/>
    </row>
    <row r="605">
      <c r="AH605" s="12"/>
      <c r="AI605" s="12"/>
      <c r="AJ605" s="12"/>
      <c r="AK605" s="12"/>
    </row>
    <row r="606">
      <c r="AH606" s="12"/>
      <c r="AI606" s="12"/>
      <c r="AJ606" s="12"/>
      <c r="AK606" s="12"/>
    </row>
    <row r="607">
      <c r="AH607" s="12"/>
      <c r="AI607" s="12"/>
      <c r="AJ607" s="12"/>
      <c r="AK607" s="12"/>
    </row>
    <row r="608">
      <c r="AH608" s="12"/>
      <c r="AI608" s="12"/>
      <c r="AJ608" s="12"/>
      <c r="AK608" s="12"/>
    </row>
    <row r="609">
      <c r="AH609" s="12"/>
      <c r="AI609" s="12"/>
      <c r="AJ609" s="12"/>
      <c r="AK609" s="12"/>
    </row>
    <row r="610">
      <c r="AH610" s="12"/>
      <c r="AI610" s="12"/>
      <c r="AJ610" s="12"/>
      <c r="AK610" s="12"/>
    </row>
    <row r="611">
      <c r="AH611" s="12"/>
      <c r="AI611" s="12"/>
      <c r="AJ611" s="12"/>
      <c r="AK611" s="12"/>
    </row>
    <row r="612">
      <c r="AH612" s="12"/>
      <c r="AI612" s="12"/>
      <c r="AJ612" s="12"/>
      <c r="AK612" s="12"/>
    </row>
    <row r="613">
      <c r="AH613" s="12"/>
      <c r="AI613" s="12"/>
      <c r="AJ613" s="12"/>
      <c r="AK613" s="12"/>
    </row>
    <row r="614">
      <c r="AH614" s="12"/>
      <c r="AI614" s="12"/>
      <c r="AJ614" s="12"/>
      <c r="AK614" s="12"/>
    </row>
    <row r="615">
      <c r="AH615" s="12"/>
      <c r="AI615" s="12"/>
      <c r="AJ615" s="12"/>
      <c r="AK615" s="12"/>
    </row>
    <row r="616">
      <c r="AH616" s="12"/>
      <c r="AI616" s="12"/>
      <c r="AJ616" s="12"/>
      <c r="AK616" s="12"/>
    </row>
    <row r="617">
      <c r="AH617" s="12"/>
      <c r="AI617" s="12"/>
      <c r="AJ617" s="12"/>
      <c r="AK617" s="12"/>
    </row>
    <row r="618">
      <c r="AH618" s="12"/>
      <c r="AI618" s="12"/>
      <c r="AJ618" s="12"/>
      <c r="AK618" s="12"/>
    </row>
    <row r="619">
      <c r="AH619" s="12"/>
      <c r="AI619" s="12"/>
      <c r="AJ619" s="12"/>
      <c r="AK619" s="12"/>
    </row>
    <row r="620">
      <c r="AH620" s="12"/>
      <c r="AI620" s="12"/>
      <c r="AJ620" s="12"/>
      <c r="AK620" s="12"/>
    </row>
    <row r="621">
      <c r="AH621" s="12"/>
      <c r="AI621" s="12"/>
      <c r="AJ621" s="12"/>
      <c r="AK621" s="12"/>
    </row>
    <row r="622">
      <c r="AH622" s="12"/>
      <c r="AI622" s="12"/>
      <c r="AJ622" s="12"/>
      <c r="AK622" s="12"/>
    </row>
    <row r="623">
      <c r="AH623" s="12"/>
      <c r="AI623" s="12"/>
      <c r="AJ623" s="12"/>
      <c r="AK623" s="12"/>
    </row>
    <row r="624">
      <c r="AH624" s="12"/>
      <c r="AI624" s="12"/>
      <c r="AJ624" s="12"/>
      <c r="AK624" s="12"/>
    </row>
    <row r="625">
      <c r="AH625" s="12"/>
      <c r="AI625" s="12"/>
      <c r="AJ625" s="12"/>
      <c r="AK625" s="12"/>
    </row>
    <row r="626">
      <c r="AH626" s="12"/>
      <c r="AI626" s="12"/>
      <c r="AJ626" s="12"/>
      <c r="AK626" s="12"/>
    </row>
    <row r="627">
      <c r="AH627" s="12"/>
      <c r="AI627" s="12"/>
      <c r="AJ627" s="12"/>
      <c r="AK627" s="12"/>
    </row>
    <row r="628">
      <c r="AH628" s="12"/>
      <c r="AI628" s="12"/>
      <c r="AJ628" s="12"/>
      <c r="AK628" s="12"/>
    </row>
    <row r="629">
      <c r="AH629" s="12"/>
      <c r="AI629" s="12"/>
      <c r="AJ629" s="12"/>
      <c r="AK629" s="12"/>
    </row>
    <row r="630">
      <c r="AH630" s="12"/>
      <c r="AI630" s="12"/>
      <c r="AJ630" s="12"/>
      <c r="AK630" s="12"/>
    </row>
    <row r="631">
      <c r="AH631" s="12"/>
      <c r="AI631" s="12"/>
      <c r="AJ631" s="12"/>
      <c r="AK631" s="12"/>
    </row>
    <row r="632">
      <c r="AH632" s="12"/>
      <c r="AI632" s="12"/>
      <c r="AJ632" s="12"/>
      <c r="AK632" s="12"/>
    </row>
    <row r="633">
      <c r="AH633" s="12"/>
      <c r="AI633" s="12"/>
      <c r="AJ633" s="12"/>
      <c r="AK633" s="12"/>
    </row>
    <row r="634">
      <c r="AH634" s="12"/>
      <c r="AI634" s="12"/>
      <c r="AJ634" s="12"/>
      <c r="AK634" s="12"/>
    </row>
    <row r="635">
      <c r="AH635" s="12"/>
      <c r="AI635" s="12"/>
      <c r="AJ635" s="12"/>
      <c r="AK635" s="12"/>
    </row>
    <row r="636">
      <c r="AH636" s="12"/>
      <c r="AI636" s="12"/>
      <c r="AJ636" s="12"/>
      <c r="AK636" s="12"/>
    </row>
    <row r="637">
      <c r="AH637" s="12"/>
      <c r="AI637" s="12"/>
      <c r="AJ637" s="12"/>
      <c r="AK637" s="12"/>
    </row>
    <row r="638">
      <c r="AH638" s="12"/>
      <c r="AI638" s="12"/>
      <c r="AJ638" s="12"/>
      <c r="AK638" s="12"/>
    </row>
    <row r="639">
      <c r="AH639" s="12"/>
      <c r="AI639" s="12"/>
      <c r="AJ639" s="12"/>
      <c r="AK639" s="12"/>
    </row>
    <row r="640">
      <c r="AH640" s="12"/>
      <c r="AI640" s="12"/>
      <c r="AJ640" s="12"/>
      <c r="AK640" s="12"/>
    </row>
    <row r="641">
      <c r="AH641" s="12"/>
      <c r="AI641" s="12"/>
      <c r="AJ641" s="12"/>
      <c r="AK641" s="12"/>
    </row>
    <row r="642">
      <c r="AH642" s="12"/>
      <c r="AI642" s="12"/>
      <c r="AJ642" s="12"/>
      <c r="AK642" s="12"/>
    </row>
    <row r="643">
      <c r="AH643" s="12"/>
      <c r="AI643" s="12"/>
      <c r="AJ643" s="12"/>
      <c r="AK643" s="12"/>
    </row>
    <row r="644">
      <c r="AH644" s="12"/>
      <c r="AI644" s="12"/>
      <c r="AJ644" s="12"/>
      <c r="AK644" s="12"/>
    </row>
    <row r="645">
      <c r="AH645" s="12"/>
      <c r="AI645" s="12"/>
      <c r="AJ645" s="12"/>
      <c r="AK645" s="12"/>
    </row>
    <row r="646">
      <c r="AH646" s="12"/>
      <c r="AI646" s="12"/>
      <c r="AJ646" s="12"/>
      <c r="AK646" s="12"/>
    </row>
    <row r="647">
      <c r="AH647" s="12"/>
      <c r="AI647" s="12"/>
      <c r="AJ647" s="12"/>
      <c r="AK647" s="12"/>
    </row>
    <row r="648">
      <c r="AH648" s="12"/>
      <c r="AI648" s="12"/>
      <c r="AJ648" s="12"/>
      <c r="AK648" s="12"/>
    </row>
    <row r="649">
      <c r="AH649" s="12"/>
      <c r="AI649" s="12"/>
      <c r="AJ649" s="12"/>
      <c r="AK649" s="12"/>
    </row>
    <row r="650">
      <c r="AH650" s="12"/>
      <c r="AI650" s="12"/>
      <c r="AJ650" s="12"/>
      <c r="AK650" s="12"/>
    </row>
    <row r="651">
      <c r="AH651" s="12"/>
      <c r="AI651" s="12"/>
      <c r="AJ651" s="12"/>
      <c r="AK651" s="12"/>
    </row>
    <row r="652">
      <c r="AH652" s="12"/>
      <c r="AI652" s="12"/>
      <c r="AJ652" s="12"/>
      <c r="AK652" s="12"/>
    </row>
    <row r="653">
      <c r="AH653" s="12"/>
      <c r="AI653" s="12"/>
      <c r="AJ653" s="12"/>
      <c r="AK653" s="12"/>
    </row>
    <row r="654">
      <c r="AH654" s="12"/>
      <c r="AI654" s="12"/>
      <c r="AJ654" s="12"/>
      <c r="AK654" s="12"/>
    </row>
    <row r="655">
      <c r="AH655" s="12"/>
      <c r="AI655" s="12"/>
      <c r="AJ655" s="12"/>
      <c r="AK655" s="12"/>
    </row>
    <row r="656">
      <c r="AH656" s="12"/>
      <c r="AI656" s="12"/>
      <c r="AJ656" s="12"/>
      <c r="AK656" s="12"/>
    </row>
    <row r="657">
      <c r="AH657" s="12"/>
      <c r="AI657" s="12"/>
      <c r="AJ657" s="12"/>
      <c r="AK657" s="12"/>
    </row>
    <row r="658">
      <c r="AH658" s="12"/>
      <c r="AI658" s="12"/>
      <c r="AJ658" s="12"/>
      <c r="AK658" s="12"/>
    </row>
    <row r="659">
      <c r="AH659" s="12"/>
      <c r="AI659" s="12"/>
      <c r="AJ659" s="12"/>
      <c r="AK659" s="12"/>
    </row>
    <row r="660">
      <c r="AH660" s="12"/>
      <c r="AI660" s="12"/>
      <c r="AJ660" s="12"/>
      <c r="AK660" s="12"/>
    </row>
    <row r="661">
      <c r="AH661" s="12"/>
      <c r="AI661" s="12"/>
      <c r="AJ661" s="12"/>
      <c r="AK661" s="12"/>
    </row>
    <row r="662">
      <c r="AH662" s="12"/>
      <c r="AI662" s="12"/>
      <c r="AJ662" s="12"/>
      <c r="AK662" s="12"/>
    </row>
    <row r="663">
      <c r="AH663" s="12"/>
      <c r="AI663" s="12"/>
      <c r="AJ663" s="12"/>
      <c r="AK663" s="12"/>
    </row>
    <row r="664">
      <c r="AH664" s="12"/>
      <c r="AI664" s="12"/>
      <c r="AJ664" s="12"/>
      <c r="AK664" s="12"/>
    </row>
    <row r="665">
      <c r="AH665" s="12"/>
      <c r="AI665" s="12"/>
      <c r="AJ665" s="12"/>
      <c r="AK665" s="12"/>
    </row>
    <row r="666">
      <c r="AH666" s="12"/>
      <c r="AI666" s="12"/>
      <c r="AJ666" s="12"/>
      <c r="AK666" s="12"/>
    </row>
    <row r="667">
      <c r="AH667" s="12"/>
      <c r="AI667" s="12"/>
      <c r="AJ667" s="12"/>
      <c r="AK667" s="12"/>
    </row>
    <row r="668">
      <c r="AH668" s="12"/>
      <c r="AI668" s="12"/>
      <c r="AJ668" s="12"/>
      <c r="AK668" s="12"/>
    </row>
    <row r="669">
      <c r="AH669" s="12"/>
      <c r="AI669" s="12"/>
      <c r="AJ669" s="12"/>
      <c r="AK669" s="12"/>
    </row>
    <row r="670">
      <c r="AH670" s="12"/>
      <c r="AI670" s="12"/>
      <c r="AJ670" s="12"/>
      <c r="AK670" s="12"/>
    </row>
    <row r="671">
      <c r="AH671" s="12"/>
      <c r="AI671" s="12"/>
      <c r="AJ671" s="12"/>
      <c r="AK671" s="12"/>
    </row>
    <row r="672">
      <c r="AH672" s="12"/>
      <c r="AI672" s="12"/>
      <c r="AJ672" s="12"/>
      <c r="AK672" s="12"/>
    </row>
    <row r="673">
      <c r="AH673" s="12"/>
      <c r="AI673" s="12"/>
      <c r="AJ673" s="12"/>
      <c r="AK673" s="12"/>
    </row>
    <row r="674">
      <c r="AH674" s="12"/>
      <c r="AI674" s="12"/>
      <c r="AJ674" s="12"/>
      <c r="AK674" s="12"/>
    </row>
    <row r="675">
      <c r="AH675" s="12"/>
      <c r="AI675" s="12"/>
      <c r="AJ675" s="12"/>
      <c r="AK675" s="12"/>
    </row>
    <row r="676">
      <c r="AH676" s="12"/>
      <c r="AI676" s="12"/>
      <c r="AJ676" s="12"/>
      <c r="AK676" s="12"/>
    </row>
    <row r="677">
      <c r="AH677" s="12"/>
      <c r="AI677" s="12"/>
      <c r="AJ677" s="12"/>
      <c r="AK677" s="12"/>
    </row>
    <row r="678">
      <c r="AH678" s="12"/>
      <c r="AI678" s="12"/>
      <c r="AJ678" s="12"/>
      <c r="AK678" s="12"/>
    </row>
    <row r="679">
      <c r="AH679" s="12"/>
      <c r="AI679" s="12"/>
      <c r="AJ679" s="12"/>
      <c r="AK679" s="12"/>
    </row>
    <row r="680">
      <c r="AH680" s="12"/>
      <c r="AI680" s="12"/>
      <c r="AJ680" s="12"/>
      <c r="AK680" s="12"/>
    </row>
    <row r="681">
      <c r="AH681" s="12"/>
      <c r="AI681" s="12"/>
      <c r="AJ681" s="12"/>
      <c r="AK681" s="12"/>
    </row>
    <row r="682">
      <c r="AH682" s="12"/>
      <c r="AI682" s="12"/>
      <c r="AJ682" s="12"/>
      <c r="AK682" s="12"/>
    </row>
    <row r="683">
      <c r="AH683" s="12"/>
      <c r="AI683" s="12"/>
      <c r="AJ683" s="12"/>
      <c r="AK683" s="12"/>
    </row>
    <row r="684">
      <c r="AH684" s="12"/>
      <c r="AI684" s="12"/>
      <c r="AJ684" s="12"/>
      <c r="AK684" s="12"/>
    </row>
    <row r="685">
      <c r="AH685" s="12"/>
      <c r="AI685" s="12"/>
      <c r="AJ685" s="12"/>
      <c r="AK685" s="12"/>
    </row>
    <row r="686">
      <c r="AH686" s="12"/>
      <c r="AI686" s="12"/>
      <c r="AJ686" s="12"/>
      <c r="AK686" s="12"/>
    </row>
    <row r="687">
      <c r="AH687" s="12"/>
      <c r="AI687" s="12"/>
      <c r="AJ687" s="12"/>
      <c r="AK687" s="12"/>
    </row>
    <row r="688">
      <c r="AH688" s="12"/>
      <c r="AI688" s="12"/>
      <c r="AJ688" s="12"/>
      <c r="AK688" s="12"/>
    </row>
    <row r="689">
      <c r="AH689" s="12"/>
      <c r="AI689" s="12"/>
      <c r="AJ689" s="12"/>
      <c r="AK689" s="12"/>
    </row>
    <row r="690">
      <c r="AH690" s="12"/>
      <c r="AI690" s="12"/>
      <c r="AJ690" s="12"/>
      <c r="AK690" s="12"/>
    </row>
    <row r="691">
      <c r="AH691" s="12"/>
      <c r="AI691" s="12"/>
      <c r="AJ691" s="12"/>
      <c r="AK691" s="12"/>
    </row>
    <row r="692">
      <c r="AH692" s="12"/>
      <c r="AI692" s="12"/>
      <c r="AJ692" s="12"/>
      <c r="AK692" s="12"/>
    </row>
    <row r="693">
      <c r="AH693" s="12"/>
      <c r="AI693" s="12"/>
      <c r="AJ693" s="12"/>
      <c r="AK693" s="12"/>
    </row>
    <row r="694">
      <c r="AH694" s="12"/>
      <c r="AI694" s="12"/>
      <c r="AJ694" s="12"/>
      <c r="AK694" s="12"/>
    </row>
    <row r="695">
      <c r="AH695" s="12"/>
      <c r="AI695" s="12"/>
      <c r="AJ695" s="12"/>
      <c r="AK695" s="12"/>
    </row>
    <row r="696">
      <c r="AH696" s="12"/>
      <c r="AI696" s="12"/>
      <c r="AJ696" s="12"/>
      <c r="AK696" s="12"/>
    </row>
    <row r="697">
      <c r="AH697" s="12"/>
      <c r="AI697" s="12"/>
      <c r="AJ697" s="12"/>
      <c r="AK697" s="12"/>
    </row>
    <row r="698">
      <c r="AH698" s="12"/>
      <c r="AI698" s="12"/>
      <c r="AJ698" s="12"/>
      <c r="AK698" s="12"/>
    </row>
    <row r="699">
      <c r="AH699" s="12"/>
      <c r="AI699" s="12"/>
      <c r="AJ699" s="12"/>
      <c r="AK699" s="12"/>
    </row>
    <row r="700">
      <c r="AH700" s="12"/>
      <c r="AI700" s="12"/>
      <c r="AJ700" s="12"/>
      <c r="AK700" s="12"/>
    </row>
    <row r="701">
      <c r="AH701" s="12"/>
      <c r="AI701" s="12"/>
      <c r="AJ701" s="12"/>
      <c r="AK701" s="12"/>
    </row>
    <row r="702">
      <c r="AH702" s="12"/>
      <c r="AI702" s="12"/>
      <c r="AJ702" s="12"/>
      <c r="AK702" s="12"/>
    </row>
    <row r="703">
      <c r="AH703" s="12"/>
      <c r="AI703" s="12"/>
      <c r="AJ703" s="12"/>
      <c r="AK703" s="12"/>
    </row>
    <row r="704">
      <c r="AH704" s="12"/>
      <c r="AI704" s="12"/>
      <c r="AJ704" s="12"/>
      <c r="AK704" s="12"/>
    </row>
    <row r="705">
      <c r="AH705" s="12"/>
      <c r="AI705" s="12"/>
      <c r="AJ705" s="12"/>
      <c r="AK705" s="12"/>
    </row>
    <row r="706">
      <c r="AH706" s="12"/>
      <c r="AI706" s="12"/>
      <c r="AJ706" s="12"/>
      <c r="AK706" s="12"/>
    </row>
    <row r="707">
      <c r="AH707" s="12"/>
      <c r="AI707" s="12"/>
      <c r="AJ707" s="12"/>
      <c r="AK707" s="12"/>
    </row>
    <row r="708">
      <c r="AH708" s="12"/>
      <c r="AI708" s="12"/>
      <c r="AJ708" s="12"/>
      <c r="AK708" s="12"/>
    </row>
    <row r="709">
      <c r="AH709" s="12"/>
      <c r="AI709" s="12"/>
      <c r="AJ709" s="12"/>
      <c r="AK709" s="12"/>
    </row>
    <row r="710">
      <c r="AH710" s="12"/>
      <c r="AI710" s="12"/>
      <c r="AJ710" s="12"/>
      <c r="AK710" s="12"/>
    </row>
    <row r="711">
      <c r="AH711" s="12"/>
      <c r="AI711" s="12"/>
      <c r="AJ711" s="12"/>
      <c r="AK711" s="12"/>
    </row>
    <row r="712">
      <c r="AH712" s="12"/>
      <c r="AI712" s="12"/>
      <c r="AJ712" s="12"/>
      <c r="AK712" s="12"/>
    </row>
    <row r="713">
      <c r="AH713" s="12"/>
      <c r="AI713" s="12"/>
      <c r="AJ713" s="12"/>
      <c r="AK713" s="12"/>
    </row>
    <row r="714">
      <c r="AH714" s="12"/>
      <c r="AI714" s="12"/>
      <c r="AJ714" s="12"/>
      <c r="AK714" s="12"/>
    </row>
    <row r="715">
      <c r="AH715" s="12"/>
      <c r="AI715" s="12"/>
      <c r="AJ715" s="12"/>
      <c r="AK715" s="12"/>
    </row>
    <row r="716">
      <c r="AH716" s="12"/>
      <c r="AI716" s="12"/>
      <c r="AJ716" s="12"/>
      <c r="AK716" s="12"/>
    </row>
    <row r="717">
      <c r="AH717" s="12"/>
      <c r="AI717" s="12"/>
      <c r="AJ717" s="12"/>
      <c r="AK717" s="12"/>
    </row>
    <row r="718">
      <c r="AH718" s="12"/>
      <c r="AI718" s="12"/>
      <c r="AJ718" s="12"/>
      <c r="AK718" s="12"/>
    </row>
    <row r="719">
      <c r="AH719" s="12"/>
      <c r="AI719" s="12"/>
      <c r="AJ719" s="12"/>
      <c r="AK719" s="12"/>
    </row>
    <row r="720">
      <c r="AH720" s="12"/>
      <c r="AI720" s="12"/>
      <c r="AJ720" s="12"/>
      <c r="AK720" s="12"/>
    </row>
    <row r="721">
      <c r="AH721" s="12"/>
      <c r="AI721" s="12"/>
      <c r="AJ721" s="12"/>
      <c r="AK721" s="12"/>
    </row>
    <row r="722">
      <c r="AH722" s="12"/>
      <c r="AI722" s="12"/>
      <c r="AJ722" s="12"/>
      <c r="AK722" s="12"/>
    </row>
    <row r="723">
      <c r="AH723" s="12"/>
      <c r="AI723" s="12"/>
      <c r="AJ723" s="12"/>
      <c r="AK723" s="12"/>
    </row>
    <row r="724">
      <c r="AH724" s="12"/>
      <c r="AI724" s="12"/>
      <c r="AJ724" s="12"/>
      <c r="AK724" s="12"/>
    </row>
    <row r="725">
      <c r="AH725" s="12"/>
      <c r="AI725" s="12"/>
      <c r="AJ725" s="12"/>
      <c r="AK725" s="12"/>
    </row>
    <row r="726">
      <c r="AH726" s="12"/>
      <c r="AI726" s="12"/>
      <c r="AJ726" s="12"/>
      <c r="AK726" s="12"/>
    </row>
    <row r="727">
      <c r="AH727" s="12"/>
      <c r="AI727" s="12"/>
      <c r="AJ727" s="12"/>
      <c r="AK727" s="12"/>
    </row>
    <row r="728">
      <c r="AH728" s="12"/>
      <c r="AI728" s="12"/>
      <c r="AJ728" s="12"/>
      <c r="AK728" s="12"/>
    </row>
    <row r="729">
      <c r="AH729" s="12"/>
      <c r="AI729" s="12"/>
      <c r="AJ729" s="12"/>
      <c r="AK729" s="12"/>
    </row>
    <row r="730">
      <c r="AH730" s="12"/>
      <c r="AI730" s="12"/>
      <c r="AJ730" s="12"/>
      <c r="AK730" s="12"/>
    </row>
    <row r="731">
      <c r="AH731" s="12"/>
      <c r="AI731" s="12"/>
      <c r="AJ731" s="12"/>
      <c r="AK731" s="12"/>
    </row>
    <row r="732">
      <c r="AH732" s="12"/>
      <c r="AI732" s="12"/>
      <c r="AJ732" s="12"/>
      <c r="AK732" s="12"/>
    </row>
    <row r="733">
      <c r="AH733" s="12"/>
      <c r="AI733" s="12"/>
      <c r="AJ733" s="12"/>
      <c r="AK733" s="12"/>
    </row>
    <row r="734">
      <c r="AH734" s="12"/>
      <c r="AI734" s="12"/>
      <c r="AJ734" s="12"/>
      <c r="AK734" s="12"/>
    </row>
    <row r="735">
      <c r="AH735" s="12"/>
      <c r="AI735" s="12"/>
      <c r="AJ735" s="12"/>
      <c r="AK735" s="12"/>
    </row>
    <row r="736">
      <c r="AH736" s="12"/>
      <c r="AI736" s="12"/>
      <c r="AJ736" s="12"/>
      <c r="AK736" s="12"/>
    </row>
    <row r="737">
      <c r="AH737" s="12"/>
      <c r="AI737" s="12"/>
      <c r="AJ737" s="12"/>
      <c r="AK737" s="12"/>
    </row>
    <row r="738">
      <c r="AH738" s="12"/>
      <c r="AI738" s="12"/>
      <c r="AJ738" s="12"/>
      <c r="AK738" s="12"/>
    </row>
    <row r="739">
      <c r="AH739" s="12"/>
      <c r="AI739" s="12"/>
      <c r="AJ739" s="12"/>
      <c r="AK739" s="12"/>
    </row>
    <row r="740">
      <c r="AH740" s="12"/>
      <c r="AI740" s="12"/>
      <c r="AJ740" s="12"/>
      <c r="AK740" s="12"/>
    </row>
    <row r="741">
      <c r="AH741" s="12"/>
      <c r="AI741" s="12"/>
      <c r="AJ741" s="12"/>
      <c r="AK741" s="12"/>
    </row>
    <row r="742">
      <c r="AH742" s="12"/>
      <c r="AI742" s="12"/>
      <c r="AJ742" s="12"/>
      <c r="AK742" s="12"/>
    </row>
    <row r="743">
      <c r="AH743" s="12"/>
      <c r="AI743" s="12"/>
      <c r="AJ743" s="12"/>
      <c r="AK743" s="12"/>
    </row>
    <row r="744">
      <c r="AH744" s="12"/>
      <c r="AI744" s="12"/>
      <c r="AJ744" s="12"/>
      <c r="AK744" s="12"/>
    </row>
    <row r="745">
      <c r="AH745" s="12"/>
      <c r="AI745" s="12"/>
      <c r="AJ745" s="12"/>
      <c r="AK745" s="12"/>
    </row>
    <row r="746">
      <c r="AH746" s="12"/>
      <c r="AI746" s="12"/>
      <c r="AJ746" s="12"/>
      <c r="AK746" s="12"/>
    </row>
    <row r="747">
      <c r="AH747" s="12"/>
      <c r="AI747" s="12"/>
      <c r="AJ747" s="12"/>
      <c r="AK747" s="12"/>
    </row>
    <row r="748">
      <c r="AH748" s="12"/>
      <c r="AI748" s="12"/>
      <c r="AJ748" s="12"/>
      <c r="AK748" s="12"/>
    </row>
    <row r="749">
      <c r="AH749" s="12"/>
      <c r="AI749" s="12"/>
      <c r="AJ749" s="12"/>
      <c r="AK749" s="12"/>
    </row>
    <row r="750">
      <c r="AH750" s="12"/>
      <c r="AI750" s="12"/>
      <c r="AJ750" s="12"/>
      <c r="AK750" s="12"/>
    </row>
    <row r="751">
      <c r="AH751" s="12"/>
      <c r="AI751" s="12"/>
      <c r="AJ751" s="12"/>
      <c r="AK751" s="12"/>
    </row>
    <row r="752">
      <c r="AH752" s="12"/>
      <c r="AI752" s="12"/>
      <c r="AJ752" s="12"/>
      <c r="AK752" s="12"/>
    </row>
    <row r="753">
      <c r="AH753" s="12"/>
      <c r="AI753" s="12"/>
      <c r="AJ753" s="12"/>
      <c r="AK753" s="12"/>
    </row>
    <row r="754">
      <c r="AH754" s="12"/>
      <c r="AI754" s="12"/>
      <c r="AJ754" s="12"/>
      <c r="AK754" s="12"/>
    </row>
    <row r="755">
      <c r="AH755" s="12"/>
      <c r="AI755" s="12"/>
      <c r="AJ755" s="12"/>
      <c r="AK755" s="12"/>
    </row>
    <row r="756">
      <c r="AH756" s="12"/>
      <c r="AI756" s="12"/>
      <c r="AJ756" s="12"/>
      <c r="AK756" s="12"/>
    </row>
    <row r="757">
      <c r="AH757" s="12"/>
      <c r="AI757" s="12"/>
      <c r="AJ757" s="12"/>
      <c r="AK757" s="12"/>
    </row>
    <row r="758">
      <c r="AH758" s="12"/>
      <c r="AI758" s="12"/>
      <c r="AJ758" s="12"/>
      <c r="AK758" s="12"/>
    </row>
    <row r="759">
      <c r="AH759" s="12"/>
      <c r="AI759" s="12"/>
      <c r="AJ759" s="12"/>
      <c r="AK759" s="12"/>
    </row>
    <row r="760">
      <c r="AH760" s="12"/>
      <c r="AI760" s="12"/>
      <c r="AJ760" s="12"/>
      <c r="AK760" s="12"/>
    </row>
    <row r="761">
      <c r="AH761" s="12"/>
      <c r="AI761" s="12"/>
      <c r="AJ761" s="12"/>
      <c r="AK761" s="12"/>
    </row>
    <row r="762">
      <c r="AH762" s="12"/>
      <c r="AI762" s="12"/>
      <c r="AJ762" s="12"/>
      <c r="AK762" s="12"/>
    </row>
    <row r="763">
      <c r="AH763" s="12"/>
      <c r="AI763" s="12"/>
      <c r="AJ763" s="12"/>
      <c r="AK763" s="12"/>
    </row>
    <row r="764">
      <c r="AH764" s="12"/>
      <c r="AI764" s="12"/>
      <c r="AJ764" s="12"/>
      <c r="AK764" s="12"/>
    </row>
    <row r="765">
      <c r="AH765" s="12"/>
      <c r="AI765" s="12"/>
      <c r="AJ765" s="12"/>
      <c r="AK765" s="12"/>
    </row>
    <row r="766">
      <c r="AH766" s="12"/>
      <c r="AI766" s="12"/>
      <c r="AJ766" s="12"/>
      <c r="AK766" s="12"/>
    </row>
    <row r="767">
      <c r="AH767" s="12"/>
      <c r="AI767" s="12"/>
      <c r="AJ767" s="12"/>
      <c r="AK767" s="12"/>
    </row>
    <row r="768">
      <c r="AH768" s="12"/>
      <c r="AI768" s="12"/>
      <c r="AJ768" s="12"/>
      <c r="AK768" s="12"/>
    </row>
    <row r="769">
      <c r="AH769" s="12"/>
      <c r="AI769" s="12"/>
      <c r="AJ769" s="12"/>
      <c r="AK769" s="12"/>
    </row>
    <row r="770">
      <c r="AH770" s="12"/>
      <c r="AI770" s="12"/>
      <c r="AJ770" s="12"/>
      <c r="AK770" s="12"/>
    </row>
    <row r="771">
      <c r="AH771" s="12"/>
      <c r="AI771" s="12"/>
      <c r="AJ771" s="12"/>
      <c r="AK771" s="12"/>
    </row>
    <row r="772">
      <c r="AH772" s="12"/>
      <c r="AI772" s="12"/>
      <c r="AJ772" s="12"/>
      <c r="AK772" s="12"/>
    </row>
    <row r="773">
      <c r="AH773" s="12"/>
      <c r="AI773" s="12"/>
      <c r="AJ773" s="12"/>
      <c r="AK773" s="12"/>
    </row>
    <row r="774">
      <c r="AH774" s="12"/>
      <c r="AI774" s="12"/>
      <c r="AJ774" s="12"/>
      <c r="AK774" s="12"/>
    </row>
    <row r="775">
      <c r="AH775" s="12"/>
      <c r="AI775" s="12"/>
      <c r="AJ775" s="12"/>
      <c r="AK775" s="12"/>
    </row>
    <row r="776">
      <c r="AH776" s="12"/>
      <c r="AI776" s="12"/>
      <c r="AJ776" s="12"/>
      <c r="AK776" s="12"/>
    </row>
    <row r="777">
      <c r="AH777" s="12"/>
      <c r="AI777" s="12"/>
      <c r="AJ777" s="12"/>
      <c r="AK777" s="12"/>
    </row>
    <row r="778">
      <c r="AH778" s="12"/>
      <c r="AI778" s="12"/>
      <c r="AJ778" s="12"/>
      <c r="AK778" s="12"/>
    </row>
    <row r="779">
      <c r="AH779" s="12"/>
      <c r="AI779" s="12"/>
      <c r="AJ779" s="12"/>
      <c r="AK779" s="12"/>
    </row>
    <row r="780">
      <c r="AH780" s="12"/>
      <c r="AI780" s="12"/>
      <c r="AJ780" s="12"/>
      <c r="AK780" s="12"/>
    </row>
    <row r="781">
      <c r="AH781" s="12"/>
      <c r="AI781" s="12"/>
      <c r="AJ781" s="12"/>
      <c r="AK781" s="12"/>
    </row>
    <row r="782">
      <c r="AH782" s="12"/>
      <c r="AI782" s="12"/>
      <c r="AJ782" s="12"/>
      <c r="AK782" s="12"/>
    </row>
    <row r="783">
      <c r="AH783" s="12"/>
      <c r="AI783" s="12"/>
      <c r="AJ783" s="12"/>
      <c r="AK783" s="12"/>
    </row>
    <row r="784">
      <c r="AH784" s="12"/>
      <c r="AI784" s="12"/>
      <c r="AJ784" s="12"/>
      <c r="AK784" s="12"/>
    </row>
    <row r="785">
      <c r="AH785" s="12"/>
      <c r="AI785" s="12"/>
      <c r="AJ785" s="12"/>
      <c r="AK785" s="12"/>
    </row>
    <row r="786">
      <c r="AH786" s="12"/>
      <c r="AI786" s="12"/>
      <c r="AJ786" s="12"/>
      <c r="AK786" s="12"/>
    </row>
    <row r="787">
      <c r="AH787" s="12"/>
      <c r="AI787" s="12"/>
      <c r="AJ787" s="12"/>
      <c r="AK787" s="12"/>
    </row>
    <row r="788">
      <c r="AH788" s="12"/>
      <c r="AI788" s="12"/>
      <c r="AJ788" s="12"/>
      <c r="AK788" s="12"/>
    </row>
    <row r="789">
      <c r="AH789" s="12"/>
      <c r="AI789" s="12"/>
      <c r="AJ789" s="12"/>
      <c r="AK789" s="12"/>
    </row>
    <row r="790">
      <c r="AH790" s="12"/>
      <c r="AI790" s="12"/>
      <c r="AJ790" s="12"/>
      <c r="AK790" s="12"/>
    </row>
    <row r="791">
      <c r="AH791" s="12"/>
      <c r="AI791" s="12"/>
      <c r="AJ791" s="12"/>
      <c r="AK791" s="12"/>
    </row>
    <row r="792">
      <c r="AH792" s="12"/>
      <c r="AI792" s="12"/>
      <c r="AJ792" s="12"/>
      <c r="AK792" s="12"/>
    </row>
    <row r="793">
      <c r="AH793" s="12"/>
      <c r="AI793" s="12"/>
      <c r="AJ793" s="12"/>
      <c r="AK793" s="12"/>
    </row>
    <row r="794">
      <c r="AH794" s="12"/>
      <c r="AI794" s="12"/>
      <c r="AJ794" s="12"/>
      <c r="AK794" s="12"/>
    </row>
    <row r="795">
      <c r="AH795" s="12"/>
      <c r="AI795" s="12"/>
      <c r="AJ795" s="12"/>
      <c r="AK795" s="12"/>
    </row>
    <row r="796">
      <c r="AH796" s="12"/>
      <c r="AI796" s="12"/>
      <c r="AJ796" s="12"/>
      <c r="AK796" s="12"/>
    </row>
    <row r="797">
      <c r="AH797" s="12"/>
      <c r="AI797" s="12"/>
      <c r="AJ797" s="12"/>
      <c r="AK797" s="12"/>
    </row>
    <row r="798">
      <c r="AH798" s="12"/>
      <c r="AI798" s="12"/>
      <c r="AJ798" s="12"/>
      <c r="AK798" s="12"/>
    </row>
    <row r="799">
      <c r="AH799" s="12"/>
      <c r="AI799" s="12"/>
      <c r="AJ799" s="12"/>
      <c r="AK799" s="12"/>
    </row>
    <row r="800">
      <c r="AH800" s="12"/>
      <c r="AI800" s="12"/>
      <c r="AJ800" s="12"/>
      <c r="AK800" s="12"/>
    </row>
    <row r="801">
      <c r="AH801" s="12"/>
      <c r="AI801" s="12"/>
      <c r="AJ801" s="12"/>
      <c r="AK801" s="12"/>
    </row>
    <row r="802">
      <c r="AH802" s="12"/>
      <c r="AI802" s="12"/>
      <c r="AJ802" s="12"/>
      <c r="AK802" s="12"/>
    </row>
    <row r="803">
      <c r="AH803" s="12"/>
      <c r="AI803" s="12"/>
      <c r="AJ803" s="12"/>
      <c r="AK803" s="12"/>
    </row>
    <row r="804">
      <c r="AH804" s="12"/>
      <c r="AI804" s="12"/>
      <c r="AJ804" s="12"/>
      <c r="AK804" s="12"/>
    </row>
    <row r="805">
      <c r="AH805" s="12"/>
      <c r="AI805" s="12"/>
      <c r="AJ805" s="12"/>
      <c r="AK805" s="12"/>
    </row>
    <row r="806">
      <c r="AH806" s="12"/>
      <c r="AI806" s="12"/>
      <c r="AJ806" s="12"/>
      <c r="AK806" s="12"/>
    </row>
    <row r="807">
      <c r="AH807" s="12"/>
      <c r="AI807" s="12"/>
      <c r="AJ807" s="12"/>
      <c r="AK807" s="12"/>
    </row>
    <row r="808">
      <c r="AH808" s="12"/>
      <c r="AI808" s="12"/>
      <c r="AJ808" s="12"/>
      <c r="AK808" s="12"/>
    </row>
    <row r="809">
      <c r="AH809" s="12"/>
      <c r="AI809" s="12"/>
      <c r="AJ809" s="12"/>
      <c r="AK809" s="12"/>
    </row>
    <row r="810">
      <c r="AH810" s="12"/>
      <c r="AI810" s="12"/>
      <c r="AJ810" s="12"/>
      <c r="AK810" s="12"/>
    </row>
    <row r="811">
      <c r="AH811" s="12"/>
      <c r="AI811" s="12"/>
      <c r="AJ811" s="12"/>
      <c r="AK811" s="12"/>
    </row>
    <row r="812">
      <c r="AH812" s="12"/>
      <c r="AI812" s="12"/>
      <c r="AJ812" s="12"/>
      <c r="AK812" s="12"/>
    </row>
    <row r="813">
      <c r="AH813" s="12"/>
      <c r="AI813" s="12"/>
      <c r="AJ813" s="12"/>
      <c r="AK813" s="12"/>
    </row>
    <row r="814">
      <c r="AH814" s="12"/>
      <c r="AI814" s="12"/>
      <c r="AJ814" s="12"/>
      <c r="AK814" s="12"/>
    </row>
    <row r="815">
      <c r="AH815" s="12"/>
      <c r="AI815" s="12"/>
      <c r="AJ815" s="12"/>
      <c r="AK815" s="12"/>
    </row>
    <row r="816">
      <c r="AH816" s="12"/>
      <c r="AI816" s="12"/>
      <c r="AJ816" s="12"/>
      <c r="AK816" s="12"/>
    </row>
    <row r="817">
      <c r="AH817" s="12"/>
      <c r="AI817" s="12"/>
      <c r="AJ817" s="12"/>
      <c r="AK817" s="12"/>
    </row>
    <row r="818">
      <c r="AH818" s="12"/>
      <c r="AI818" s="12"/>
      <c r="AJ818" s="12"/>
      <c r="AK818" s="12"/>
    </row>
    <row r="819">
      <c r="AH819" s="12"/>
      <c r="AI819" s="12"/>
      <c r="AJ819" s="12"/>
      <c r="AK819" s="12"/>
    </row>
    <row r="820">
      <c r="AH820" s="12"/>
      <c r="AI820" s="12"/>
      <c r="AJ820" s="12"/>
      <c r="AK820" s="12"/>
    </row>
    <row r="821">
      <c r="AH821" s="12"/>
      <c r="AI821" s="12"/>
      <c r="AJ821" s="12"/>
      <c r="AK821" s="12"/>
    </row>
    <row r="822">
      <c r="AH822" s="12"/>
      <c r="AI822" s="12"/>
      <c r="AJ822" s="12"/>
      <c r="AK822" s="12"/>
    </row>
    <row r="823">
      <c r="AH823" s="12"/>
      <c r="AI823" s="12"/>
      <c r="AJ823" s="12"/>
      <c r="AK823" s="12"/>
    </row>
    <row r="824">
      <c r="AH824" s="12"/>
      <c r="AI824" s="12"/>
      <c r="AJ824" s="12"/>
      <c r="AK824" s="12"/>
    </row>
    <row r="825">
      <c r="AH825" s="12"/>
      <c r="AI825" s="12"/>
      <c r="AJ825" s="12"/>
      <c r="AK825" s="12"/>
    </row>
    <row r="826">
      <c r="AH826" s="12"/>
      <c r="AI826" s="12"/>
      <c r="AJ826" s="12"/>
      <c r="AK826" s="12"/>
    </row>
    <row r="827">
      <c r="AH827" s="12"/>
      <c r="AI827" s="12"/>
      <c r="AJ827" s="12"/>
      <c r="AK827" s="12"/>
    </row>
    <row r="828">
      <c r="AH828" s="12"/>
      <c r="AI828" s="12"/>
      <c r="AJ828" s="12"/>
      <c r="AK828" s="12"/>
    </row>
    <row r="829">
      <c r="AH829" s="12"/>
      <c r="AI829" s="12"/>
      <c r="AJ829" s="12"/>
      <c r="AK829" s="12"/>
    </row>
    <row r="830">
      <c r="AH830" s="12"/>
      <c r="AI830" s="12"/>
      <c r="AJ830" s="12"/>
      <c r="AK830" s="12"/>
    </row>
    <row r="831">
      <c r="AH831" s="12"/>
      <c r="AI831" s="12"/>
      <c r="AJ831" s="12"/>
      <c r="AK831" s="12"/>
    </row>
    <row r="832">
      <c r="AH832" s="12"/>
      <c r="AI832" s="12"/>
      <c r="AJ832" s="12"/>
      <c r="AK832" s="12"/>
    </row>
    <row r="833">
      <c r="AH833" s="12"/>
      <c r="AI833" s="12"/>
      <c r="AJ833" s="12"/>
      <c r="AK833" s="12"/>
    </row>
    <row r="834">
      <c r="AH834" s="12"/>
      <c r="AI834" s="12"/>
      <c r="AJ834" s="12"/>
      <c r="AK834" s="12"/>
    </row>
    <row r="835">
      <c r="AH835" s="12"/>
      <c r="AI835" s="12"/>
      <c r="AJ835" s="12"/>
      <c r="AK835" s="12"/>
    </row>
    <row r="836">
      <c r="AH836" s="12"/>
      <c r="AI836" s="12"/>
      <c r="AJ836" s="12"/>
      <c r="AK836" s="12"/>
    </row>
    <row r="837">
      <c r="AH837" s="12"/>
      <c r="AI837" s="12"/>
      <c r="AJ837" s="12"/>
      <c r="AK837" s="12"/>
    </row>
    <row r="838">
      <c r="AH838" s="12"/>
      <c r="AI838" s="12"/>
      <c r="AJ838" s="12"/>
      <c r="AK838" s="12"/>
    </row>
    <row r="839">
      <c r="AH839" s="12"/>
      <c r="AI839" s="12"/>
      <c r="AJ839" s="12"/>
      <c r="AK839" s="12"/>
    </row>
    <row r="840">
      <c r="AH840" s="12"/>
      <c r="AI840" s="12"/>
      <c r="AJ840" s="12"/>
      <c r="AK840" s="12"/>
    </row>
    <row r="841">
      <c r="AH841" s="12"/>
      <c r="AI841" s="12"/>
      <c r="AJ841" s="12"/>
      <c r="AK841" s="12"/>
    </row>
    <row r="842">
      <c r="AH842" s="12"/>
      <c r="AI842" s="12"/>
      <c r="AJ842" s="12"/>
      <c r="AK842" s="12"/>
    </row>
    <row r="843">
      <c r="AH843" s="12"/>
      <c r="AI843" s="12"/>
      <c r="AJ843" s="12"/>
      <c r="AK843" s="12"/>
    </row>
    <row r="844">
      <c r="AH844" s="12"/>
      <c r="AI844" s="12"/>
      <c r="AJ844" s="12"/>
      <c r="AK844" s="12"/>
    </row>
    <row r="845">
      <c r="AH845" s="12"/>
      <c r="AI845" s="12"/>
      <c r="AJ845" s="12"/>
      <c r="AK845" s="12"/>
    </row>
    <row r="846">
      <c r="AH846" s="12"/>
      <c r="AI846" s="12"/>
      <c r="AJ846" s="12"/>
      <c r="AK846" s="12"/>
    </row>
    <row r="847">
      <c r="AH847" s="12"/>
      <c r="AI847" s="12"/>
      <c r="AJ847" s="12"/>
      <c r="AK847" s="12"/>
    </row>
    <row r="848">
      <c r="AH848" s="12"/>
      <c r="AI848" s="12"/>
      <c r="AJ848" s="12"/>
      <c r="AK848" s="12"/>
    </row>
    <row r="849">
      <c r="AH849" s="12"/>
      <c r="AI849" s="12"/>
      <c r="AJ849" s="12"/>
      <c r="AK849" s="12"/>
    </row>
    <row r="850">
      <c r="AH850" s="12"/>
      <c r="AI850" s="12"/>
      <c r="AJ850" s="12"/>
      <c r="AK850" s="12"/>
    </row>
    <row r="851">
      <c r="AH851" s="12"/>
      <c r="AI851" s="12"/>
      <c r="AJ851" s="12"/>
      <c r="AK851" s="12"/>
    </row>
    <row r="852">
      <c r="AH852" s="12"/>
      <c r="AI852" s="12"/>
      <c r="AJ852" s="12"/>
      <c r="AK852" s="12"/>
    </row>
    <row r="853">
      <c r="AH853" s="12"/>
      <c r="AI853" s="12"/>
      <c r="AJ853" s="12"/>
      <c r="AK853" s="12"/>
    </row>
    <row r="854">
      <c r="AH854" s="12"/>
      <c r="AI854" s="12"/>
      <c r="AJ854" s="12"/>
      <c r="AK854" s="12"/>
    </row>
    <row r="855">
      <c r="AH855" s="12"/>
      <c r="AI855" s="12"/>
      <c r="AJ855" s="12"/>
      <c r="AK855" s="12"/>
    </row>
    <row r="856">
      <c r="AH856" s="12"/>
      <c r="AI856" s="12"/>
      <c r="AJ856" s="12"/>
      <c r="AK856" s="12"/>
    </row>
    <row r="857">
      <c r="AH857" s="12"/>
      <c r="AI857" s="12"/>
      <c r="AJ857" s="12"/>
      <c r="AK857" s="12"/>
    </row>
    <row r="858">
      <c r="AH858" s="12"/>
      <c r="AI858" s="12"/>
      <c r="AJ858" s="12"/>
      <c r="AK858" s="12"/>
    </row>
    <row r="859">
      <c r="AH859" s="12"/>
      <c r="AI859" s="12"/>
      <c r="AJ859" s="12"/>
      <c r="AK859" s="12"/>
    </row>
    <row r="860">
      <c r="AH860" s="12"/>
      <c r="AI860" s="12"/>
      <c r="AJ860" s="12"/>
      <c r="AK860" s="12"/>
    </row>
    <row r="861">
      <c r="AH861" s="12"/>
      <c r="AI861" s="12"/>
      <c r="AJ861" s="12"/>
      <c r="AK861" s="12"/>
    </row>
    <row r="862">
      <c r="AH862" s="12"/>
      <c r="AI862" s="12"/>
      <c r="AJ862" s="12"/>
      <c r="AK862" s="12"/>
    </row>
    <row r="863">
      <c r="AH863" s="12"/>
      <c r="AI863" s="12"/>
      <c r="AJ863" s="12"/>
      <c r="AK863" s="12"/>
    </row>
    <row r="864">
      <c r="AH864" s="12"/>
      <c r="AI864" s="12"/>
      <c r="AJ864" s="12"/>
      <c r="AK864" s="12"/>
    </row>
    <row r="865">
      <c r="AH865" s="12"/>
      <c r="AI865" s="12"/>
      <c r="AJ865" s="12"/>
      <c r="AK865" s="12"/>
    </row>
    <row r="866">
      <c r="AH866" s="12"/>
      <c r="AI866" s="12"/>
      <c r="AJ866" s="12"/>
      <c r="AK866" s="12"/>
    </row>
    <row r="867">
      <c r="AH867" s="12"/>
      <c r="AI867" s="12"/>
      <c r="AJ867" s="12"/>
      <c r="AK867" s="12"/>
    </row>
    <row r="868">
      <c r="AH868" s="12"/>
      <c r="AI868" s="12"/>
      <c r="AJ868" s="12"/>
      <c r="AK868" s="12"/>
    </row>
    <row r="869">
      <c r="AH869" s="12"/>
      <c r="AI869" s="12"/>
      <c r="AJ869" s="12"/>
      <c r="AK869" s="12"/>
    </row>
    <row r="870">
      <c r="AH870" s="12"/>
      <c r="AI870" s="12"/>
      <c r="AJ870" s="12"/>
      <c r="AK870" s="12"/>
    </row>
    <row r="871">
      <c r="AH871" s="12"/>
      <c r="AI871" s="12"/>
      <c r="AJ871" s="12"/>
      <c r="AK871" s="12"/>
    </row>
    <row r="872">
      <c r="AH872" s="12"/>
      <c r="AI872" s="12"/>
      <c r="AJ872" s="12"/>
      <c r="AK872" s="12"/>
    </row>
    <row r="873">
      <c r="AH873" s="12"/>
      <c r="AI873" s="12"/>
      <c r="AJ873" s="12"/>
      <c r="AK873" s="12"/>
    </row>
    <row r="874">
      <c r="AH874" s="12"/>
      <c r="AI874" s="12"/>
      <c r="AJ874" s="12"/>
      <c r="AK874" s="12"/>
    </row>
    <row r="875">
      <c r="AH875" s="12"/>
      <c r="AI875" s="12"/>
      <c r="AJ875" s="12"/>
      <c r="AK875" s="12"/>
    </row>
    <row r="876">
      <c r="AH876" s="12"/>
      <c r="AI876" s="12"/>
      <c r="AJ876" s="12"/>
      <c r="AK876" s="12"/>
    </row>
    <row r="877">
      <c r="AH877" s="12"/>
      <c r="AI877" s="12"/>
      <c r="AJ877" s="12"/>
      <c r="AK877" s="12"/>
    </row>
    <row r="878">
      <c r="AH878" s="12"/>
      <c r="AI878" s="12"/>
      <c r="AJ878" s="12"/>
      <c r="AK878" s="12"/>
    </row>
    <row r="879">
      <c r="AH879" s="12"/>
      <c r="AI879" s="12"/>
      <c r="AJ879" s="12"/>
      <c r="AK879" s="12"/>
    </row>
    <row r="880">
      <c r="AH880" s="12"/>
      <c r="AI880" s="12"/>
      <c r="AJ880" s="12"/>
      <c r="AK880" s="12"/>
    </row>
    <row r="881">
      <c r="AH881" s="12"/>
      <c r="AI881" s="12"/>
      <c r="AJ881" s="12"/>
      <c r="AK881" s="12"/>
    </row>
    <row r="882">
      <c r="AH882" s="12"/>
      <c r="AI882" s="12"/>
      <c r="AJ882" s="12"/>
      <c r="AK882" s="12"/>
    </row>
    <row r="883">
      <c r="AH883" s="12"/>
      <c r="AI883" s="12"/>
      <c r="AJ883" s="12"/>
      <c r="AK883" s="12"/>
    </row>
    <row r="884">
      <c r="AH884" s="12"/>
      <c r="AI884" s="12"/>
      <c r="AJ884" s="12"/>
      <c r="AK884" s="12"/>
    </row>
    <row r="885">
      <c r="AH885" s="12"/>
      <c r="AI885" s="12"/>
      <c r="AJ885" s="12"/>
      <c r="AK885" s="12"/>
    </row>
    <row r="886">
      <c r="AH886" s="12"/>
      <c r="AI886" s="12"/>
      <c r="AJ886" s="12"/>
      <c r="AK886" s="12"/>
    </row>
    <row r="887">
      <c r="AH887" s="12"/>
      <c r="AI887" s="12"/>
      <c r="AJ887" s="12"/>
      <c r="AK887" s="12"/>
    </row>
    <row r="888">
      <c r="AH888" s="12"/>
      <c r="AI888" s="12"/>
      <c r="AJ888" s="12"/>
      <c r="AK888" s="12"/>
    </row>
    <row r="889">
      <c r="AH889" s="12"/>
      <c r="AI889" s="12"/>
      <c r="AJ889" s="12"/>
      <c r="AK889" s="12"/>
    </row>
    <row r="890">
      <c r="AH890" s="12"/>
      <c r="AI890" s="12"/>
      <c r="AJ890" s="12"/>
      <c r="AK890" s="12"/>
    </row>
    <row r="891">
      <c r="AH891" s="12"/>
      <c r="AI891" s="12"/>
      <c r="AJ891" s="12"/>
      <c r="AK891" s="12"/>
    </row>
    <row r="892">
      <c r="AH892" s="12"/>
      <c r="AI892" s="12"/>
      <c r="AJ892" s="12"/>
      <c r="AK892" s="12"/>
    </row>
    <row r="893">
      <c r="AH893" s="12"/>
      <c r="AI893" s="12"/>
      <c r="AJ893" s="12"/>
      <c r="AK893" s="12"/>
    </row>
    <row r="894">
      <c r="AH894" s="12"/>
      <c r="AI894" s="12"/>
      <c r="AJ894" s="12"/>
      <c r="AK894" s="12"/>
    </row>
    <row r="895">
      <c r="AH895" s="12"/>
      <c r="AI895" s="12"/>
      <c r="AJ895" s="12"/>
      <c r="AK895" s="12"/>
    </row>
    <row r="896">
      <c r="AH896" s="12"/>
      <c r="AI896" s="12"/>
      <c r="AJ896" s="12"/>
      <c r="AK896" s="12"/>
    </row>
    <row r="897">
      <c r="AH897" s="12"/>
      <c r="AI897" s="12"/>
      <c r="AJ897" s="12"/>
      <c r="AK897" s="12"/>
    </row>
    <row r="898">
      <c r="AH898" s="12"/>
      <c r="AI898" s="12"/>
      <c r="AJ898" s="12"/>
      <c r="AK898" s="12"/>
    </row>
    <row r="899">
      <c r="AH899" s="12"/>
      <c r="AI899" s="12"/>
      <c r="AJ899" s="12"/>
      <c r="AK899" s="12"/>
    </row>
    <row r="900">
      <c r="AH900" s="12"/>
      <c r="AI900" s="12"/>
      <c r="AJ900" s="12"/>
      <c r="AK900" s="12"/>
    </row>
    <row r="901">
      <c r="AH901" s="12"/>
      <c r="AI901" s="12"/>
      <c r="AJ901" s="12"/>
      <c r="AK901" s="12"/>
    </row>
    <row r="902">
      <c r="AH902" s="12"/>
      <c r="AI902" s="12"/>
      <c r="AJ902" s="12"/>
      <c r="AK902" s="12"/>
    </row>
    <row r="903">
      <c r="AH903" s="12"/>
      <c r="AI903" s="12"/>
      <c r="AJ903" s="12"/>
      <c r="AK903" s="12"/>
    </row>
    <row r="904">
      <c r="AH904" s="12"/>
      <c r="AI904" s="12"/>
      <c r="AJ904" s="12"/>
      <c r="AK904" s="12"/>
    </row>
    <row r="905">
      <c r="AH905" s="12"/>
      <c r="AI905" s="12"/>
      <c r="AJ905" s="12"/>
      <c r="AK905" s="12"/>
    </row>
    <row r="906">
      <c r="AH906" s="12"/>
      <c r="AI906" s="12"/>
      <c r="AJ906" s="12"/>
      <c r="AK906" s="12"/>
    </row>
    <row r="907">
      <c r="AH907" s="12"/>
      <c r="AI907" s="12"/>
      <c r="AJ907" s="12"/>
      <c r="AK907" s="12"/>
    </row>
    <row r="908">
      <c r="AH908" s="12"/>
      <c r="AI908" s="12"/>
      <c r="AJ908" s="12"/>
      <c r="AK908" s="12"/>
    </row>
    <row r="909">
      <c r="AH909" s="12"/>
      <c r="AI909" s="12"/>
      <c r="AJ909" s="12"/>
      <c r="AK909" s="12"/>
    </row>
    <row r="910">
      <c r="AH910" s="12"/>
      <c r="AI910" s="12"/>
      <c r="AJ910" s="12"/>
      <c r="AK910" s="12"/>
    </row>
    <row r="911">
      <c r="AH911" s="12"/>
      <c r="AI911" s="12"/>
      <c r="AJ911" s="12"/>
      <c r="AK911" s="12"/>
    </row>
    <row r="912">
      <c r="AH912" s="12"/>
      <c r="AI912" s="12"/>
      <c r="AJ912" s="12"/>
      <c r="AK912" s="12"/>
    </row>
    <row r="913">
      <c r="AH913" s="12"/>
      <c r="AI913" s="12"/>
      <c r="AJ913" s="12"/>
      <c r="AK913" s="12"/>
    </row>
    <row r="914">
      <c r="AH914" s="12"/>
      <c r="AI914" s="12"/>
      <c r="AJ914" s="12"/>
      <c r="AK914" s="12"/>
    </row>
    <row r="915">
      <c r="AH915" s="12"/>
      <c r="AI915" s="12"/>
      <c r="AJ915" s="12"/>
      <c r="AK915" s="12"/>
    </row>
    <row r="916">
      <c r="AH916" s="12"/>
      <c r="AI916" s="12"/>
      <c r="AJ916" s="12"/>
      <c r="AK916" s="12"/>
    </row>
    <row r="917">
      <c r="AH917" s="12"/>
      <c r="AI917" s="12"/>
      <c r="AJ917" s="12"/>
      <c r="AK917" s="12"/>
    </row>
    <row r="918">
      <c r="AH918" s="12"/>
      <c r="AI918" s="12"/>
      <c r="AJ918" s="12"/>
      <c r="AK918" s="12"/>
    </row>
    <row r="919">
      <c r="AH919" s="12"/>
      <c r="AI919" s="12"/>
      <c r="AJ919" s="12"/>
      <c r="AK919" s="12"/>
    </row>
    <row r="920">
      <c r="AH920" s="12"/>
      <c r="AI920" s="12"/>
      <c r="AJ920" s="12"/>
      <c r="AK920" s="12"/>
    </row>
    <row r="921">
      <c r="AH921" s="12"/>
      <c r="AI921" s="12"/>
      <c r="AJ921" s="12"/>
      <c r="AK921" s="12"/>
    </row>
    <row r="922">
      <c r="AH922" s="12"/>
      <c r="AI922" s="12"/>
      <c r="AJ922" s="12"/>
      <c r="AK922" s="12"/>
    </row>
    <row r="923">
      <c r="AH923" s="12"/>
      <c r="AI923" s="12"/>
      <c r="AJ923" s="12"/>
      <c r="AK923" s="12"/>
    </row>
    <row r="924">
      <c r="AH924" s="12"/>
      <c r="AI924" s="12"/>
      <c r="AJ924" s="12"/>
      <c r="AK924" s="12"/>
    </row>
    <row r="925">
      <c r="AH925" s="12"/>
      <c r="AI925" s="12"/>
      <c r="AJ925" s="12"/>
      <c r="AK925" s="12"/>
    </row>
    <row r="926">
      <c r="AH926" s="12"/>
      <c r="AI926" s="12"/>
      <c r="AJ926" s="12"/>
      <c r="AK926" s="12"/>
    </row>
    <row r="927">
      <c r="AH927" s="12"/>
      <c r="AI927" s="12"/>
      <c r="AJ927" s="12"/>
      <c r="AK927" s="12"/>
    </row>
    <row r="928">
      <c r="AH928" s="12"/>
      <c r="AI928" s="12"/>
      <c r="AJ928" s="12"/>
      <c r="AK928" s="12"/>
    </row>
    <row r="929">
      <c r="AH929" s="12"/>
      <c r="AI929" s="12"/>
      <c r="AJ929" s="12"/>
      <c r="AK929" s="12"/>
    </row>
    <row r="930">
      <c r="AH930" s="12"/>
      <c r="AI930" s="12"/>
      <c r="AJ930" s="12"/>
      <c r="AK930" s="12"/>
    </row>
    <row r="931">
      <c r="AH931" s="12"/>
      <c r="AI931" s="12"/>
      <c r="AJ931" s="12"/>
      <c r="AK931" s="12"/>
    </row>
    <row r="932">
      <c r="AH932" s="12"/>
      <c r="AI932" s="12"/>
      <c r="AJ932" s="12"/>
      <c r="AK932" s="12"/>
    </row>
    <row r="933">
      <c r="AH933" s="12"/>
      <c r="AI933" s="12"/>
      <c r="AJ933" s="12"/>
      <c r="AK933" s="12"/>
    </row>
    <row r="934">
      <c r="AH934" s="12"/>
      <c r="AI934" s="12"/>
      <c r="AJ934" s="12"/>
      <c r="AK934" s="12"/>
    </row>
    <row r="935">
      <c r="AH935" s="12"/>
      <c r="AI935" s="12"/>
      <c r="AJ935" s="12"/>
      <c r="AK935" s="12"/>
    </row>
    <row r="936">
      <c r="AH936" s="12"/>
      <c r="AI936" s="12"/>
      <c r="AJ936" s="12"/>
      <c r="AK936" s="12"/>
    </row>
    <row r="937">
      <c r="AH937" s="12"/>
      <c r="AI937" s="12"/>
      <c r="AJ937" s="12"/>
      <c r="AK937" s="12"/>
    </row>
    <row r="938">
      <c r="AH938" s="12"/>
      <c r="AI938" s="12"/>
      <c r="AJ938" s="12"/>
      <c r="AK938" s="12"/>
    </row>
    <row r="939">
      <c r="AH939" s="12"/>
      <c r="AI939" s="12"/>
      <c r="AJ939" s="12"/>
      <c r="AK939" s="12"/>
    </row>
    <row r="940">
      <c r="AH940" s="12"/>
      <c r="AI940" s="12"/>
      <c r="AJ940" s="12"/>
      <c r="AK940" s="12"/>
    </row>
    <row r="941">
      <c r="AH941" s="12"/>
      <c r="AI941" s="12"/>
      <c r="AJ941" s="12"/>
      <c r="AK941" s="12"/>
    </row>
    <row r="942">
      <c r="AH942" s="12"/>
      <c r="AI942" s="12"/>
      <c r="AJ942" s="12"/>
      <c r="AK942" s="12"/>
    </row>
    <row r="943">
      <c r="AH943" s="12"/>
      <c r="AI943" s="12"/>
      <c r="AJ943" s="12"/>
      <c r="AK943" s="12"/>
    </row>
    <row r="944">
      <c r="AH944" s="12"/>
      <c r="AI944" s="12"/>
      <c r="AJ944" s="12"/>
      <c r="AK944" s="12"/>
    </row>
    <row r="945">
      <c r="AH945" s="12"/>
      <c r="AI945" s="12"/>
      <c r="AJ945" s="12"/>
      <c r="AK945" s="12"/>
    </row>
    <row r="946">
      <c r="AH946" s="12"/>
      <c r="AI946" s="12"/>
      <c r="AJ946" s="12"/>
      <c r="AK946" s="12"/>
    </row>
    <row r="947">
      <c r="AH947" s="12"/>
      <c r="AI947" s="12"/>
      <c r="AJ947" s="12"/>
      <c r="AK947" s="12"/>
    </row>
    <row r="948">
      <c r="AH948" s="12"/>
      <c r="AI948" s="12"/>
      <c r="AJ948" s="12"/>
      <c r="AK948" s="12"/>
    </row>
    <row r="949">
      <c r="AH949" s="12"/>
      <c r="AI949" s="12"/>
      <c r="AJ949" s="12"/>
      <c r="AK949" s="12"/>
    </row>
    <row r="950">
      <c r="AH950" s="12"/>
      <c r="AI950" s="12"/>
      <c r="AJ950" s="12"/>
      <c r="AK950" s="12"/>
    </row>
    <row r="951">
      <c r="AH951" s="12"/>
      <c r="AI951" s="12"/>
      <c r="AJ951" s="12"/>
      <c r="AK951" s="12"/>
    </row>
    <row r="952">
      <c r="AH952" s="12"/>
      <c r="AI952" s="12"/>
      <c r="AJ952" s="12"/>
      <c r="AK952" s="12"/>
    </row>
    <row r="953">
      <c r="AH953" s="12"/>
      <c r="AI953" s="12"/>
      <c r="AJ953" s="12"/>
      <c r="AK953" s="12"/>
    </row>
    <row r="954">
      <c r="AH954" s="12"/>
      <c r="AI954" s="12"/>
      <c r="AJ954" s="12"/>
      <c r="AK954" s="12"/>
    </row>
    <row r="955">
      <c r="AH955" s="12"/>
      <c r="AI955" s="12"/>
      <c r="AJ955" s="12"/>
      <c r="AK955" s="12"/>
    </row>
    <row r="956">
      <c r="AH956" s="12"/>
      <c r="AI956" s="12"/>
      <c r="AJ956" s="12"/>
      <c r="AK956" s="12"/>
    </row>
    <row r="957">
      <c r="AH957" s="12"/>
      <c r="AI957" s="12"/>
      <c r="AJ957" s="12"/>
      <c r="AK957" s="12"/>
    </row>
    <row r="958">
      <c r="AH958" s="12"/>
      <c r="AI958" s="12"/>
      <c r="AJ958" s="12"/>
      <c r="AK958" s="12"/>
    </row>
    <row r="959">
      <c r="AH959" s="12"/>
      <c r="AI959" s="12"/>
      <c r="AJ959" s="12"/>
      <c r="AK959" s="12"/>
    </row>
    <row r="960">
      <c r="AH960" s="12"/>
      <c r="AI960" s="12"/>
      <c r="AJ960" s="12"/>
      <c r="AK960" s="12"/>
    </row>
    <row r="961">
      <c r="AH961" s="12"/>
      <c r="AI961" s="12"/>
      <c r="AJ961" s="12"/>
      <c r="AK961" s="12"/>
    </row>
    <row r="962">
      <c r="AH962" s="12"/>
      <c r="AI962" s="12"/>
      <c r="AJ962" s="12"/>
      <c r="AK962" s="12"/>
    </row>
    <row r="963">
      <c r="AH963" s="12"/>
      <c r="AI963" s="12"/>
      <c r="AJ963" s="12"/>
      <c r="AK963" s="12"/>
    </row>
    <row r="964">
      <c r="AH964" s="12"/>
      <c r="AI964" s="12"/>
      <c r="AJ964" s="12"/>
      <c r="AK964" s="12"/>
    </row>
    <row r="965">
      <c r="AH965" s="12"/>
      <c r="AI965" s="12"/>
      <c r="AJ965" s="12"/>
      <c r="AK965" s="12"/>
    </row>
    <row r="966">
      <c r="AH966" s="12"/>
      <c r="AI966" s="12"/>
      <c r="AJ966" s="12"/>
      <c r="AK966" s="12"/>
    </row>
    <row r="967">
      <c r="AH967" s="12"/>
      <c r="AI967" s="12"/>
      <c r="AJ967" s="12"/>
      <c r="AK967" s="12"/>
    </row>
    <row r="968">
      <c r="AH968" s="12"/>
      <c r="AI968" s="12"/>
      <c r="AJ968" s="12"/>
      <c r="AK968" s="12"/>
    </row>
    <row r="969">
      <c r="AH969" s="12"/>
      <c r="AI969" s="12"/>
      <c r="AJ969" s="12"/>
      <c r="AK969" s="12"/>
    </row>
    <row r="970">
      <c r="AH970" s="12"/>
      <c r="AI970" s="12"/>
      <c r="AJ970" s="12"/>
      <c r="AK970" s="12"/>
    </row>
    <row r="971">
      <c r="AH971" s="12"/>
      <c r="AI971" s="12"/>
      <c r="AJ971" s="12"/>
      <c r="AK971" s="12"/>
    </row>
    <row r="972">
      <c r="AH972" s="12"/>
      <c r="AI972" s="12"/>
      <c r="AJ972" s="12"/>
      <c r="AK972" s="12"/>
    </row>
    <row r="973">
      <c r="AH973" s="12"/>
      <c r="AI973" s="12"/>
      <c r="AJ973" s="12"/>
      <c r="AK973" s="12"/>
    </row>
    <row r="974">
      <c r="AH974" s="12"/>
      <c r="AI974" s="12"/>
      <c r="AJ974" s="12"/>
      <c r="AK974" s="12"/>
    </row>
    <row r="975">
      <c r="AH975" s="12"/>
      <c r="AI975" s="12"/>
      <c r="AJ975" s="12"/>
      <c r="AK975" s="12"/>
    </row>
    <row r="976">
      <c r="AH976" s="12"/>
      <c r="AI976" s="12"/>
      <c r="AJ976" s="12"/>
      <c r="AK976" s="12"/>
    </row>
    <row r="977">
      <c r="AH977" s="12"/>
      <c r="AI977" s="12"/>
      <c r="AJ977" s="12"/>
      <c r="AK977" s="12"/>
    </row>
    <row r="978">
      <c r="AH978" s="12"/>
      <c r="AI978" s="12"/>
      <c r="AJ978" s="12"/>
      <c r="AK978" s="12"/>
    </row>
    <row r="979">
      <c r="AH979" s="12"/>
      <c r="AI979" s="12"/>
      <c r="AJ979" s="12"/>
      <c r="AK979" s="12"/>
    </row>
    <row r="980">
      <c r="AH980" s="12"/>
      <c r="AI980" s="12"/>
      <c r="AJ980" s="12"/>
      <c r="AK980" s="12"/>
    </row>
    <row r="981">
      <c r="AH981" s="12"/>
      <c r="AI981" s="12"/>
      <c r="AJ981" s="12"/>
      <c r="AK981" s="12"/>
    </row>
    <row r="982">
      <c r="AH982" s="12"/>
      <c r="AI982" s="12"/>
      <c r="AJ982" s="12"/>
      <c r="AK982" s="12"/>
    </row>
    <row r="983">
      <c r="AH983" s="12"/>
      <c r="AI983" s="12"/>
      <c r="AJ983" s="12"/>
      <c r="AK983" s="12"/>
    </row>
    <row r="984">
      <c r="AH984" s="12"/>
      <c r="AI984" s="12"/>
      <c r="AJ984" s="12"/>
      <c r="AK984" s="12"/>
    </row>
    <row r="985">
      <c r="AH985" s="12"/>
      <c r="AI985" s="12"/>
      <c r="AJ985" s="12"/>
      <c r="AK985" s="12"/>
    </row>
    <row r="986">
      <c r="AH986" s="12"/>
      <c r="AI986" s="12"/>
      <c r="AJ986" s="12"/>
      <c r="AK986" s="12"/>
    </row>
    <row r="987">
      <c r="AH987" s="12"/>
      <c r="AI987" s="12"/>
      <c r="AJ987" s="12"/>
      <c r="AK987" s="12"/>
    </row>
    <row r="988">
      <c r="AH988" s="12"/>
      <c r="AI988" s="12"/>
      <c r="AJ988" s="12"/>
      <c r="AK988" s="12"/>
    </row>
    <row r="989">
      <c r="AH989" s="12"/>
      <c r="AI989" s="12"/>
      <c r="AJ989" s="12"/>
      <c r="AK989" s="12"/>
    </row>
    <row r="990">
      <c r="AH990" s="12"/>
      <c r="AI990" s="12"/>
      <c r="AJ990" s="12"/>
      <c r="AK990" s="12"/>
    </row>
    <row r="991">
      <c r="AH991" s="12"/>
      <c r="AI991" s="12"/>
      <c r="AJ991" s="12"/>
      <c r="AK991" s="12"/>
    </row>
    <row r="992">
      <c r="AH992" s="12"/>
      <c r="AI992" s="12"/>
      <c r="AJ992" s="12"/>
      <c r="AK992" s="12"/>
    </row>
    <row r="993">
      <c r="AH993" s="12"/>
      <c r="AI993" s="12"/>
      <c r="AJ993" s="12"/>
      <c r="AK993" s="12"/>
    </row>
    <row r="994">
      <c r="AH994" s="12"/>
      <c r="AI994" s="12"/>
      <c r="AJ994" s="12"/>
      <c r="AK994" s="12"/>
    </row>
    <row r="995">
      <c r="AH995" s="12"/>
      <c r="AI995" s="12"/>
      <c r="AJ995" s="12"/>
      <c r="AK995" s="12"/>
    </row>
    <row r="996">
      <c r="AH996" s="12"/>
      <c r="AI996" s="12"/>
      <c r="AJ996" s="12"/>
      <c r="AK996" s="12"/>
    </row>
    <row r="997">
      <c r="AH997" s="12"/>
      <c r="AI997" s="12"/>
      <c r="AJ997" s="12"/>
      <c r="AK997" s="12"/>
    </row>
    <row r="998">
      <c r="AH998" s="12"/>
      <c r="AI998" s="12"/>
      <c r="AJ998" s="12"/>
      <c r="AK998" s="12"/>
    </row>
    <row r="999">
      <c r="AH999" s="12"/>
      <c r="AI999" s="12"/>
      <c r="AJ999" s="12"/>
      <c r="AK999" s="12"/>
    </row>
    <row r="1000">
      <c r="AH1000" s="12"/>
      <c r="AI1000" s="12"/>
      <c r="AJ1000" s="12"/>
      <c r="AK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>
        <v>165.03</v>
      </c>
      <c r="C4" s="12">
        <v>265.14</v>
      </c>
      <c r="D4" s="12">
        <v>253.12</v>
      </c>
      <c r="E4" s="12">
        <v>312.52</v>
      </c>
      <c r="F4" s="12">
        <v>382.51</v>
      </c>
      <c r="G4" s="12">
        <v>443.81</v>
      </c>
      <c r="H4" s="12">
        <v>272.05</v>
      </c>
      <c r="I4" s="12">
        <v>183.03</v>
      </c>
      <c r="J4" s="12">
        <v>241.84</v>
      </c>
      <c r="K4" s="12">
        <v>202.23</v>
      </c>
      <c r="L4" s="12">
        <v>186.14</v>
      </c>
      <c r="M4" s="12">
        <v>215.03</v>
      </c>
      <c r="N4" s="12">
        <v>214.95</v>
      </c>
      <c r="O4" s="12">
        <v>220.85</v>
      </c>
      <c r="P4" s="12">
        <v>185.77</v>
      </c>
      <c r="Q4" s="12">
        <v>155.84</v>
      </c>
      <c r="R4" s="12">
        <v>113.67</v>
      </c>
      <c r="S4" s="12">
        <v>330.78</v>
      </c>
      <c r="T4" s="12">
        <v>194.48</v>
      </c>
      <c r="U4" s="12">
        <v>290.31</v>
      </c>
      <c r="V4" s="8"/>
      <c r="W4" s="12"/>
      <c r="X4" s="12"/>
      <c r="Y4" s="12"/>
      <c r="Z4" s="12"/>
      <c r="AA4" s="12"/>
      <c r="AB4" s="12">
        <v>271.88</v>
      </c>
      <c r="AC4" s="12"/>
      <c r="AD4" s="12">
        <v>187.46</v>
      </c>
      <c r="AE4" s="12">
        <v>192.27</v>
      </c>
      <c r="AF4" s="51">
        <v>189.39</v>
      </c>
      <c r="AG4" s="12">
        <v>335.46</v>
      </c>
      <c r="AH4" s="12">
        <v>254.18</v>
      </c>
      <c r="AI4" s="12">
        <v>207.54</v>
      </c>
      <c r="AJ4" s="12">
        <v>158.82</v>
      </c>
      <c r="AK4" s="12">
        <v>144.11</v>
      </c>
      <c r="AL4" s="12">
        <v>362.04</v>
      </c>
      <c r="AM4" s="12">
        <v>341.03</v>
      </c>
      <c r="AN4" s="12">
        <v>163.82</v>
      </c>
      <c r="AO4" s="12">
        <v>283.95</v>
      </c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51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>
        <v>1.92</v>
      </c>
      <c r="C6" s="12">
        <v>20.64</v>
      </c>
      <c r="D6" s="12">
        <v>0.24</v>
      </c>
      <c r="E6" s="12">
        <v>12.53</v>
      </c>
      <c r="F6" s="12">
        <v>0.45</v>
      </c>
      <c r="G6" s="12">
        <v>0.01</v>
      </c>
      <c r="H6" s="12">
        <v>1.53</v>
      </c>
      <c r="I6" s="12">
        <v>0.0</v>
      </c>
      <c r="J6" s="12">
        <v>0.07</v>
      </c>
      <c r="K6" s="12">
        <v>0.0</v>
      </c>
      <c r="L6" s="12">
        <v>0.05</v>
      </c>
      <c r="M6" s="12">
        <v>0.0</v>
      </c>
      <c r="N6" s="12">
        <v>0.0</v>
      </c>
      <c r="O6" s="12">
        <v>0.02</v>
      </c>
      <c r="P6" s="12">
        <v>-0.01</v>
      </c>
      <c r="Q6" s="12">
        <v>0.01</v>
      </c>
      <c r="R6" s="12">
        <v>0.05</v>
      </c>
      <c r="S6" s="12">
        <v>0.01</v>
      </c>
      <c r="T6" s="12">
        <v>0.02</v>
      </c>
      <c r="U6" s="12">
        <v>0.03</v>
      </c>
      <c r="V6" s="8"/>
      <c r="W6" s="12"/>
      <c r="X6" s="12"/>
      <c r="Y6" s="12"/>
      <c r="Z6" s="12"/>
      <c r="AA6" s="12"/>
      <c r="AB6" s="12">
        <f>494.08-494.1</f>
        <v>-0.02</v>
      </c>
      <c r="AC6" s="12"/>
      <c r="AD6" s="12">
        <v>0.01</v>
      </c>
      <c r="AE6" s="12">
        <v>0.01</v>
      </c>
      <c r="AF6" s="51">
        <v>0.13</v>
      </c>
      <c r="AG6" s="12">
        <v>-0.03</v>
      </c>
      <c r="AH6" s="12">
        <f>494.04-493.98</f>
        <v>0.06</v>
      </c>
      <c r="AI6" s="12">
        <v>0.04</v>
      </c>
      <c r="AJ6" s="12">
        <f>494.02-494.02</f>
        <v>0</v>
      </c>
      <c r="AK6" s="12">
        <v>0.02</v>
      </c>
      <c r="AL6" s="12">
        <f>494.02-493.98</f>
        <v>0.04</v>
      </c>
      <c r="AM6" s="12">
        <v>0.0</v>
      </c>
      <c r="AN6" s="12">
        <v>0.03</v>
      </c>
      <c r="AO6" s="12">
        <v>0.02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</row>
    <row r="7">
      <c r="A7" s="42" t="s">
        <v>130</v>
      </c>
      <c r="B7" s="12">
        <v>54.41</v>
      </c>
      <c r="C7" s="12">
        <v>15.6</v>
      </c>
      <c r="D7" s="12">
        <v>4.88</v>
      </c>
      <c r="E7" s="12">
        <v>5.36</v>
      </c>
      <c r="F7" s="12">
        <v>2.75</v>
      </c>
      <c r="G7" s="12">
        <v>0.06</v>
      </c>
      <c r="H7" s="12">
        <v>16.36</v>
      </c>
      <c r="I7" s="12">
        <v>0.0</v>
      </c>
      <c r="J7" s="12">
        <v>0.9099999999999999</v>
      </c>
      <c r="K7" s="12">
        <v>0.01</v>
      </c>
      <c r="L7" s="12">
        <v>0.52</v>
      </c>
      <c r="M7" s="12">
        <v>0.0</v>
      </c>
      <c r="N7" s="12">
        <v>1.97</v>
      </c>
      <c r="O7" s="12">
        <v>0.03</v>
      </c>
      <c r="P7" s="12">
        <v>0.01</v>
      </c>
      <c r="Q7" s="12">
        <v>0.03</v>
      </c>
      <c r="R7" s="12">
        <v>1.52</v>
      </c>
      <c r="S7" s="12">
        <v>0.02</v>
      </c>
      <c r="T7" s="12">
        <v>0.32</v>
      </c>
      <c r="U7" s="12">
        <v>0.03</v>
      </c>
      <c r="V7" s="8"/>
      <c r="W7" s="12"/>
      <c r="X7" s="12"/>
      <c r="Y7" s="12"/>
      <c r="Z7" s="12"/>
      <c r="AA7" s="12"/>
      <c r="AB7" s="12">
        <f>441.75-441.6</f>
        <v>0.15</v>
      </c>
      <c r="AC7" s="12"/>
      <c r="AD7" s="12">
        <v>0.8400000000000001</v>
      </c>
      <c r="AE7" s="12">
        <v>0.21000000000000002</v>
      </c>
      <c r="AF7" s="51">
        <v>1.59</v>
      </c>
      <c r="AG7" s="12">
        <v>1.06</v>
      </c>
      <c r="AH7" s="12">
        <f>444.33-441.56</f>
        <v>2.77</v>
      </c>
      <c r="AI7" s="12">
        <v>0.2</v>
      </c>
      <c r="AJ7" s="12">
        <f>441.94-441.58</f>
        <v>0.36</v>
      </c>
      <c r="AK7" s="12">
        <v>0.05</v>
      </c>
      <c r="AL7" s="12">
        <f>443.82-441.57</f>
        <v>2.25</v>
      </c>
      <c r="AM7" s="12">
        <v>1.4</v>
      </c>
      <c r="AN7" s="12">
        <v>0.49000000000000005</v>
      </c>
      <c r="AO7" s="12">
        <v>0.02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>
        <v>16.26</v>
      </c>
      <c r="C8" s="12">
        <v>25.24</v>
      </c>
      <c r="D8" s="12">
        <v>78.8</v>
      </c>
      <c r="E8" s="12">
        <v>2.27</v>
      </c>
      <c r="F8" s="12">
        <v>107.34</v>
      </c>
      <c r="G8" s="12">
        <v>4.66</v>
      </c>
      <c r="H8" s="12">
        <v>150.99</v>
      </c>
      <c r="I8" s="12">
        <v>0.48</v>
      </c>
      <c r="J8" s="12">
        <v>4.37</v>
      </c>
      <c r="K8" s="12">
        <v>0.79</v>
      </c>
      <c r="L8" s="12">
        <v>6.46</v>
      </c>
      <c r="M8" s="12">
        <v>0.61</v>
      </c>
      <c r="N8" s="12">
        <v>3.92</v>
      </c>
      <c r="O8" s="12">
        <v>0.28</v>
      </c>
      <c r="P8" s="12">
        <v>1.66</v>
      </c>
      <c r="Q8" s="12">
        <v>1.05</v>
      </c>
      <c r="R8" s="12">
        <v>5.55</v>
      </c>
      <c r="S8" s="12">
        <v>1.71</v>
      </c>
      <c r="T8" s="12">
        <v>3.39</v>
      </c>
      <c r="U8" s="12">
        <v>2.25</v>
      </c>
      <c r="V8" s="8"/>
      <c r="W8" s="12"/>
      <c r="X8" s="12"/>
      <c r="Y8" s="12"/>
      <c r="Z8" s="12"/>
      <c r="AA8" s="12"/>
      <c r="AB8" s="12">
        <f>391.01-387.26</f>
        <v>3.75</v>
      </c>
      <c r="AC8" s="12"/>
      <c r="AD8" s="12">
        <v>2.6</v>
      </c>
      <c r="AE8" s="12">
        <v>21.58</v>
      </c>
      <c r="AF8" s="51">
        <v>3.85</v>
      </c>
      <c r="AG8" s="12">
        <v>15.51</v>
      </c>
      <c r="AH8" s="12">
        <f>391.32-387.23</f>
        <v>4.09</v>
      </c>
      <c r="AI8" s="12">
        <v>6.83</v>
      </c>
      <c r="AJ8" s="12">
        <f>389.36-387.26</f>
        <v>2.1</v>
      </c>
      <c r="AK8" s="12">
        <v>1.25</v>
      </c>
      <c r="AL8" s="12">
        <f>392-387.33</f>
        <v>4.67</v>
      </c>
      <c r="AM8" s="12">
        <v>3.51</v>
      </c>
      <c r="AN8" s="12">
        <v>3.29</v>
      </c>
      <c r="AO8" s="12">
        <v>0.01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>
        <v>116.68</v>
      </c>
      <c r="C9" s="12">
        <v>156.96</v>
      </c>
      <c r="D9" s="12">
        <v>147.22</v>
      </c>
      <c r="E9" s="12">
        <v>226.76</v>
      </c>
      <c r="F9" s="12">
        <v>246.19</v>
      </c>
      <c r="G9" s="12">
        <v>339.12</v>
      </c>
      <c r="H9" s="12">
        <v>95.64</v>
      </c>
      <c r="I9" s="12">
        <v>97.43</v>
      </c>
      <c r="J9" s="12">
        <v>172.07</v>
      </c>
      <c r="K9" s="12">
        <v>126.73</v>
      </c>
      <c r="L9" s="12">
        <v>170.06</v>
      </c>
      <c r="M9" s="12">
        <v>142.55</v>
      </c>
      <c r="N9" s="12">
        <v>157.36</v>
      </c>
      <c r="O9" s="12">
        <v>154.84</v>
      </c>
      <c r="P9" s="12">
        <v>134.45</v>
      </c>
      <c r="Q9" s="12">
        <v>104.24</v>
      </c>
      <c r="R9" s="12">
        <v>117.9</v>
      </c>
      <c r="S9" s="12">
        <v>227.63</v>
      </c>
      <c r="T9" s="12">
        <v>104.52</v>
      </c>
      <c r="U9" s="12">
        <v>239.54</v>
      </c>
      <c r="V9" s="8"/>
      <c r="W9" s="12"/>
      <c r="X9" s="12"/>
      <c r="Y9" s="12"/>
      <c r="Z9" s="12"/>
      <c r="AA9" s="12"/>
      <c r="AB9" s="12">
        <f>433.43-366.37</f>
        <v>67.06</v>
      </c>
      <c r="AC9" s="12"/>
      <c r="AD9" s="12">
        <v>115.42</v>
      </c>
      <c r="AE9" s="12">
        <v>146.8</v>
      </c>
      <c r="AF9" s="51">
        <v>78.37</v>
      </c>
      <c r="AG9" s="12">
        <v>293.34</v>
      </c>
      <c r="AH9" s="12">
        <f>452.09-366.41</f>
        <v>85.68</v>
      </c>
      <c r="AI9" s="12">
        <v>129.75</v>
      </c>
      <c r="AJ9" s="12">
        <f>445.84-366.29</f>
        <v>79.55</v>
      </c>
      <c r="AK9" s="12">
        <v>95.05</v>
      </c>
      <c r="AL9" s="12">
        <f>395.59-366.52</f>
        <v>29.07</v>
      </c>
      <c r="AM9" s="12">
        <v>65.1</v>
      </c>
      <c r="AN9" s="12">
        <v>71.22</v>
      </c>
      <c r="AO9" s="12">
        <v>24.71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>
        <v>27.8</v>
      </c>
      <c r="C10" s="12">
        <v>45.85</v>
      </c>
      <c r="D10" s="12">
        <v>20.95</v>
      </c>
      <c r="E10" s="12">
        <v>63.82</v>
      </c>
      <c r="F10" s="12">
        <v>23.98</v>
      </c>
      <c r="G10" s="12">
        <v>95.23</v>
      </c>
      <c r="H10" s="12">
        <v>7.41</v>
      </c>
      <c r="I10" s="12">
        <v>81.4</v>
      </c>
      <c r="J10" s="12">
        <v>63.6</v>
      </c>
      <c r="K10" s="12">
        <v>70.91</v>
      </c>
      <c r="L10" s="12">
        <v>16.67</v>
      </c>
      <c r="M10" s="12">
        <v>68.52</v>
      </c>
      <c r="N10" s="12">
        <v>50.69</v>
      </c>
      <c r="O10" s="12">
        <v>62.98</v>
      </c>
      <c r="P10" s="12">
        <v>48.71</v>
      </c>
      <c r="Q10" s="12">
        <v>48.1</v>
      </c>
      <c r="R10" s="12">
        <v>18.64</v>
      </c>
      <c r="S10" s="12">
        <v>98.25</v>
      </c>
      <c r="T10" s="12">
        <v>31.65</v>
      </c>
      <c r="U10" s="12">
        <v>47.27</v>
      </c>
      <c r="V10" s="8"/>
      <c r="W10" s="12"/>
      <c r="X10" s="12"/>
      <c r="Y10" s="12"/>
      <c r="Z10" s="12"/>
      <c r="AA10" s="12"/>
      <c r="AB10" s="12">
        <f>538.85-349.04</f>
        <v>189.81</v>
      </c>
      <c r="AC10" s="12"/>
      <c r="AD10" s="12">
        <v>66.27</v>
      </c>
      <c r="AE10" s="12">
        <v>23.18</v>
      </c>
      <c r="AF10" s="51">
        <v>104.04</v>
      </c>
      <c r="AG10" s="12">
        <v>25.33</v>
      </c>
      <c r="AH10" s="12">
        <f>508.6-349.41</f>
        <v>159.19</v>
      </c>
      <c r="AI10" s="12">
        <v>70.12</v>
      </c>
      <c r="AJ10" s="12">
        <f>423.71-348.9</f>
        <v>74.81</v>
      </c>
      <c r="AK10" s="12">
        <v>47.72</v>
      </c>
      <c r="AL10" s="12">
        <f>664.43-349.04</f>
        <v>315.39</v>
      </c>
      <c r="AM10" s="12">
        <v>265.87</v>
      </c>
      <c r="AN10" s="12">
        <v>86.94</v>
      </c>
      <c r="AO10" s="12">
        <v>244.13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>
        <v>2.29</v>
      </c>
      <c r="C11" s="12">
        <v>0.79</v>
      </c>
      <c r="D11" s="12">
        <v>0.9399999999999998</v>
      </c>
      <c r="E11" s="12">
        <v>1.6</v>
      </c>
      <c r="F11" s="12">
        <v>1.62</v>
      </c>
      <c r="G11" s="12">
        <v>4.7</v>
      </c>
      <c r="H11" s="12">
        <v>0.31</v>
      </c>
      <c r="I11" s="12">
        <v>3.51</v>
      </c>
      <c r="J11" s="12">
        <v>0.97</v>
      </c>
      <c r="K11" s="12">
        <v>3.75</v>
      </c>
      <c r="L11" s="12">
        <v>0.43</v>
      </c>
      <c r="M11" s="12">
        <v>3.38</v>
      </c>
      <c r="N11" s="12">
        <v>0.95</v>
      </c>
      <c r="O11" s="12">
        <v>2.88</v>
      </c>
      <c r="P11" s="12">
        <v>1.01</v>
      </c>
      <c r="Q11" s="12">
        <v>2.26</v>
      </c>
      <c r="R11" s="12">
        <v>0.22000000000000003</v>
      </c>
      <c r="S11" s="12">
        <v>3.07</v>
      </c>
      <c r="T11" s="12">
        <v>0.49000000000000005</v>
      </c>
      <c r="U11" s="12">
        <v>1.24</v>
      </c>
      <c r="V11" s="8"/>
      <c r="W11" s="12"/>
      <c r="X11" s="12"/>
      <c r="Y11" s="12"/>
      <c r="Z11" s="12"/>
      <c r="AA11" s="12"/>
      <c r="AB11" s="12">
        <f>357.72-346.77</f>
        <v>10.95</v>
      </c>
      <c r="AC11" s="12"/>
      <c r="AD11" s="12">
        <v>2.3</v>
      </c>
      <c r="AE11" s="12">
        <v>0.11000000000000001</v>
      </c>
      <c r="AF11" s="51">
        <v>1.4</v>
      </c>
      <c r="AG11" s="12">
        <v>0.31</v>
      </c>
      <c r="AH11" s="12">
        <f>348.97-346.73</f>
        <v>2.24</v>
      </c>
      <c r="AI11" s="12">
        <v>0.61</v>
      </c>
      <c r="AJ11" s="12">
        <f>348.5-346.72</f>
        <v>1.78</v>
      </c>
      <c r="AK11" s="12">
        <v>0.9800000000000001</v>
      </c>
      <c r="AL11" s="12">
        <f>356.8-346.7</f>
        <v>10.1</v>
      </c>
      <c r="AM11" s="12">
        <v>4.86</v>
      </c>
      <c r="AN11" s="12">
        <v>1.86</v>
      </c>
      <c r="AO11" s="12">
        <v>14.95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>
        <v>0.09</v>
      </c>
      <c r="C12" s="12">
        <v>0.08</v>
      </c>
      <c r="D12" s="12">
        <v>0.08</v>
      </c>
      <c r="E12" s="12">
        <v>0.04</v>
      </c>
      <c r="F12" s="12">
        <v>0.1</v>
      </c>
      <c r="G12" s="12">
        <v>0.04</v>
      </c>
      <c r="H12" s="12">
        <v>0.01</v>
      </c>
      <c r="I12" s="12">
        <v>0.01</v>
      </c>
      <c r="J12" s="12">
        <v>0.06</v>
      </c>
      <c r="K12" s="12">
        <v>0.02</v>
      </c>
      <c r="L12" s="12">
        <v>0.01</v>
      </c>
      <c r="M12" s="12">
        <v>0.02</v>
      </c>
      <c r="N12" s="12">
        <v>0.03</v>
      </c>
      <c r="O12" s="12">
        <v>0.05</v>
      </c>
      <c r="P12" s="12">
        <v>0.05</v>
      </c>
      <c r="Q12" s="12">
        <v>0.03</v>
      </c>
      <c r="R12" s="12">
        <v>0.0</v>
      </c>
      <c r="S12" s="12">
        <v>0.03</v>
      </c>
      <c r="T12" s="12">
        <v>-0.01</v>
      </c>
      <c r="U12" s="12">
        <v>0.06</v>
      </c>
      <c r="V12" s="8"/>
      <c r="W12" s="12"/>
      <c r="X12" s="12"/>
      <c r="Y12" s="12"/>
      <c r="Z12" s="12"/>
      <c r="AA12" s="12"/>
      <c r="AB12" s="12">
        <f>256.4-256.37</f>
        <v>0.03</v>
      </c>
      <c r="AC12" s="12"/>
      <c r="AD12" s="12">
        <v>0.08</v>
      </c>
      <c r="AE12" s="12">
        <v>0.02</v>
      </c>
      <c r="AF12" s="51">
        <v>0.04</v>
      </c>
      <c r="AG12" s="12">
        <v>0.01</v>
      </c>
      <c r="AH12" s="12">
        <f>256.36-256.34</f>
        <v>0.02</v>
      </c>
      <c r="AI12" s="12">
        <v>0.1</v>
      </c>
      <c r="AJ12" s="12">
        <f>256.36-256.36</f>
        <v>0</v>
      </c>
      <c r="AK12" s="12">
        <v>0.06</v>
      </c>
      <c r="AL12" s="12">
        <f>256.49-256.31</f>
        <v>0.18</v>
      </c>
      <c r="AM12" s="12">
        <v>0.07</v>
      </c>
      <c r="AN12" s="12">
        <v>0.01</v>
      </c>
      <c r="AO12" s="12">
        <v>0.04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51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>
        <f t="shared" ref="B14:BK14" si="1">(B6/B$4)*100</f>
        <v>1.163424832</v>
      </c>
      <c r="C14" s="22">
        <f t="shared" si="1"/>
        <v>7.784566644</v>
      </c>
      <c r="D14" s="22">
        <f t="shared" si="1"/>
        <v>0.09481668774</v>
      </c>
      <c r="E14" s="22">
        <f t="shared" si="1"/>
        <v>4.009343402</v>
      </c>
      <c r="F14" s="22">
        <f t="shared" si="1"/>
        <v>0.1176439832</v>
      </c>
      <c r="G14" s="22">
        <f t="shared" si="1"/>
        <v>0.002253216467</v>
      </c>
      <c r="H14" s="22">
        <f t="shared" si="1"/>
        <v>0.5623966183</v>
      </c>
      <c r="I14" s="22">
        <f t="shared" si="1"/>
        <v>0</v>
      </c>
      <c r="J14" s="22">
        <f t="shared" si="1"/>
        <v>0.02894475686</v>
      </c>
      <c r="K14" s="22">
        <f t="shared" si="1"/>
        <v>0</v>
      </c>
      <c r="L14" s="22">
        <f t="shared" si="1"/>
        <v>0.0268615021</v>
      </c>
      <c r="M14" s="22">
        <f t="shared" si="1"/>
        <v>0</v>
      </c>
      <c r="N14" s="22">
        <f t="shared" si="1"/>
        <v>0</v>
      </c>
      <c r="O14" s="22">
        <f t="shared" si="1"/>
        <v>0.009055920308</v>
      </c>
      <c r="P14" s="22">
        <f t="shared" si="1"/>
        <v>-0.005383000484</v>
      </c>
      <c r="Q14" s="22">
        <f t="shared" si="1"/>
        <v>0.006416837782</v>
      </c>
      <c r="R14" s="22">
        <f t="shared" si="1"/>
        <v>0.04398697985</v>
      </c>
      <c r="S14" s="22">
        <f t="shared" si="1"/>
        <v>0.003023157386</v>
      </c>
      <c r="T14" s="22">
        <f t="shared" si="1"/>
        <v>0.01028383381</v>
      </c>
      <c r="U14" s="22">
        <f t="shared" si="1"/>
        <v>0.01033378113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>
        <f t="shared" si="1"/>
        <v>-0.007356186553</v>
      </c>
      <c r="AC14" s="22" t="str">
        <f t="shared" si="1"/>
        <v>#DIV/0!</v>
      </c>
      <c r="AD14" s="22">
        <f t="shared" si="1"/>
        <v>0.005334471354</v>
      </c>
      <c r="AE14" s="22">
        <f t="shared" si="1"/>
        <v>0.0052010194</v>
      </c>
      <c r="AF14" s="52">
        <f t="shared" si="1"/>
        <v>0.06864142774</v>
      </c>
      <c r="AG14" s="22">
        <f t="shared" si="1"/>
        <v>-0.008942944017</v>
      </c>
      <c r="AH14" s="22">
        <f t="shared" si="1"/>
        <v>0.02360531907</v>
      </c>
      <c r="AI14" s="22">
        <f t="shared" si="1"/>
        <v>0.01927339308</v>
      </c>
      <c r="AJ14" s="22">
        <f t="shared" si="1"/>
        <v>0</v>
      </c>
      <c r="AK14" s="22">
        <f t="shared" si="1"/>
        <v>0.01387828742</v>
      </c>
      <c r="AL14" s="22">
        <f t="shared" si="1"/>
        <v>0.01104850293</v>
      </c>
      <c r="AM14" s="22">
        <f t="shared" si="1"/>
        <v>0</v>
      </c>
      <c r="AN14" s="22">
        <f t="shared" si="1"/>
        <v>0.01831278232</v>
      </c>
      <c r="AO14" s="22">
        <f t="shared" si="1"/>
        <v>0.007043493573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>
        <f t="shared" ref="B15:BK15" si="2">(B7/B$4)*100</f>
        <v>32.96976307</v>
      </c>
      <c r="C15" s="22">
        <f t="shared" si="2"/>
        <v>5.883684091</v>
      </c>
      <c r="D15" s="22">
        <f t="shared" si="2"/>
        <v>1.927939317</v>
      </c>
      <c r="E15" s="22">
        <f t="shared" si="2"/>
        <v>1.715090234</v>
      </c>
      <c r="F15" s="22">
        <f t="shared" si="2"/>
        <v>0.7189354527</v>
      </c>
      <c r="G15" s="22">
        <f t="shared" si="2"/>
        <v>0.0135192988</v>
      </c>
      <c r="H15" s="22">
        <f t="shared" si="2"/>
        <v>6.013600441</v>
      </c>
      <c r="I15" s="22">
        <f t="shared" si="2"/>
        <v>0</v>
      </c>
      <c r="J15" s="22">
        <f t="shared" si="2"/>
        <v>0.3762818392</v>
      </c>
      <c r="K15" s="22">
        <f t="shared" si="2"/>
        <v>0.004944864758</v>
      </c>
      <c r="L15" s="22">
        <f t="shared" si="2"/>
        <v>0.2793596218</v>
      </c>
      <c r="M15" s="22">
        <f t="shared" si="2"/>
        <v>0</v>
      </c>
      <c r="N15" s="22">
        <f t="shared" si="2"/>
        <v>0.9164922075</v>
      </c>
      <c r="O15" s="22">
        <f t="shared" si="2"/>
        <v>0.01358388046</v>
      </c>
      <c r="P15" s="22">
        <f t="shared" si="2"/>
        <v>0.005383000484</v>
      </c>
      <c r="Q15" s="22">
        <f t="shared" si="2"/>
        <v>0.01925051335</v>
      </c>
      <c r="R15" s="22">
        <f t="shared" si="2"/>
        <v>1.337204188</v>
      </c>
      <c r="S15" s="22">
        <f t="shared" si="2"/>
        <v>0.006046314771</v>
      </c>
      <c r="T15" s="22">
        <f t="shared" si="2"/>
        <v>0.164541341</v>
      </c>
      <c r="U15" s="22">
        <f t="shared" si="2"/>
        <v>0.01033378113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>
        <f t="shared" si="2"/>
        <v>0.05517139915</v>
      </c>
      <c r="AC15" s="22" t="str">
        <f t="shared" si="2"/>
        <v>#DIV/0!</v>
      </c>
      <c r="AD15" s="22">
        <f t="shared" si="2"/>
        <v>0.4480955937</v>
      </c>
      <c r="AE15" s="22">
        <f t="shared" si="2"/>
        <v>0.1092214074</v>
      </c>
      <c r="AF15" s="52">
        <f t="shared" si="2"/>
        <v>0.8395374624</v>
      </c>
      <c r="AG15" s="22">
        <f t="shared" si="2"/>
        <v>0.3159840219</v>
      </c>
      <c r="AH15" s="22">
        <f t="shared" si="2"/>
        <v>1.089778897</v>
      </c>
      <c r="AI15" s="22">
        <f t="shared" si="2"/>
        <v>0.0963669654</v>
      </c>
      <c r="AJ15" s="22">
        <f t="shared" si="2"/>
        <v>0.2266717038</v>
      </c>
      <c r="AK15" s="22">
        <f t="shared" si="2"/>
        <v>0.03469571855</v>
      </c>
      <c r="AL15" s="22">
        <f t="shared" si="2"/>
        <v>0.6214782897</v>
      </c>
      <c r="AM15" s="22">
        <f t="shared" si="2"/>
        <v>0.4105210685</v>
      </c>
      <c r="AN15" s="22">
        <f t="shared" si="2"/>
        <v>0.2991087779</v>
      </c>
      <c r="AO15" s="22">
        <f t="shared" si="2"/>
        <v>0.007043493573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>
        <f t="shared" ref="B16:BK16" si="3">(B8/B$4)*100</f>
        <v>9.852754045</v>
      </c>
      <c r="C16" s="22">
        <f t="shared" si="3"/>
        <v>9.519499133</v>
      </c>
      <c r="D16" s="22">
        <f t="shared" si="3"/>
        <v>31.13147914</v>
      </c>
      <c r="E16" s="22">
        <f t="shared" si="3"/>
        <v>0.7263535134</v>
      </c>
      <c r="F16" s="22">
        <f t="shared" si="3"/>
        <v>28.06201145</v>
      </c>
      <c r="G16" s="22">
        <f t="shared" si="3"/>
        <v>1.049998873</v>
      </c>
      <c r="H16" s="22">
        <f t="shared" si="3"/>
        <v>55.50082705</v>
      </c>
      <c r="I16" s="22">
        <f t="shared" si="3"/>
        <v>0.2622520898</v>
      </c>
      <c r="J16" s="22">
        <f t="shared" si="3"/>
        <v>1.806979821</v>
      </c>
      <c r="K16" s="22">
        <f t="shared" si="3"/>
        <v>0.3906443159</v>
      </c>
      <c r="L16" s="22">
        <f t="shared" si="3"/>
        <v>3.470506071</v>
      </c>
      <c r="M16" s="22">
        <f t="shared" si="3"/>
        <v>0.2836813468</v>
      </c>
      <c r="N16" s="22">
        <f t="shared" si="3"/>
        <v>1.823679926</v>
      </c>
      <c r="O16" s="22">
        <f t="shared" si="3"/>
        <v>0.1267828843</v>
      </c>
      <c r="P16" s="22">
        <f t="shared" si="3"/>
        <v>0.8935780804</v>
      </c>
      <c r="Q16" s="22">
        <f t="shared" si="3"/>
        <v>0.6737679671</v>
      </c>
      <c r="R16" s="22">
        <f t="shared" si="3"/>
        <v>4.882554764</v>
      </c>
      <c r="S16" s="22">
        <f t="shared" si="3"/>
        <v>0.5169599129</v>
      </c>
      <c r="T16" s="22">
        <f t="shared" si="3"/>
        <v>1.743109831</v>
      </c>
      <c r="U16" s="22">
        <f t="shared" si="3"/>
        <v>0.7750335848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>
        <f t="shared" si="3"/>
        <v>1.379284979</v>
      </c>
      <c r="AC16" s="22" t="str">
        <f t="shared" si="3"/>
        <v>#DIV/0!</v>
      </c>
      <c r="AD16" s="22">
        <f t="shared" si="3"/>
        <v>1.386962552</v>
      </c>
      <c r="AE16" s="22">
        <f t="shared" si="3"/>
        <v>11.22379986</v>
      </c>
      <c r="AF16" s="52">
        <f t="shared" si="3"/>
        <v>2.032842283</v>
      </c>
      <c r="AG16" s="22">
        <f t="shared" si="3"/>
        <v>4.623502057</v>
      </c>
      <c r="AH16" s="22">
        <f t="shared" si="3"/>
        <v>1.609095916</v>
      </c>
      <c r="AI16" s="22">
        <f t="shared" si="3"/>
        <v>3.290931869</v>
      </c>
      <c r="AJ16" s="22">
        <f t="shared" si="3"/>
        <v>1.322251606</v>
      </c>
      <c r="AK16" s="22">
        <f t="shared" si="3"/>
        <v>0.8673929637</v>
      </c>
      <c r="AL16" s="22">
        <f t="shared" si="3"/>
        <v>1.289912717</v>
      </c>
      <c r="AM16" s="22">
        <f t="shared" si="3"/>
        <v>1.029234965</v>
      </c>
      <c r="AN16" s="22">
        <f t="shared" si="3"/>
        <v>2.008301795</v>
      </c>
      <c r="AO16" s="22">
        <f t="shared" si="3"/>
        <v>0.003521746786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>
        <f t="shared" ref="B17:BK17" si="4">(B9/B$4)*100</f>
        <v>70.70229655</v>
      </c>
      <c r="C17" s="22">
        <f t="shared" si="4"/>
        <v>59.19891378</v>
      </c>
      <c r="D17" s="22">
        <f t="shared" si="4"/>
        <v>58.16213654</v>
      </c>
      <c r="E17" s="22">
        <f t="shared" si="4"/>
        <v>72.55855625</v>
      </c>
      <c r="F17" s="22">
        <f t="shared" si="4"/>
        <v>64.36171603</v>
      </c>
      <c r="G17" s="22">
        <f t="shared" si="4"/>
        <v>76.41107681</v>
      </c>
      <c r="H17" s="22">
        <f t="shared" si="4"/>
        <v>35.15530233</v>
      </c>
      <c r="I17" s="22">
        <f t="shared" si="4"/>
        <v>53.23171065</v>
      </c>
      <c r="J17" s="22">
        <f t="shared" si="4"/>
        <v>71.15034734</v>
      </c>
      <c r="K17" s="22">
        <f t="shared" si="4"/>
        <v>62.66627108</v>
      </c>
      <c r="L17" s="22">
        <f t="shared" si="4"/>
        <v>91.36134093</v>
      </c>
      <c r="M17" s="22">
        <f t="shared" si="4"/>
        <v>66.29307538</v>
      </c>
      <c r="N17" s="22">
        <f t="shared" si="4"/>
        <v>73.20772273</v>
      </c>
      <c r="O17" s="22">
        <f t="shared" si="4"/>
        <v>70.11093502</v>
      </c>
      <c r="P17" s="22">
        <f t="shared" si="4"/>
        <v>72.37444151</v>
      </c>
      <c r="Q17" s="22">
        <f t="shared" si="4"/>
        <v>66.88911704</v>
      </c>
      <c r="R17" s="22">
        <f t="shared" si="4"/>
        <v>103.7212985</v>
      </c>
      <c r="S17" s="22">
        <f t="shared" si="4"/>
        <v>68.81613157</v>
      </c>
      <c r="T17" s="22">
        <f t="shared" si="4"/>
        <v>53.74331551</v>
      </c>
      <c r="U17" s="22">
        <f t="shared" si="4"/>
        <v>82.51179773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>
        <f t="shared" si="4"/>
        <v>24.66529351</v>
      </c>
      <c r="AC17" s="22" t="str">
        <f t="shared" si="4"/>
        <v>#DIV/0!</v>
      </c>
      <c r="AD17" s="22">
        <f t="shared" si="4"/>
        <v>61.57046837</v>
      </c>
      <c r="AE17" s="22">
        <f t="shared" si="4"/>
        <v>76.35096479</v>
      </c>
      <c r="AF17" s="52">
        <f t="shared" si="4"/>
        <v>41.38022071</v>
      </c>
      <c r="AG17" s="22">
        <f t="shared" si="4"/>
        <v>87.4441066</v>
      </c>
      <c r="AH17" s="22">
        <f t="shared" si="4"/>
        <v>33.70839563</v>
      </c>
      <c r="AI17" s="22">
        <f t="shared" si="4"/>
        <v>62.51806881</v>
      </c>
      <c r="AJ17" s="22">
        <f t="shared" si="4"/>
        <v>50.08815011</v>
      </c>
      <c r="AK17" s="22">
        <f t="shared" si="4"/>
        <v>65.95656096</v>
      </c>
      <c r="AL17" s="22">
        <f t="shared" si="4"/>
        <v>8.029499503</v>
      </c>
      <c r="AM17" s="22">
        <f t="shared" si="4"/>
        <v>19.08922969</v>
      </c>
      <c r="AN17" s="22">
        <f t="shared" si="4"/>
        <v>43.47454523</v>
      </c>
      <c r="AO17" s="22">
        <f t="shared" si="4"/>
        <v>8.702236309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>
        <f t="shared" ref="B18:BK18" si="5">(B10/B$4)*100</f>
        <v>16.84542204</v>
      </c>
      <c r="C18" s="22">
        <f t="shared" si="5"/>
        <v>17.292751</v>
      </c>
      <c r="D18" s="22">
        <f t="shared" si="5"/>
        <v>8.2767067</v>
      </c>
      <c r="E18" s="22">
        <f t="shared" si="5"/>
        <v>20.42109305</v>
      </c>
      <c r="F18" s="22">
        <f t="shared" si="5"/>
        <v>6.269117147</v>
      </c>
      <c r="G18" s="22">
        <f t="shared" si="5"/>
        <v>21.45738041</v>
      </c>
      <c r="H18" s="22">
        <f t="shared" si="5"/>
        <v>2.723764014</v>
      </c>
      <c r="I18" s="22">
        <f t="shared" si="5"/>
        <v>44.47358357</v>
      </c>
      <c r="J18" s="22">
        <f t="shared" si="5"/>
        <v>26.29837909</v>
      </c>
      <c r="K18" s="22">
        <f t="shared" si="5"/>
        <v>35.064036</v>
      </c>
      <c r="L18" s="22">
        <f t="shared" si="5"/>
        <v>8.955624799</v>
      </c>
      <c r="M18" s="22">
        <f t="shared" si="5"/>
        <v>31.86532112</v>
      </c>
      <c r="N18" s="22">
        <f t="shared" si="5"/>
        <v>23.58222843</v>
      </c>
      <c r="O18" s="22">
        <f t="shared" si="5"/>
        <v>28.51709305</v>
      </c>
      <c r="P18" s="22">
        <f t="shared" si="5"/>
        <v>26.22059536</v>
      </c>
      <c r="Q18" s="22">
        <f t="shared" si="5"/>
        <v>30.86498973</v>
      </c>
      <c r="R18" s="22">
        <f t="shared" si="5"/>
        <v>16.39834609</v>
      </c>
      <c r="S18" s="22">
        <f t="shared" si="5"/>
        <v>29.70252131</v>
      </c>
      <c r="T18" s="22">
        <f t="shared" si="5"/>
        <v>16.27416701</v>
      </c>
      <c r="U18" s="22">
        <f t="shared" si="5"/>
        <v>16.28259447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>
        <f t="shared" si="5"/>
        <v>69.81388848</v>
      </c>
      <c r="AC18" s="22" t="str">
        <f t="shared" si="5"/>
        <v>#DIV/0!</v>
      </c>
      <c r="AD18" s="22">
        <f t="shared" si="5"/>
        <v>35.35154166</v>
      </c>
      <c r="AE18" s="22">
        <f t="shared" si="5"/>
        <v>12.05596297</v>
      </c>
      <c r="AF18" s="52">
        <f t="shared" si="5"/>
        <v>54.93426263</v>
      </c>
      <c r="AG18" s="22">
        <f t="shared" si="5"/>
        <v>7.550825732</v>
      </c>
      <c r="AH18" s="22">
        <f t="shared" si="5"/>
        <v>62.6288457</v>
      </c>
      <c r="AI18" s="22">
        <f t="shared" si="5"/>
        <v>33.78625807</v>
      </c>
      <c r="AJ18" s="22">
        <f t="shared" si="5"/>
        <v>47.10363934</v>
      </c>
      <c r="AK18" s="22">
        <f t="shared" si="5"/>
        <v>33.11359378</v>
      </c>
      <c r="AL18" s="22">
        <f t="shared" si="5"/>
        <v>87.11468346</v>
      </c>
      <c r="AM18" s="22">
        <f t="shared" si="5"/>
        <v>77.96088321</v>
      </c>
      <c r="AN18" s="22">
        <f t="shared" si="5"/>
        <v>53.07044317</v>
      </c>
      <c r="AO18" s="22">
        <f t="shared" si="5"/>
        <v>85.9764043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>
        <f t="shared" ref="B19:BK19" si="6">(B11/B$4)*100</f>
        <v>1.387626492</v>
      </c>
      <c r="C19" s="22">
        <f t="shared" si="6"/>
        <v>0.2979557969</v>
      </c>
      <c r="D19" s="22">
        <f t="shared" si="6"/>
        <v>0.3713653603</v>
      </c>
      <c r="E19" s="22">
        <f t="shared" si="6"/>
        <v>0.5119672341</v>
      </c>
      <c r="F19" s="22">
        <f t="shared" si="6"/>
        <v>0.4235183394</v>
      </c>
      <c r="G19" s="22">
        <f t="shared" si="6"/>
        <v>1.059011739</v>
      </c>
      <c r="H19" s="22">
        <f t="shared" si="6"/>
        <v>0.1139496416</v>
      </c>
      <c r="I19" s="22">
        <f t="shared" si="6"/>
        <v>1.917718407</v>
      </c>
      <c r="J19" s="22">
        <f t="shared" si="6"/>
        <v>0.4010916308</v>
      </c>
      <c r="K19" s="22">
        <f t="shared" si="6"/>
        <v>1.854324284</v>
      </c>
      <c r="L19" s="22">
        <f t="shared" si="6"/>
        <v>0.231008918</v>
      </c>
      <c r="M19" s="22">
        <f t="shared" si="6"/>
        <v>1.571873692</v>
      </c>
      <c r="N19" s="22">
        <f t="shared" si="6"/>
        <v>0.4419632473</v>
      </c>
      <c r="O19" s="22">
        <f t="shared" si="6"/>
        <v>1.304052524</v>
      </c>
      <c r="P19" s="22">
        <f t="shared" si="6"/>
        <v>0.5436830489</v>
      </c>
      <c r="Q19" s="22">
        <f t="shared" si="6"/>
        <v>1.450205339</v>
      </c>
      <c r="R19" s="22">
        <f t="shared" si="6"/>
        <v>0.1935427114</v>
      </c>
      <c r="S19" s="22">
        <f t="shared" si="6"/>
        <v>0.9281093174</v>
      </c>
      <c r="T19" s="22">
        <f t="shared" si="6"/>
        <v>0.2519539284</v>
      </c>
      <c r="U19" s="22">
        <f t="shared" si="6"/>
        <v>0.4271296201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>
        <f t="shared" si="6"/>
        <v>4.027512138</v>
      </c>
      <c r="AC19" s="22" t="str">
        <f t="shared" si="6"/>
        <v>#DIV/0!</v>
      </c>
      <c r="AD19" s="22">
        <f t="shared" si="6"/>
        <v>1.226928411</v>
      </c>
      <c r="AE19" s="22">
        <f t="shared" si="6"/>
        <v>0.0572112134</v>
      </c>
      <c r="AF19" s="52">
        <f t="shared" si="6"/>
        <v>0.7392153757</v>
      </c>
      <c r="AG19" s="22">
        <f t="shared" si="6"/>
        <v>0.09241042151</v>
      </c>
      <c r="AH19" s="22">
        <f t="shared" si="6"/>
        <v>0.8812652451</v>
      </c>
      <c r="AI19" s="22">
        <f t="shared" si="6"/>
        <v>0.2939192445</v>
      </c>
      <c r="AJ19" s="22">
        <f t="shared" si="6"/>
        <v>1.120765647</v>
      </c>
      <c r="AK19" s="22">
        <f t="shared" si="6"/>
        <v>0.6800360835</v>
      </c>
      <c r="AL19" s="22">
        <f t="shared" si="6"/>
        <v>2.789746989</v>
      </c>
      <c r="AM19" s="22">
        <f t="shared" si="6"/>
        <v>1.425094566</v>
      </c>
      <c r="AN19" s="22">
        <f t="shared" si="6"/>
        <v>1.135392504</v>
      </c>
      <c r="AO19" s="22">
        <f t="shared" si="6"/>
        <v>5.265011446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>
        <f t="shared" ref="B20:BK20" si="7">(B12/B$4)*100</f>
        <v>0.05453553899</v>
      </c>
      <c r="C20" s="22">
        <f t="shared" si="7"/>
        <v>0.03017273893</v>
      </c>
      <c r="D20" s="22">
        <f t="shared" si="7"/>
        <v>0.03160556258</v>
      </c>
      <c r="E20" s="22">
        <f t="shared" si="7"/>
        <v>0.01279918085</v>
      </c>
      <c r="F20" s="22">
        <f t="shared" si="7"/>
        <v>0.02614310737</v>
      </c>
      <c r="G20" s="22">
        <f t="shared" si="7"/>
        <v>0.009012865866</v>
      </c>
      <c r="H20" s="22">
        <f t="shared" si="7"/>
        <v>0.003675794891</v>
      </c>
      <c r="I20" s="22">
        <f t="shared" si="7"/>
        <v>0.005463585205</v>
      </c>
      <c r="J20" s="22">
        <f t="shared" si="7"/>
        <v>0.0248097916</v>
      </c>
      <c r="K20" s="22">
        <f t="shared" si="7"/>
        <v>0.009889729516</v>
      </c>
      <c r="L20" s="22">
        <f t="shared" si="7"/>
        <v>0.005372300419</v>
      </c>
      <c r="M20" s="22">
        <f t="shared" si="7"/>
        <v>0.009301027764</v>
      </c>
      <c r="N20" s="22">
        <f t="shared" si="7"/>
        <v>0.01395673412</v>
      </c>
      <c r="O20" s="22">
        <f t="shared" si="7"/>
        <v>0.02263980077</v>
      </c>
      <c r="P20" s="22">
        <f t="shared" si="7"/>
        <v>0.02691500242</v>
      </c>
      <c r="Q20" s="22">
        <f t="shared" si="7"/>
        <v>0.01925051335</v>
      </c>
      <c r="R20" s="22">
        <f t="shared" si="7"/>
        <v>0</v>
      </c>
      <c r="S20" s="22">
        <f t="shared" si="7"/>
        <v>0.009069472157</v>
      </c>
      <c r="T20" s="22">
        <f t="shared" si="7"/>
        <v>-0.005141916907</v>
      </c>
      <c r="U20" s="22">
        <f t="shared" si="7"/>
        <v>0.02066756226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>
        <f t="shared" si="7"/>
        <v>0.01103427983</v>
      </c>
      <c r="AC20" s="22" t="str">
        <f t="shared" si="7"/>
        <v>#DIV/0!</v>
      </c>
      <c r="AD20" s="22">
        <f t="shared" si="7"/>
        <v>0.04267577083</v>
      </c>
      <c r="AE20" s="22">
        <f t="shared" si="7"/>
        <v>0.0104020388</v>
      </c>
      <c r="AF20" s="52">
        <f t="shared" si="7"/>
        <v>0.02112043931</v>
      </c>
      <c r="AG20" s="22">
        <f t="shared" si="7"/>
        <v>0.002980981339</v>
      </c>
      <c r="AH20" s="22">
        <f t="shared" si="7"/>
        <v>0.007868439688</v>
      </c>
      <c r="AI20" s="22">
        <f t="shared" si="7"/>
        <v>0.0481834827</v>
      </c>
      <c r="AJ20" s="22">
        <f t="shared" si="7"/>
        <v>0</v>
      </c>
      <c r="AK20" s="22">
        <f t="shared" si="7"/>
        <v>0.04163486226</v>
      </c>
      <c r="AL20" s="22">
        <f t="shared" si="7"/>
        <v>0.04971826318</v>
      </c>
      <c r="AM20" s="22">
        <f t="shared" si="7"/>
        <v>0.02052605343</v>
      </c>
      <c r="AN20" s="22">
        <f t="shared" si="7"/>
        <v>0.006104260774</v>
      </c>
      <c r="AO20" s="22">
        <f t="shared" si="7"/>
        <v>0.01408698715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51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>
        <f t="shared" ref="B22:BK22" si="8">B14</f>
        <v>1.163424832</v>
      </c>
      <c r="C22" s="22">
        <f t="shared" si="8"/>
        <v>7.784566644</v>
      </c>
      <c r="D22" s="22">
        <f t="shared" si="8"/>
        <v>0.09481668774</v>
      </c>
      <c r="E22" s="22">
        <f t="shared" si="8"/>
        <v>4.009343402</v>
      </c>
      <c r="F22" s="22">
        <f t="shared" si="8"/>
        <v>0.1176439832</v>
      </c>
      <c r="G22" s="22">
        <f t="shared" si="8"/>
        <v>0.002253216467</v>
      </c>
      <c r="H22" s="22">
        <f t="shared" si="8"/>
        <v>0.5623966183</v>
      </c>
      <c r="I22" s="22">
        <f t="shared" si="8"/>
        <v>0</v>
      </c>
      <c r="J22" s="22">
        <f t="shared" si="8"/>
        <v>0.02894475686</v>
      </c>
      <c r="K22" s="22">
        <f t="shared" si="8"/>
        <v>0</v>
      </c>
      <c r="L22" s="22">
        <f t="shared" si="8"/>
        <v>0.0268615021</v>
      </c>
      <c r="M22" s="22">
        <f t="shared" si="8"/>
        <v>0</v>
      </c>
      <c r="N22" s="22">
        <f t="shared" si="8"/>
        <v>0</v>
      </c>
      <c r="O22" s="22">
        <f t="shared" si="8"/>
        <v>0.009055920308</v>
      </c>
      <c r="P22" s="22">
        <f t="shared" si="8"/>
        <v>-0.005383000484</v>
      </c>
      <c r="Q22" s="22">
        <f t="shared" si="8"/>
        <v>0.006416837782</v>
      </c>
      <c r="R22" s="22">
        <f t="shared" si="8"/>
        <v>0.04398697985</v>
      </c>
      <c r="S22" s="22">
        <f t="shared" si="8"/>
        <v>0.003023157386</v>
      </c>
      <c r="T22" s="22">
        <f t="shared" si="8"/>
        <v>0.01028383381</v>
      </c>
      <c r="U22" s="22">
        <f t="shared" si="8"/>
        <v>0.01033378113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>
        <f t="shared" si="8"/>
        <v>-0.007356186553</v>
      </c>
      <c r="AC22" s="22" t="str">
        <f t="shared" si="8"/>
        <v>#DIV/0!</v>
      </c>
      <c r="AD22" s="22">
        <f t="shared" si="8"/>
        <v>0.005334471354</v>
      </c>
      <c r="AE22" s="22">
        <f t="shared" si="8"/>
        <v>0.0052010194</v>
      </c>
      <c r="AF22" s="52">
        <f t="shared" si="8"/>
        <v>0.06864142774</v>
      </c>
      <c r="AG22" s="22">
        <f t="shared" si="8"/>
        <v>-0.008942944017</v>
      </c>
      <c r="AH22" s="22">
        <f t="shared" si="8"/>
        <v>0.02360531907</v>
      </c>
      <c r="AI22" s="22">
        <f t="shared" si="8"/>
        <v>0.01927339308</v>
      </c>
      <c r="AJ22" s="22">
        <f t="shared" si="8"/>
        <v>0</v>
      </c>
      <c r="AK22" s="22">
        <f t="shared" si="8"/>
        <v>0.01387828742</v>
      </c>
      <c r="AL22" s="22">
        <f t="shared" si="8"/>
        <v>0.01104850293</v>
      </c>
      <c r="AM22" s="22">
        <f t="shared" si="8"/>
        <v>0</v>
      </c>
      <c r="AN22" s="22">
        <f t="shared" si="8"/>
        <v>0.01831278232</v>
      </c>
      <c r="AO22" s="22">
        <f t="shared" si="8"/>
        <v>0.007043493573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>
        <f t="shared" ref="B23:BK23" si="9">B15+B22</f>
        <v>34.13318791</v>
      </c>
      <c r="C23" s="22">
        <f t="shared" si="9"/>
        <v>13.66825074</v>
      </c>
      <c r="D23" s="22">
        <f t="shared" si="9"/>
        <v>2.022756005</v>
      </c>
      <c r="E23" s="22">
        <f t="shared" si="9"/>
        <v>5.724433636</v>
      </c>
      <c r="F23" s="22">
        <f t="shared" si="9"/>
        <v>0.8365794358</v>
      </c>
      <c r="G23" s="22">
        <f t="shared" si="9"/>
        <v>0.01577251527</v>
      </c>
      <c r="H23" s="22">
        <f t="shared" si="9"/>
        <v>6.575997059</v>
      </c>
      <c r="I23" s="22">
        <f t="shared" si="9"/>
        <v>0</v>
      </c>
      <c r="J23" s="22">
        <f t="shared" si="9"/>
        <v>0.4052265961</v>
      </c>
      <c r="K23" s="22">
        <f t="shared" si="9"/>
        <v>0.004944864758</v>
      </c>
      <c r="L23" s="22">
        <f t="shared" si="9"/>
        <v>0.3062211239</v>
      </c>
      <c r="M23" s="22">
        <f t="shared" si="9"/>
        <v>0</v>
      </c>
      <c r="N23" s="22">
        <f t="shared" si="9"/>
        <v>0.9164922075</v>
      </c>
      <c r="O23" s="22">
        <f t="shared" si="9"/>
        <v>0.02263980077</v>
      </c>
      <c r="P23" s="22">
        <f t="shared" si="9"/>
        <v>0</v>
      </c>
      <c r="Q23" s="22">
        <f t="shared" si="9"/>
        <v>0.02566735113</v>
      </c>
      <c r="R23" s="22">
        <f t="shared" si="9"/>
        <v>1.381191167</v>
      </c>
      <c r="S23" s="22">
        <f t="shared" si="9"/>
        <v>0.009069472157</v>
      </c>
      <c r="T23" s="22">
        <f t="shared" si="9"/>
        <v>0.1748251748</v>
      </c>
      <c r="U23" s="22">
        <f t="shared" si="9"/>
        <v>0.02066756226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>
        <f t="shared" si="9"/>
        <v>0.04781521259</v>
      </c>
      <c r="AC23" s="22" t="str">
        <f t="shared" si="9"/>
        <v>#DIV/0!</v>
      </c>
      <c r="AD23" s="22">
        <f t="shared" si="9"/>
        <v>0.4534300651</v>
      </c>
      <c r="AE23" s="22">
        <f t="shared" si="9"/>
        <v>0.1144224268</v>
      </c>
      <c r="AF23" s="52">
        <f t="shared" si="9"/>
        <v>0.9081788901</v>
      </c>
      <c r="AG23" s="22">
        <f t="shared" si="9"/>
        <v>0.3070410779</v>
      </c>
      <c r="AH23" s="22">
        <f t="shared" si="9"/>
        <v>1.113384216</v>
      </c>
      <c r="AI23" s="22">
        <f t="shared" si="9"/>
        <v>0.1156403585</v>
      </c>
      <c r="AJ23" s="22">
        <f t="shared" si="9"/>
        <v>0.2266717038</v>
      </c>
      <c r="AK23" s="22">
        <f t="shared" si="9"/>
        <v>0.04857400597</v>
      </c>
      <c r="AL23" s="22">
        <f t="shared" si="9"/>
        <v>0.6325267926</v>
      </c>
      <c r="AM23" s="22">
        <f t="shared" si="9"/>
        <v>0.4105210685</v>
      </c>
      <c r="AN23" s="22">
        <f t="shared" si="9"/>
        <v>0.3174215602</v>
      </c>
      <c r="AO23" s="22">
        <f t="shared" si="9"/>
        <v>0.01408698715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>
        <f t="shared" ref="B24:BK24" si="10">B16+B23</f>
        <v>43.98594195</v>
      </c>
      <c r="C24" s="22">
        <f t="shared" si="10"/>
        <v>23.18774987</v>
      </c>
      <c r="D24" s="22">
        <f t="shared" si="10"/>
        <v>33.15423515</v>
      </c>
      <c r="E24" s="22">
        <f t="shared" si="10"/>
        <v>6.45078715</v>
      </c>
      <c r="F24" s="22">
        <f t="shared" si="10"/>
        <v>28.89859089</v>
      </c>
      <c r="G24" s="22">
        <f t="shared" si="10"/>
        <v>1.065771389</v>
      </c>
      <c r="H24" s="22">
        <f t="shared" si="10"/>
        <v>62.07682411</v>
      </c>
      <c r="I24" s="22">
        <f t="shared" si="10"/>
        <v>0.2622520898</v>
      </c>
      <c r="J24" s="22">
        <f t="shared" si="10"/>
        <v>2.212206417</v>
      </c>
      <c r="K24" s="22">
        <f t="shared" si="10"/>
        <v>0.3955891806</v>
      </c>
      <c r="L24" s="22">
        <f t="shared" si="10"/>
        <v>3.776727195</v>
      </c>
      <c r="M24" s="22">
        <f t="shared" si="10"/>
        <v>0.2836813468</v>
      </c>
      <c r="N24" s="22">
        <f t="shared" si="10"/>
        <v>2.740172133</v>
      </c>
      <c r="O24" s="22">
        <f t="shared" si="10"/>
        <v>0.1494226851</v>
      </c>
      <c r="P24" s="22">
        <f t="shared" si="10"/>
        <v>0.8935780804</v>
      </c>
      <c r="Q24" s="22">
        <f t="shared" si="10"/>
        <v>0.6994353183</v>
      </c>
      <c r="R24" s="22">
        <f t="shared" si="10"/>
        <v>6.263745931</v>
      </c>
      <c r="S24" s="22">
        <f t="shared" si="10"/>
        <v>0.5260293851</v>
      </c>
      <c r="T24" s="22">
        <f t="shared" si="10"/>
        <v>1.917935006</v>
      </c>
      <c r="U24" s="22">
        <f t="shared" si="10"/>
        <v>0.795701147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>
        <f t="shared" si="10"/>
        <v>1.427100191</v>
      </c>
      <c r="AC24" s="22" t="str">
        <f t="shared" si="10"/>
        <v>#DIV/0!</v>
      </c>
      <c r="AD24" s="22">
        <f t="shared" si="10"/>
        <v>1.840392617</v>
      </c>
      <c r="AE24" s="22">
        <f t="shared" si="10"/>
        <v>11.33822229</v>
      </c>
      <c r="AF24" s="52">
        <f t="shared" si="10"/>
        <v>2.941021173</v>
      </c>
      <c r="AG24" s="22">
        <f t="shared" si="10"/>
        <v>4.930543135</v>
      </c>
      <c r="AH24" s="22">
        <f t="shared" si="10"/>
        <v>2.722480132</v>
      </c>
      <c r="AI24" s="22">
        <f t="shared" si="10"/>
        <v>3.406572227</v>
      </c>
      <c r="AJ24" s="22">
        <f t="shared" si="10"/>
        <v>1.548923309</v>
      </c>
      <c r="AK24" s="22">
        <f t="shared" si="10"/>
        <v>0.9159669697</v>
      </c>
      <c r="AL24" s="22">
        <f t="shared" si="10"/>
        <v>1.922439509</v>
      </c>
      <c r="AM24" s="22">
        <f t="shared" si="10"/>
        <v>1.439756033</v>
      </c>
      <c r="AN24" s="22">
        <f t="shared" si="10"/>
        <v>2.325723355</v>
      </c>
      <c r="AO24" s="22">
        <f t="shared" si="10"/>
        <v>0.01760873393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>
        <f t="shared" ref="B25:BK25" si="11">B17+B24</f>
        <v>114.6882385</v>
      </c>
      <c r="C25" s="22">
        <f t="shared" si="11"/>
        <v>82.38666365</v>
      </c>
      <c r="D25" s="22">
        <f t="shared" si="11"/>
        <v>91.31637168</v>
      </c>
      <c r="E25" s="22">
        <f t="shared" si="11"/>
        <v>79.0093434</v>
      </c>
      <c r="F25" s="22">
        <f t="shared" si="11"/>
        <v>93.26030692</v>
      </c>
      <c r="G25" s="22">
        <f t="shared" si="11"/>
        <v>77.4768482</v>
      </c>
      <c r="H25" s="22">
        <f t="shared" si="11"/>
        <v>97.23212645</v>
      </c>
      <c r="I25" s="22">
        <f t="shared" si="11"/>
        <v>53.49396274</v>
      </c>
      <c r="J25" s="22">
        <f t="shared" si="11"/>
        <v>73.36255375</v>
      </c>
      <c r="K25" s="22">
        <f t="shared" si="11"/>
        <v>63.06186026</v>
      </c>
      <c r="L25" s="22">
        <f t="shared" si="11"/>
        <v>95.13806812</v>
      </c>
      <c r="M25" s="22">
        <f t="shared" si="11"/>
        <v>66.57675673</v>
      </c>
      <c r="N25" s="22">
        <f t="shared" si="11"/>
        <v>75.94789486</v>
      </c>
      <c r="O25" s="22">
        <f t="shared" si="11"/>
        <v>70.26035771</v>
      </c>
      <c r="P25" s="22">
        <f t="shared" si="11"/>
        <v>73.26801959</v>
      </c>
      <c r="Q25" s="22">
        <f t="shared" si="11"/>
        <v>67.58855236</v>
      </c>
      <c r="R25" s="22">
        <f t="shared" si="11"/>
        <v>109.9850444</v>
      </c>
      <c r="S25" s="22">
        <f t="shared" si="11"/>
        <v>69.34216095</v>
      </c>
      <c r="T25" s="22">
        <f t="shared" si="11"/>
        <v>55.66125051</v>
      </c>
      <c r="U25" s="22">
        <f t="shared" si="11"/>
        <v>83.30749888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>
        <f t="shared" si="11"/>
        <v>26.0923937</v>
      </c>
      <c r="AC25" s="22" t="str">
        <f t="shared" si="11"/>
        <v>#DIV/0!</v>
      </c>
      <c r="AD25" s="22">
        <f t="shared" si="11"/>
        <v>63.41086098</v>
      </c>
      <c r="AE25" s="22">
        <f t="shared" si="11"/>
        <v>87.68918708</v>
      </c>
      <c r="AF25" s="52">
        <f t="shared" si="11"/>
        <v>44.32124188</v>
      </c>
      <c r="AG25" s="22">
        <f t="shared" si="11"/>
        <v>92.37464973</v>
      </c>
      <c r="AH25" s="22">
        <f t="shared" si="11"/>
        <v>36.43087576</v>
      </c>
      <c r="AI25" s="22">
        <f t="shared" si="11"/>
        <v>65.92464103</v>
      </c>
      <c r="AJ25" s="22">
        <f t="shared" si="11"/>
        <v>51.63707342</v>
      </c>
      <c r="AK25" s="22">
        <f t="shared" si="11"/>
        <v>66.87252793</v>
      </c>
      <c r="AL25" s="22">
        <f t="shared" si="11"/>
        <v>9.951939012</v>
      </c>
      <c r="AM25" s="22">
        <f t="shared" si="11"/>
        <v>20.52898572</v>
      </c>
      <c r="AN25" s="22">
        <f t="shared" si="11"/>
        <v>45.80026859</v>
      </c>
      <c r="AO25" s="22">
        <f t="shared" si="11"/>
        <v>8.719845043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>
        <f t="shared" ref="B26:BK26" si="12">B18+B25</f>
        <v>131.5336605</v>
      </c>
      <c r="C26" s="22">
        <f t="shared" si="12"/>
        <v>99.67941465</v>
      </c>
      <c r="D26" s="22">
        <f t="shared" si="12"/>
        <v>99.59307838</v>
      </c>
      <c r="E26" s="22">
        <f t="shared" si="12"/>
        <v>99.43043645</v>
      </c>
      <c r="F26" s="22">
        <f t="shared" si="12"/>
        <v>99.52942407</v>
      </c>
      <c r="G26" s="22">
        <f t="shared" si="12"/>
        <v>98.93422861</v>
      </c>
      <c r="H26" s="22">
        <f t="shared" si="12"/>
        <v>99.95589046</v>
      </c>
      <c r="I26" s="22">
        <f t="shared" si="12"/>
        <v>97.9675463</v>
      </c>
      <c r="J26" s="22">
        <f t="shared" si="12"/>
        <v>99.66093285</v>
      </c>
      <c r="K26" s="22">
        <f t="shared" si="12"/>
        <v>98.12589626</v>
      </c>
      <c r="L26" s="22">
        <f t="shared" si="12"/>
        <v>104.0936929</v>
      </c>
      <c r="M26" s="22">
        <f t="shared" si="12"/>
        <v>98.44207785</v>
      </c>
      <c r="N26" s="22">
        <f t="shared" si="12"/>
        <v>99.53012328</v>
      </c>
      <c r="O26" s="22">
        <f t="shared" si="12"/>
        <v>98.77745076</v>
      </c>
      <c r="P26" s="22">
        <f t="shared" si="12"/>
        <v>99.48861495</v>
      </c>
      <c r="Q26" s="22">
        <f t="shared" si="12"/>
        <v>98.45354209</v>
      </c>
      <c r="R26" s="22">
        <f t="shared" si="12"/>
        <v>126.3833905</v>
      </c>
      <c r="S26" s="22">
        <f t="shared" si="12"/>
        <v>99.04468227</v>
      </c>
      <c r="T26" s="22">
        <f t="shared" si="12"/>
        <v>71.93541752</v>
      </c>
      <c r="U26" s="22">
        <f t="shared" si="12"/>
        <v>99.59009335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>
        <f t="shared" si="12"/>
        <v>95.90628218</v>
      </c>
      <c r="AC26" s="22" t="str">
        <f t="shared" si="12"/>
        <v>#DIV/0!</v>
      </c>
      <c r="AD26" s="22">
        <f t="shared" si="12"/>
        <v>98.76240265</v>
      </c>
      <c r="AE26" s="22">
        <f t="shared" si="12"/>
        <v>99.74515005</v>
      </c>
      <c r="AF26" s="52">
        <f t="shared" si="12"/>
        <v>99.25550451</v>
      </c>
      <c r="AG26" s="22">
        <f t="shared" si="12"/>
        <v>99.92547547</v>
      </c>
      <c r="AH26" s="22">
        <f t="shared" si="12"/>
        <v>99.05972146</v>
      </c>
      <c r="AI26" s="22">
        <f t="shared" si="12"/>
        <v>99.7108991</v>
      </c>
      <c r="AJ26" s="22">
        <f t="shared" si="12"/>
        <v>98.74071276</v>
      </c>
      <c r="AK26" s="22">
        <f t="shared" si="12"/>
        <v>99.98612171</v>
      </c>
      <c r="AL26" s="22">
        <f t="shared" si="12"/>
        <v>97.06662247</v>
      </c>
      <c r="AM26" s="22">
        <f t="shared" si="12"/>
        <v>98.48986893</v>
      </c>
      <c r="AN26" s="22">
        <f t="shared" si="12"/>
        <v>98.87071176</v>
      </c>
      <c r="AO26" s="22">
        <f t="shared" si="12"/>
        <v>94.69624934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>
        <f t="shared" ref="B27:BK27" si="13">B19+B26</f>
        <v>132.921287</v>
      </c>
      <c r="C27" s="22">
        <f t="shared" si="13"/>
        <v>99.97737045</v>
      </c>
      <c r="D27" s="22">
        <f t="shared" si="13"/>
        <v>99.96444374</v>
      </c>
      <c r="E27" s="22">
        <f t="shared" si="13"/>
        <v>99.94240369</v>
      </c>
      <c r="F27" s="22">
        <f t="shared" si="13"/>
        <v>99.95294241</v>
      </c>
      <c r="G27" s="22">
        <f t="shared" si="13"/>
        <v>99.99324035</v>
      </c>
      <c r="H27" s="22">
        <f t="shared" si="13"/>
        <v>100.0698401</v>
      </c>
      <c r="I27" s="22">
        <f t="shared" si="13"/>
        <v>99.88526471</v>
      </c>
      <c r="J27" s="22">
        <f t="shared" si="13"/>
        <v>100.0620245</v>
      </c>
      <c r="K27" s="22">
        <f t="shared" si="13"/>
        <v>99.98022054</v>
      </c>
      <c r="L27" s="22">
        <f t="shared" si="13"/>
        <v>104.3247018</v>
      </c>
      <c r="M27" s="22">
        <f t="shared" si="13"/>
        <v>100.0139515</v>
      </c>
      <c r="N27" s="22">
        <f t="shared" si="13"/>
        <v>99.97208653</v>
      </c>
      <c r="O27" s="22">
        <f t="shared" si="13"/>
        <v>100.0815033</v>
      </c>
      <c r="P27" s="22">
        <f t="shared" si="13"/>
        <v>100.032298</v>
      </c>
      <c r="Q27" s="22">
        <f t="shared" si="13"/>
        <v>99.90374743</v>
      </c>
      <c r="R27" s="22">
        <f t="shared" si="13"/>
        <v>126.5769332</v>
      </c>
      <c r="S27" s="22">
        <f t="shared" si="13"/>
        <v>99.97279158</v>
      </c>
      <c r="T27" s="22">
        <f t="shared" si="13"/>
        <v>72.18737145</v>
      </c>
      <c r="U27" s="22">
        <f t="shared" si="13"/>
        <v>100.017223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>
        <f t="shared" si="13"/>
        <v>99.93379432</v>
      </c>
      <c r="AC27" s="22" t="str">
        <f t="shared" si="13"/>
        <v>#DIV/0!</v>
      </c>
      <c r="AD27" s="22">
        <f t="shared" si="13"/>
        <v>99.98933106</v>
      </c>
      <c r="AE27" s="22">
        <f t="shared" si="13"/>
        <v>99.80236126</v>
      </c>
      <c r="AF27" s="52">
        <f t="shared" si="13"/>
        <v>99.99471989</v>
      </c>
      <c r="AG27" s="22">
        <f t="shared" si="13"/>
        <v>100.0178859</v>
      </c>
      <c r="AH27" s="22">
        <f t="shared" si="13"/>
        <v>99.9409867</v>
      </c>
      <c r="AI27" s="22">
        <f t="shared" si="13"/>
        <v>100.0048183</v>
      </c>
      <c r="AJ27" s="22">
        <f t="shared" si="13"/>
        <v>99.8614784</v>
      </c>
      <c r="AK27" s="22">
        <f t="shared" si="13"/>
        <v>100.6661578</v>
      </c>
      <c r="AL27" s="22">
        <f t="shared" si="13"/>
        <v>99.85636946</v>
      </c>
      <c r="AM27" s="22">
        <f t="shared" si="13"/>
        <v>99.91496349</v>
      </c>
      <c r="AN27" s="22">
        <f t="shared" si="13"/>
        <v>100.0061043</v>
      </c>
      <c r="AO27" s="22">
        <f t="shared" si="13"/>
        <v>99.96126079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>
        <f t="shared" ref="B28:BK28" si="14">B20+B27</f>
        <v>132.9758226</v>
      </c>
      <c r="C28" s="22">
        <f t="shared" si="14"/>
        <v>100.0075432</v>
      </c>
      <c r="D28" s="22">
        <f t="shared" si="14"/>
        <v>99.9960493</v>
      </c>
      <c r="E28" s="22">
        <f t="shared" si="14"/>
        <v>99.95520287</v>
      </c>
      <c r="F28" s="22">
        <f t="shared" si="14"/>
        <v>99.97908551</v>
      </c>
      <c r="G28" s="22">
        <f t="shared" si="14"/>
        <v>100.0022532</v>
      </c>
      <c r="H28" s="22">
        <f t="shared" si="14"/>
        <v>100.0735159</v>
      </c>
      <c r="I28" s="22">
        <f t="shared" si="14"/>
        <v>99.8907283</v>
      </c>
      <c r="J28" s="22">
        <f t="shared" si="14"/>
        <v>100.0868343</v>
      </c>
      <c r="K28" s="22">
        <f t="shared" si="14"/>
        <v>99.99011027</v>
      </c>
      <c r="L28" s="22">
        <f t="shared" si="14"/>
        <v>104.3300741</v>
      </c>
      <c r="M28" s="22">
        <f t="shared" si="14"/>
        <v>100.0232526</v>
      </c>
      <c r="N28" s="22">
        <f t="shared" si="14"/>
        <v>99.98604327</v>
      </c>
      <c r="O28" s="22">
        <f t="shared" si="14"/>
        <v>100.1041431</v>
      </c>
      <c r="P28" s="22">
        <f t="shared" si="14"/>
        <v>100.059213</v>
      </c>
      <c r="Q28" s="22">
        <f t="shared" si="14"/>
        <v>99.92299795</v>
      </c>
      <c r="R28" s="22">
        <f t="shared" si="14"/>
        <v>126.5769332</v>
      </c>
      <c r="S28" s="22">
        <f t="shared" si="14"/>
        <v>99.98186106</v>
      </c>
      <c r="T28" s="22">
        <f t="shared" si="14"/>
        <v>72.18222954</v>
      </c>
      <c r="U28" s="22">
        <f t="shared" si="14"/>
        <v>100.0378905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>
        <f t="shared" si="14"/>
        <v>99.9448286</v>
      </c>
      <c r="AC28" s="22" t="str">
        <f t="shared" si="14"/>
        <v>#DIV/0!</v>
      </c>
      <c r="AD28" s="22">
        <f t="shared" si="14"/>
        <v>100.0320068</v>
      </c>
      <c r="AE28" s="22">
        <f t="shared" si="14"/>
        <v>99.8127633</v>
      </c>
      <c r="AF28" s="52">
        <f t="shared" si="14"/>
        <v>100.0158403</v>
      </c>
      <c r="AG28" s="22">
        <f t="shared" si="14"/>
        <v>100.0208669</v>
      </c>
      <c r="AH28" s="22">
        <f t="shared" si="14"/>
        <v>99.94885514</v>
      </c>
      <c r="AI28" s="22">
        <f t="shared" si="14"/>
        <v>100.0530018</v>
      </c>
      <c r="AJ28" s="22">
        <f t="shared" si="14"/>
        <v>99.8614784</v>
      </c>
      <c r="AK28" s="22">
        <f t="shared" si="14"/>
        <v>100.7077927</v>
      </c>
      <c r="AL28" s="22">
        <f t="shared" si="14"/>
        <v>99.90608773</v>
      </c>
      <c r="AM28" s="22">
        <f t="shared" si="14"/>
        <v>99.93548955</v>
      </c>
      <c r="AN28" s="22">
        <f t="shared" si="14"/>
        <v>100.0122085</v>
      </c>
      <c r="AO28" s="22">
        <f t="shared" si="14"/>
        <v>99.97534777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51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219.45</v>
      </c>
      <c r="C30" s="12">
        <f t="shared" si="15"/>
        <v>265.16</v>
      </c>
      <c r="D30" s="12">
        <f t="shared" si="15"/>
        <v>253.11</v>
      </c>
      <c r="E30" s="12">
        <f t="shared" si="15"/>
        <v>312.38</v>
      </c>
      <c r="F30" s="12">
        <f t="shared" si="15"/>
        <v>382.43</v>
      </c>
      <c r="G30" s="12">
        <f t="shared" si="15"/>
        <v>443.82</v>
      </c>
      <c r="H30" s="12">
        <f t="shared" si="15"/>
        <v>272.25</v>
      </c>
      <c r="I30" s="12">
        <f t="shared" si="15"/>
        <v>182.83</v>
      </c>
      <c r="J30" s="12">
        <f t="shared" si="15"/>
        <v>242.05</v>
      </c>
      <c r="K30" s="12">
        <f t="shared" si="15"/>
        <v>202.21</v>
      </c>
      <c r="L30" s="12">
        <f t="shared" si="15"/>
        <v>194.2</v>
      </c>
      <c r="M30" s="12">
        <f t="shared" si="15"/>
        <v>215.08</v>
      </c>
      <c r="N30" s="12">
        <f t="shared" si="15"/>
        <v>214.92</v>
      </c>
      <c r="O30" s="12">
        <f t="shared" si="15"/>
        <v>221.08</v>
      </c>
      <c r="P30" s="12">
        <f t="shared" si="15"/>
        <v>185.88</v>
      </c>
      <c r="Q30" s="12">
        <f t="shared" si="15"/>
        <v>155.72</v>
      </c>
      <c r="R30" s="12">
        <f t="shared" si="15"/>
        <v>143.88</v>
      </c>
      <c r="S30" s="12">
        <f t="shared" si="15"/>
        <v>330.72</v>
      </c>
      <c r="T30" s="12">
        <f t="shared" si="15"/>
        <v>140.38</v>
      </c>
      <c r="U30" s="12">
        <f t="shared" si="15"/>
        <v>290.42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271.73</v>
      </c>
      <c r="AC30" s="12">
        <f t="shared" si="15"/>
        <v>0</v>
      </c>
      <c r="AD30" s="12">
        <f t="shared" si="15"/>
        <v>187.52</v>
      </c>
      <c r="AE30" s="12">
        <f t="shared" si="15"/>
        <v>191.91</v>
      </c>
      <c r="AF30" s="51">
        <f t="shared" si="15"/>
        <v>189.42</v>
      </c>
      <c r="AG30" s="12">
        <f t="shared" si="15"/>
        <v>335.53</v>
      </c>
      <c r="AH30" s="12">
        <f t="shared" si="15"/>
        <v>254.05</v>
      </c>
      <c r="AI30" s="12">
        <f t="shared" si="15"/>
        <v>207.65</v>
      </c>
      <c r="AJ30" s="12">
        <f t="shared" si="15"/>
        <v>158.6</v>
      </c>
      <c r="AK30" s="12">
        <f t="shared" si="15"/>
        <v>145.13</v>
      </c>
      <c r="AL30" s="12">
        <f t="shared" si="15"/>
        <v>361.7</v>
      </c>
      <c r="AM30" s="12">
        <f t="shared" si="15"/>
        <v>340.81</v>
      </c>
      <c r="AN30" s="12">
        <f t="shared" si="15"/>
        <v>163.84</v>
      </c>
      <c r="AO30" s="12">
        <f t="shared" si="15"/>
        <v>283.88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-54.42</v>
      </c>
      <c r="C31" s="28">
        <f t="shared" si="16"/>
        <v>-0.02</v>
      </c>
      <c r="D31" s="28">
        <f t="shared" si="16"/>
        <v>0.01</v>
      </c>
      <c r="E31" s="28">
        <f t="shared" si="16"/>
        <v>0.14</v>
      </c>
      <c r="F31" s="28">
        <f t="shared" si="16"/>
        <v>0.08</v>
      </c>
      <c r="G31" s="28">
        <f t="shared" si="16"/>
        <v>-0.01</v>
      </c>
      <c r="H31" s="28">
        <f t="shared" si="16"/>
        <v>-0.2</v>
      </c>
      <c r="I31" s="28">
        <f t="shared" si="16"/>
        <v>0.2</v>
      </c>
      <c r="J31" s="28">
        <f t="shared" si="16"/>
        <v>-0.21</v>
      </c>
      <c r="K31" s="28">
        <f t="shared" si="16"/>
        <v>0.02</v>
      </c>
      <c r="L31" s="28">
        <f t="shared" si="16"/>
        <v>-8.06</v>
      </c>
      <c r="M31" s="28">
        <f t="shared" si="16"/>
        <v>-0.05</v>
      </c>
      <c r="N31" s="28">
        <f t="shared" si="16"/>
        <v>0.03</v>
      </c>
      <c r="O31" s="28">
        <f t="shared" si="16"/>
        <v>-0.23</v>
      </c>
      <c r="P31" s="28">
        <f t="shared" si="16"/>
        <v>-0.11</v>
      </c>
      <c r="Q31" s="28">
        <f t="shared" si="16"/>
        <v>0.12</v>
      </c>
      <c r="R31" s="28">
        <f t="shared" si="16"/>
        <v>-30.21</v>
      </c>
      <c r="S31" s="28">
        <f t="shared" si="16"/>
        <v>0.06</v>
      </c>
      <c r="T31" s="28">
        <f t="shared" si="16"/>
        <v>54.1</v>
      </c>
      <c r="U31" s="28">
        <f t="shared" si="16"/>
        <v>-0.11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0.15</v>
      </c>
      <c r="AC31" s="28">
        <f t="shared" si="16"/>
        <v>0</v>
      </c>
      <c r="AD31" s="28">
        <f t="shared" si="16"/>
        <v>-0.06</v>
      </c>
      <c r="AE31" s="28">
        <f t="shared" si="16"/>
        <v>0.36</v>
      </c>
      <c r="AF31" s="53">
        <f t="shared" si="16"/>
        <v>-0.03</v>
      </c>
      <c r="AG31" s="28">
        <f t="shared" si="16"/>
        <v>-0.07</v>
      </c>
      <c r="AH31" s="28">
        <f t="shared" si="16"/>
        <v>0.13</v>
      </c>
      <c r="AI31" s="28">
        <f t="shared" si="16"/>
        <v>-0.11</v>
      </c>
      <c r="AJ31" s="28">
        <f t="shared" si="16"/>
        <v>0.22</v>
      </c>
      <c r="AK31" s="28">
        <f t="shared" si="16"/>
        <v>-1.02</v>
      </c>
      <c r="AL31" s="28">
        <f t="shared" si="16"/>
        <v>0.34</v>
      </c>
      <c r="AM31" s="28">
        <f t="shared" si="16"/>
        <v>0.22</v>
      </c>
      <c r="AN31" s="28">
        <f t="shared" si="16"/>
        <v>-0.02</v>
      </c>
      <c r="AO31" s="28">
        <f t="shared" si="16"/>
        <v>0.07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2">
      <c r="AJ32" s="12"/>
      <c r="AO32" s="12"/>
    </row>
    <row r="33">
      <c r="A33" s="31" t="s">
        <v>47</v>
      </c>
      <c r="AJ33" s="12"/>
      <c r="AO33" s="12"/>
    </row>
    <row r="34">
      <c r="A34" s="31" t="s">
        <v>48</v>
      </c>
      <c r="AJ34" s="12"/>
      <c r="AO34" s="12"/>
    </row>
    <row r="35">
      <c r="A35" s="31" t="s">
        <v>49</v>
      </c>
      <c r="AJ35" s="12"/>
      <c r="AO35" s="12"/>
    </row>
    <row r="36">
      <c r="A36" s="31" t="s">
        <v>50</v>
      </c>
      <c r="AJ36" s="12"/>
      <c r="AO36" s="12"/>
    </row>
    <row r="37">
      <c r="AJ37" s="12"/>
      <c r="AO37" s="12"/>
    </row>
    <row r="38">
      <c r="AJ38" s="12"/>
      <c r="AO38" s="12"/>
    </row>
    <row r="39">
      <c r="AJ39" s="12"/>
      <c r="AO39" s="12"/>
    </row>
    <row r="40">
      <c r="AJ40" s="12"/>
      <c r="AO40" s="12"/>
    </row>
    <row r="41">
      <c r="AJ41" s="12"/>
      <c r="AO41" s="12"/>
    </row>
    <row r="42">
      <c r="AJ42" s="12"/>
      <c r="AO42" s="12"/>
    </row>
    <row r="43">
      <c r="AJ43" s="12"/>
      <c r="AO43" s="12"/>
    </row>
    <row r="44">
      <c r="AJ44" s="12"/>
      <c r="AO44" s="12"/>
    </row>
    <row r="45">
      <c r="AJ45" s="12"/>
      <c r="AO45" s="12"/>
    </row>
    <row r="46">
      <c r="AJ46" s="12"/>
      <c r="AO46" s="12"/>
    </row>
    <row r="47">
      <c r="AJ47" s="12"/>
      <c r="AO47" s="12"/>
    </row>
    <row r="48">
      <c r="AJ48" s="12"/>
      <c r="AO48" s="12"/>
    </row>
    <row r="49">
      <c r="AJ49" s="12"/>
      <c r="AO49" s="12"/>
    </row>
    <row r="50">
      <c r="AJ50" s="12"/>
      <c r="AO50" s="12"/>
    </row>
    <row r="51">
      <c r="AJ51" s="12"/>
      <c r="AO51" s="12"/>
    </row>
    <row r="52">
      <c r="AJ52" s="12"/>
      <c r="AO52" s="12"/>
    </row>
    <row r="53">
      <c r="AJ53" s="12"/>
      <c r="AO53" s="12"/>
    </row>
    <row r="54">
      <c r="AJ54" s="12"/>
      <c r="AO54" s="12"/>
    </row>
    <row r="55">
      <c r="AJ55" s="12"/>
      <c r="AO55" s="12"/>
    </row>
    <row r="56">
      <c r="AJ56" s="12"/>
      <c r="AO56" s="12"/>
    </row>
    <row r="57">
      <c r="AJ57" s="12"/>
      <c r="AO57" s="12"/>
    </row>
    <row r="58">
      <c r="AJ58" s="12"/>
      <c r="AO58" s="12"/>
    </row>
    <row r="59">
      <c r="AJ59" s="12"/>
      <c r="AO59" s="12"/>
    </row>
    <row r="60">
      <c r="AJ60" s="12"/>
      <c r="AO60" s="12"/>
    </row>
    <row r="61">
      <c r="AJ61" s="12"/>
      <c r="AO61" s="12"/>
    </row>
    <row r="62">
      <c r="AJ62" s="12"/>
      <c r="AO62" s="12"/>
    </row>
    <row r="63">
      <c r="AJ63" s="12"/>
      <c r="AO63" s="12"/>
    </row>
    <row r="64">
      <c r="AJ64" s="12"/>
      <c r="AO64" s="12"/>
    </row>
    <row r="65">
      <c r="AJ65" s="12"/>
      <c r="AO65" s="12"/>
    </row>
    <row r="66">
      <c r="AJ66" s="12"/>
      <c r="AO66" s="12"/>
    </row>
    <row r="67">
      <c r="AJ67" s="12"/>
      <c r="AO67" s="12"/>
    </row>
    <row r="68">
      <c r="AJ68" s="12"/>
      <c r="AO68" s="12"/>
    </row>
    <row r="69">
      <c r="AJ69" s="12"/>
      <c r="AO69" s="12"/>
    </row>
    <row r="70">
      <c r="AJ70" s="12"/>
      <c r="AO70" s="12"/>
    </row>
    <row r="71">
      <c r="AJ71" s="12"/>
      <c r="AO71" s="12"/>
    </row>
    <row r="72">
      <c r="AJ72" s="12"/>
      <c r="AO72" s="12"/>
    </row>
    <row r="73">
      <c r="AJ73" s="12"/>
      <c r="AO73" s="12"/>
    </row>
    <row r="74">
      <c r="AJ74" s="12"/>
      <c r="AO74" s="12"/>
    </row>
    <row r="75">
      <c r="AJ75" s="12"/>
      <c r="AO75" s="12"/>
    </row>
    <row r="76">
      <c r="AJ76" s="12"/>
      <c r="AO76" s="12"/>
    </row>
    <row r="77">
      <c r="AJ77" s="12"/>
      <c r="AO77" s="12"/>
    </row>
    <row r="78">
      <c r="AJ78" s="12"/>
      <c r="AO78" s="12"/>
    </row>
    <row r="79">
      <c r="AJ79" s="12"/>
      <c r="AO79" s="12"/>
    </row>
    <row r="80">
      <c r="AJ80" s="12"/>
      <c r="AO80" s="12"/>
    </row>
    <row r="81">
      <c r="AJ81" s="12"/>
      <c r="AO81" s="12"/>
    </row>
    <row r="82">
      <c r="AJ82" s="12"/>
      <c r="AO82" s="12"/>
    </row>
    <row r="83">
      <c r="AJ83" s="12"/>
      <c r="AO83" s="12"/>
    </row>
    <row r="84">
      <c r="AJ84" s="12"/>
      <c r="AO84" s="12"/>
    </row>
    <row r="85">
      <c r="AJ85" s="12"/>
      <c r="AO85" s="12"/>
    </row>
    <row r="86">
      <c r="AJ86" s="12"/>
      <c r="AO86" s="12"/>
    </row>
    <row r="87">
      <c r="AJ87" s="12"/>
      <c r="AO87" s="12"/>
    </row>
    <row r="88">
      <c r="AJ88" s="12"/>
      <c r="AO88" s="12"/>
    </row>
    <row r="89">
      <c r="AJ89" s="12"/>
      <c r="AO89" s="12"/>
    </row>
    <row r="90">
      <c r="AJ90" s="12"/>
      <c r="AO90" s="12"/>
    </row>
    <row r="91">
      <c r="AJ91" s="12"/>
      <c r="AO91" s="12"/>
    </row>
    <row r="92">
      <c r="AJ92" s="12"/>
      <c r="AO92" s="12"/>
    </row>
    <row r="93">
      <c r="AJ93" s="12"/>
      <c r="AO93" s="12"/>
    </row>
    <row r="94">
      <c r="AJ94" s="12"/>
      <c r="AO94" s="12"/>
    </row>
    <row r="95">
      <c r="AJ95" s="12"/>
      <c r="AO95" s="12"/>
    </row>
    <row r="96">
      <c r="AJ96" s="12"/>
      <c r="AO96" s="12"/>
    </row>
    <row r="97">
      <c r="AJ97" s="12"/>
      <c r="AO97" s="12"/>
    </row>
    <row r="98">
      <c r="AJ98" s="12"/>
      <c r="AO98" s="12"/>
    </row>
    <row r="99">
      <c r="AJ99" s="12"/>
      <c r="AO99" s="12"/>
    </row>
    <row r="100">
      <c r="AJ100" s="12"/>
      <c r="AO100" s="12"/>
    </row>
    <row r="101">
      <c r="AJ101" s="12"/>
      <c r="AO101" s="12"/>
    </row>
    <row r="102">
      <c r="AJ102" s="12"/>
      <c r="AO102" s="12"/>
    </row>
    <row r="103">
      <c r="AJ103" s="12"/>
      <c r="AO103" s="12"/>
    </row>
    <row r="104">
      <c r="AJ104" s="12"/>
      <c r="AO104" s="12"/>
    </row>
    <row r="105">
      <c r="AJ105" s="12"/>
      <c r="AO105" s="12"/>
    </row>
    <row r="106">
      <c r="AJ106" s="12"/>
      <c r="AO106" s="12"/>
    </row>
    <row r="107">
      <c r="AJ107" s="12"/>
      <c r="AO107" s="12"/>
    </row>
    <row r="108">
      <c r="AJ108" s="12"/>
      <c r="AO108" s="12"/>
    </row>
    <row r="109">
      <c r="AJ109" s="12"/>
      <c r="AO109" s="12"/>
    </row>
    <row r="110">
      <c r="AJ110" s="12"/>
      <c r="AO110" s="12"/>
    </row>
    <row r="111">
      <c r="AJ111" s="12"/>
      <c r="AO111" s="12"/>
    </row>
    <row r="112">
      <c r="AJ112" s="12"/>
      <c r="AO112" s="12"/>
    </row>
    <row r="113">
      <c r="AJ113" s="12"/>
      <c r="AO113" s="12"/>
    </row>
    <row r="114">
      <c r="AJ114" s="12"/>
      <c r="AO114" s="12"/>
    </row>
    <row r="115">
      <c r="AJ115" s="12"/>
      <c r="AO115" s="12"/>
    </row>
    <row r="116">
      <c r="AJ116" s="12"/>
      <c r="AO116" s="12"/>
    </row>
    <row r="117">
      <c r="AJ117" s="12"/>
      <c r="AO117" s="12"/>
    </row>
    <row r="118">
      <c r="AJ118" s="12"/>
      <c r="AO118" s="12"/>
    </row>
    <row r="119">
      <c r="AJ119" s="12"/>
      <c r="AO119" s="12"/>
    </row>
    <row r="120">
      <c r="AJ120" s="12"/>
      <c r="AO120" s="12"/>
    </row>
    <row r="121">
      <c r="AJ121" s="12"/>
      <c r="AO121" s="12"/>
    </row>
    <row r="122">
      <c r="AJ122" s="12"/>
      <c r="AO122" s="12"/>
    </row>
    <row r="123">
      <c r="AJ123" s="12"/>
      <c r="AO123" s="12"/>
    </row>
    <row r="124">
      <c r="AJ124" s="12"/>
      <c r="AO124" s="12"/>
    </row>
    <row r="125">
      <c r="AJ125" s="12"/>
      <c r="AO125" s="12"/>
    </row>
    <row r="126">
      <c r="AJ126" s="12"/>
      <c r="AO126" s="12"/>
    </row>
    <row r="127">
      <c r="AJ127" s="12"/>
      <c r="AO127" s="12"/>
    </row>
    <row r="128">
      <c r="AJ128" s="12"/>
      <c r="AO128" s="12"/>
    </row>
    <row r="129">
      <c r="AJ129" s="12"/>
      <c r="AO129" s="12"/>
    </row>
    <row r="130">
      <c r="AJ130" s="12"/>
      <c r="AO130" s="12"/>
    </row>
    <row r="131">
      <c r="AJ131" s="12"/>
      <c r="AO131" s="12"/>
    </row>
    <row r="132">
      <c r="AJ132" s="12"/>
      <c r="AO132" s="12"/>
    </row>
    <row r="133">
      <c r="AJ133" s="12"/>
      <c r="AO133" s="12"/>
    </row>
    <row r="134">
      <c r="AJ134" s="12"/>
      <c r="AO134" s="12"/>
    </row>
    <row r="135">
      <c r="AJ135" s="12"/>
      <c r="AO135" s="12"/>
    </row>
    <row r="136">
      <c r="AJ136" s="12"/>
      <c r="AO136" s="12"/>
    </row>
    <row r="137">
      <c r="AJ137" s="12"/>
      <c r="AO137" s="12"/>
    </row>
    <row r="138">
      <c r="AJ138" s="12"/>
      <c r="AO138" s="12"/>
    </row>
    <row r="139">
      <c r="AJ139" s="12"/>
      <c r="AO139" s="12"/>
    </row>
    <row r="140">
      <c r="AJ140" s="12"/>
      <c r="AO140" s="12"/>
    </row>
    <row r="141">
      <c r="AJ141" s="12"/>
      <c r="AO141" s="12"/>
    </row>
    <row r="142">
      <c r="AJ142" s="12"/>
      <c r="AO142" s="12"/>
    </row>
    <row r="143">
      <c r="AJ143" s="12"/>
      <c r="AO143" s="12"/>
    </row>
    <row r="144">
      <c r="AJ144" s="12"/>
      <c r="AO144" s="12"/>
    </row>
    <row r="145">
      <c r="AJ145" s="12"/>
      <c r="AO145" s="12"/>
    </row>
    <row r="146">
      <c r="AJ146" s="12"/>
      <c r="AO146" s="12"/>
    </row>
    <row r="147">
      <c r="AJ147" s="12"/>
      <c r="AO147" s="12"/>
    </row>
    <row r="148">
      <c r="AJ148" s="12"/>
      <c r="AO148" s="12"/>
    </row>
    <row r="149">
      <c r="AJ149" s="12"/>
      <c r="AO149" s="12"/>
    </row>
    <row r="150">
      <c r="AJ150" s="12"/>
      <c r="AO150" s="12"/>
    </row>
    <row r="151">
      <c r="AJ151" s="12"/>
      <c r="AO151" s="12"/>
    </row>
    <row r="152">
      <c r="AJ152" s="12"/>
      <c r="AO152" s="12"/>
    </row>
    <row r="153">
      <c r="AJ153" s="12"/>
      <c r="AO153" s="12"/>
    </row>
    <row r="154">
      <c r="AJ154" s="12"/>
      <c r="AO154" s="12"/>
    </row>
    <row r="155">
      <c r="AJ155" s="12"/>
      <c r="AO155" s="12"/>
    </row>
    <row r="156">
      <c r="AJ156" s="12"/>
      <c r="AO156" s="12"/>
    </row>
    <row r="157">
      <c r="AJ157" s="12"/>
      <c r="AO157" s="12"/>
    </row>
    <row r="158">
      <c r="AJ158" s="12"/>
      <c r="AO158" s="12"/>
    </row>
    <row r="159">
      <c r="AJ159" s="12"/>
      <c r="AO159" s="12"/>
    </row>
    <row r="160">
      <c r="AJ160" s="12"/>
      <c r="AO160" s="12"/>
    </row>
    <row r="161">
      <c r="AJ161" s="12"/>
      <c r="AO161" s="12"/>
    </row>
    <row r="162">
      <c r="AJ162" s="12"/>
      <c r="AO162" s="12"/>
    </row>
    <row r="163">
      <c r="AJ163" s="12"/>
      <c r="AO163" s="12"/>
    </row>
    <row r="164">
      <c r="AJ164" s="12"/>
      <c r="AO164" s="12"/>
    </row>
    <row r="165">
      <c r="AJ165" s="12"/>
      <c r="AO165" s="12"/>
    </row>
    <row r="166">
      <c r="AJ166" s="12"/>
      <c r="AO166" s="12"/>
    </row>
    <row r="167">
      <c r="AJ167" s="12"/>
      <c r="AO167" s="12"/>
    </row>
    <row r="168">
      <c r="AJ168" s="12"/>
      <c r="AO168" s="12"/>
    </row>
    <row r="169">
      <c r="AJ169" s="12"/>
      <c r="AO169" s="12"/>
    </row>
    <row r="170">
      <c r="AJ170" s="12"/>
      <c r="AO170" s="12"/>
    </row>
    <row r="171">
      <c r="AJ171" s="12"/>
      <c r="AO171" s="12"/>
    </row>
    <row r="172">
      <c r="AJ172" s="12"/>
      <c r="AO172" s="12"/>
    </row>
    <row r="173">
      <c r="AJ173" s="12"/>
      <c r="AO173" s="12"/>
    </row>
    <row r="174">
      <c r="AJ174" s="12"/>
      <c r="AO174" s="12"/>
    </row>
    <row r="175">
      <c r="AJ175" s="12"/>
      <c r="AO175" s="12"/>
    </row>
    <row r="176">
      <c r="AJ176" s="12"/>
      <c r="AO176" s="12"/>
    </row>
    <row r="177">
      <c r="AJ177" s="12"/>
      <c r="AO177" s="12"/>
    </row>
    <row r="178">
      <c r="AJ178" s="12"/>
      <c r="AO178" s="12"/>
    </row>
    <row r="179">
      <c r="AJ179" s="12"/>
      <c r="AO179" s="12"/>
    </row>
    <row r="180">
      <c r="AJ180" s="12"/>
      <c r="AO180" s="12"/>
    </row>
    <row r="181">
      <c r="AJ181" s="12"/>
      <c r="AO181" s="12"/>
    </row>
    <row r="182">
      <c r="AJ182" s="12"/>
      <c r="AO182" s="12"/>
    </row>
    <row r="183">
      <c r="AJ183" s="12"/>
      <c r="AO183" s="12"/>
    </row>
    <row r="184">
      <c r="AJ184" s="12"/>
      <c r="AO184" s="12"/>
    </row>
    <row r="185">
      <c r="AJ185" s="12"/>
      <c r="AO185" s="12"/>
    </row>
    <row r="186">
      <c r="AJ186" s="12"/>
      <c r="AO186" s="12"/>
    </row>
    <row r="187">
      <c r="AJ187" s="12"/>
      <c r="AO187" s="12"/>
    </row>
    <row r="188">
      <c r="AJ188" s="12"/>
      <c r="AO188" s="12"/>
    </row>
    <row r="189">
      <c r="AJ189" s="12"/>
      <c r="AO189" s="12"/>
    </row>
    <row r="190">
      <c r="AJ190" s="12"/>
      <c r="AO190" s="12"/>
    </row>
    <row r="191">
      <c r="AJ191" s="12"/>
      <c r="AO191" s="12"/>
    </row>
    <row r="192">
      <c r="AJ192" s="12"/>
      <c r="AO192" s="12"/>
    </row>
    <row r="193">
      <c r="AJ193" s="12"/>
      <c r="AO193" s="12"/>
    </row>
    <row r="194">
      <c r="AJ194" s="12"/>
      <c r="AO194" s="12"/>
    </row>
    <row r="195">
      <c r="AJ195" s="12"/>
      <c r="AO195" s="12"/>
    </row>
    <row r="196">
      <c r="AJ196" s="12"/>
      <c r="AO196" s="12"/>
    </row>
    <row r="197">
      <c r="AJ197" s="12"/>
      <c r="AO197" s="12"/>
    </row>
    <row r="198">
      <c r="AJ198" s="12"/>
      <c r="AO198" s="12"/>
    </row>
    <row r="199">
      <c r="AJ199" s="12"/>
      <c r="AO199" s="12"/>
    </row>
    <row r="200">
      <c r="AJ200" s="12"/>
      <c r="AO200" s="12"/>
    </row>
    <row r="201">
      <c r="AJ201" s="12"/>
      <c r="AO201" s="12"/>
    </row>
    <row r="202">
      <c r="AJ202" s="12"/>
      <c r="AO202" s="12"/>
    </row>
    <row r="203">
      <c r="AJ203" s="12"/>
      <c r="AO203" s="12"/>
    </row>
    <row r="204">
      <c r="AJ204" s="12"/>
      <c r="AO204" s="12"/>
    </row>
    <row r="205">
      <c r="AJ205" s="12"/>
      <c r="AO205" s="12"/>
    </row>
    <row r="206">
      <c r="AJ206" s="12"/>
      <c r="AO206" s="12"/>
    </row>
    <row r="207">
      <c r="AJ207" s="12"/>
      <c r="AO207" s="12"/>
    </row>
    <row r="208">
      <c r="AJ208" s="12"/>
      <c r="AO208" s="12"/>
    </row>
    <row r="209">
      <c r="AJ209" s="12"/>
      <c r="AO209" s="12"/>
    </row>
    <row r="210">
      <c r="AJ210" s="12"/>
      <c r="AO210" s="12"/>
    </row>
    <row r="211">
      <c r="AJ211" s="12"/>
      <c r="AO211" s="12"/>
    </row>
    <row r="212">
      <c r="AJ212" s="12"/>
      <c r="AO212" s="12"/>
    </row>
    <row r="213">
      <c r="AJ213" s="12"/>
      <c r="AO213" s="12"/>
    </row>
    <row r="214">
      <c r="AJ214" s="12"/>
      <c r="AO214" s="12"/>
    </row>
    <row r="215">
      <c r="AJ215" s="12"/>
      <c r="AO215" s="12"/>
    </row>
    <row r="216">
      <c r="AJ216" s="12"/>
      <c r="AO216" s="12"/>
    </row>
    <row r="217">
      <c r="AJ217" s="12"/>
      <c r="AO217" s="12"/>
    </row>
    <row r="218">
      <c r="AJ218" s="12"/>
      <c r="AO218" s="12"/>
    </row>
    <row r="219">
      <c r="AJ219" s="12"/>
      <c r="AO219" s="12"/>
    </row>
    <row r="220">
      <c r="AJ220" s="12"/>
      <c r="AO220" s="12"/>
    </row>
    <row r="221">
      <c r="AJ221" s="12"/>
      <c r="AO221" s="12"/>
    </row>
    <row r="222">
      <c r="AJ222" s="12"/>
      <c r="AO222" s="12"/>
    </row>
    <row r="223">
      <c r="AJ223" s="12"/>
      <c r="AO223" s="12"/>
    </row>
    <row r="224">
      <c r="AJ224" s="12"/>
      <c r="AO224" s="12"/>
    </row>
    <row r="225">
      <c r="AJ225" s="12"/>
      <c r="AO225" s="12"/>
    </row>
    <row r="226">
      <c r="AJ226" s="12"/>
      <c r="AO226" s="12"/>
    </row>
    <row r="227">
      <c r="AJ227" s="12"/>
      <c r="AO227" s="12"/>
    </row>
    <row r="228">
      <c r="AJ228" s="12"/>
      <c r="AO228" s="12"/>
    </row>
    <row r="229">
      <c r="AJ229" s="12"/>
      <c r="AO229" s="12"/>
    </row>
    <row r="230">
      <c r="AJ230" s="12"/>
      <c r="AO230" s="12"/>
    </row>
    <row r="231">
      <c r="AJ231" s="12"/>
      <c r="AO231" s="12"/>
    </row>
    <row r="232">
      <c r="AJ232" s="12"/>
      <c r="AO232" s="12"/>
    </row>
    <row r="233">
      <c r="AJ233" s="12"/>
      <c r="AO233" s="12"/>
    </row>
    <row r="234">
      <c r="AJ234" s="12"/>
      <c r="AO234" s="12"/>
    </row>
    <row r="235">
      <c r="AJ235" s="12"/>
      <c r="AO235" s="12"/>
    </row>
    <row r="236">
      <c r="AJ236" s="12"/>
      <c r="AO236" s="12"/>
    </row>
    <row r="237">
      <c r="AJ237" s="12"/>
      <c r="AO237" s="12"/>
    </row>
    <row r="238">
      <c r="AJ238" s="12"/>
      <c r="AO238" s="12"/>
    </row>
    <row r="239">
      <c r="AJ239" s="12"/>
      <c r="AO239" s="12"/>
    </row>
    <row r="240">
      <c r="AJ240" s="12"/>
      <c r="AO240" s="12"/>
    </row>
    <row r="241">
      <c r="AJ241" s="12"/>
      <c r="AO241" s="12"/>
    </row>
    <row r="242">
      <c r="AJ242" s="12"/>
      <c r="AO242" s="12"/>
    </row>
    <row r="243">
      <c r="AJ243" s="12"/>
      <c r="AO243" s="12"/>
    </row>
    <row r="244">
      <c r="AJ244" s="12"/>
      <c r="AO244" s="12"/>
    </row>
    <row r="245">
      <c r="AJ245" s="12"/>
      <c r="AO245" s="12"/>
    </row>
    <row r="246">
      <c r="AJ246" s="12"/>
      <c r="AO246" s="12"/>
    </row>
    <row r="247">
      <c r="AJ247" s="12"/>
      <c r="AO247" s="12"/>
    </row>
    <row r="248">
      <c r="AJ248" s="12"/>
      <c r="AO248" s="12"/>
    </row>
    <row r="249">
      <c r="AJ249" s="12"/>
      <c r="AO249" s="12"/>
    </row>
    <row r="250">
      <c r="AJ250" s="12"/>
      <c r="AO250" s="12"/>
    </row>
    <row r="251">
      <c r="AJ251" s="12"/>
      <c r="AO251" s="12"/>
    </row>
    <row r="252">
      <c r="AJ252" s="12"/>
      <c r="AO252" s="12"/>
    </row>
    <row r="253">
      <c r="AJ253" s="12"/>
      <c r="AO253" s="12"/>
    </row>
    <row r="254">
      <c r="AJ254" s="12"/>
      <c r="AO254" s="12"/>
    </row>
    <row r="255">
      <c r="AJ255" s="12"/>
      <c r="AO255" s="12"/>
    </row>
    <row r="256">
      <c r="AJ256" s="12"/>
      <c r="AO256" s="12"/>
    </row>
    <row r="257">
      <c r="AJ257" s="12"/>
      <c r="AO257" s="12"/>
    </row>
    <row r="258">
      <c r="AJ258" s="12"/>
      <c r="AO258" s="12"/>
    </row>
    <row r="259">
      <c r="AJ259" s="12"/>
      <c r="AO259" s="12"/>
    </row>
    <row r="260">
      <c r="AJ260" s="12"/>
      <c r="AO260" s="12"/>
    </row>
    <row r="261">
      <c r="AJ261" s="12"/>
      <c r="AO261" s="12"/>
    </row>
    <row r="262">
      <c r="AJ262" s="12"/>
      <c r="AO262" s="12"/>
    </row>
    <row r="263">
      <c r="AJ263" s="12"/>
      <c r="AO263" s="12"/>
    </row>
    <row r="264">
      <c r="AJ264" s="12"/>
      <c r="AO264" s="12"/>
    </row>
    <row r="265">
      <c r="AJ265" s="12"/>
      <c r="AO265" s="12"/>
    </row>
    <row r="266">
      <c r="AJ266" s="12"/>
      <c r="AO266" s="12"/>
    </row>
    <row r="267">
      <c r="AJ267" s="12"/>
      <c r="AO267" s="12"/>
    </row>
    <row r="268">
      <c r="AJ268" s="12"/>
      <c r="AO268" s="12"/>
    </row>
    <row r="269">
      <c r="AJ269" s="12"/>
      <c r="AO269" s="12"/>
    </row>
    <row r="270">
      <c r="AJ270" s="12"/>
      <c r="AO270" s="12"/>
    </row>
    <row r="271">
      <c r="AJ271" s="12"/>
      <c r="AO271" s="12"/>
    </row>
    <row r="272">
      <c r="AJ272" s="12"/>
      <c r="AO272" s="12"/>
    </row>
    <row r="273">
      <c r="AJ273" s="12"/>
      <c r="AO273" s="12"/>
    </row>
    <row r="274">
      <c r="AJ274" s="12"/>
      <c r="AO274" s="12"/>
    </row>
    <row r="275">
      <c r="AJ275" s="12"/>
      <c r="AO275" s="12"/>
    </row>
    <row r="276">
      <c r="AJ276" s="12"/>
      <c r="AO276" s="12"/>
    </row>
    <row r="277">
      <c r="AJ277" s="12"/>
      <c r="AO277" s="12"/>
    </row>
    <row r="278">
      <c r="AJ278" s="12"/>
      <c r="AO278" s="12"/>
    </row>
    <row r="279">
      <c r="AJ279" s="12"/>
      <c r="AO279" s="12"/>
    </row>
    <row r="280">
      <c r="AJ280" s="12"/>
      <c r="AO280" s="12"/>
    </row>
    <row r="281">
      <c r="AJ281" s="12"/>
      <c r="AO281" s="12"/>
    </row>
    <row r="282">
      <c r="AJ282" s="12"/>
      <c r="AO282" s="12"/>
    </row>
    <row r="283">
      <c r="AJ283" s="12"/>
      <c r="AO283" s="12"/>
    </row>
    <row r="284">
      <c r="AJ284" s="12"/>
      <c r="AO284" s="12"/>
    </row>
    <row r="285">
      <c r="AJ285" s="12"/>
      <c r="AO285" s="12"/>
    </row>
    <row r="286">
      <c r="AJ286" s="12"/>
      <c r="AO286" s="12"/>
    </row>
    <row r="287">
      <c r="AJ287" s="12"/>
      <c r="AO287" s="12"/>
    </row>
    <row r="288">
      <c r="AJ288" s="12"/>
      <c r="AO288" s="12"/>
    </row>
    <row r="289">
      <c r="AJ289" s="12"/>
      <c r="AO289" s="12"/>
    </row>
    <row r="290">
      <c r="AJ290" s="12"/>
      <c r="AO290" s="12"/>
    </row>
    <row r="291">
      <c r="AJ291" s="12"/>
      <c r="AO291" s="12"/>
    </row>
    <row r="292">
      <c r="AJ292" s="12"/>
      <c r="AO292" s="12"/>
    </row>
    <row r="293">
      <c r="AJ293" s="12"/>
      <c r="AO293" s="12"/>
    </row>
    <row r="294">
      <c r="AJ294" s="12"/>
      <c r="AO294" s="12"/>
    </row>
    <row r="295">
      <c r="AJ295" s="12"/>
      <c r="AO295" s="12"/>
    </row>
    <row r="296">
      <c r="AJ296" s="12"/>
      <c r="AO296" s="12"/>
    </row>
    <row r="297">
      <c r="AJ297" s="12"/>
      <c r="AO297" s="12"/>
    </row>
    <row r="298">
      <c r="AJ298" s="12"/>
      <c r="AO298" s="12"/>
    </row>
    <row r="299">
      <c r="AJ299" s="12"/>
      <c r="AO299" s="12"/>
    </row>
    <row r="300">
      <c r="AJ300" s="12"/>
      <c r="AO300" s="12"/>
    </row>
    <row r="301">
      <c r="AJ301" s="12"/>
      <c r="AO301" s="12"/>
    </row>
    <row r="302">
      <c r="AJ302" s="12"/>
      <c r="AO302" s="12"/>
    </row>
    <row r="303">
      <c r="AJ303" s="12"/>
      <c r="AO303" s="12"/>
    </row>
    <row r="304">
      <c r="AJ304" s="12"/>
      <c r="AO304" s="12"/>
    </row>
    <row r="305">
      <c r="AJ305" s="12"/>
      <c r="AO305" s="12"/>
    </row>
    <row r="306">
      <c r="AJ306" s="12"/>
      <c r="AO306" s="12"/>
    </row>
    <row r="307">
      <c r="AJ307" s="12"/>
      <c r="AO307" s="12"/>
    </row>
    <row r="308">
      <c r="AJ308" s="12"/>
      <c r="AO308" s="12"/>
    </row>
    <row r="309">
      <c r="AJ309" s="12"/>
      <c r="AO309" s="12"/>
    </row>
    <row r="310">
      <c r="AJ310" s="12"/>
      <c r="AO310" s="12"/>
    </row>
    <row r="311">
      <c r="AJ311" s="12"/>
      <c r="AO311" s="12"/>
    </row>
    <row r="312">
      <c r="AJ312" s="12"/>
      <c r="AO312" s="12"/>
    </row>
    <row r="313">
      <c r="AJ313" s="12"/>
      <c r="AO313" s="12"/>
    </row>
    <row r="314">
      <c r="AJ314" s="12"/>
      <c r="AO314" s="12"/>
    </row>
    <row r="315">
      <c r="AJ315" s="12"/>
      <c r="AO315" s="12"/>
    </row>
    <row r="316">
      <c r="AJ316" s="12"/>
      <c r="AO316" s="12"/>
    </row>
    <row r="317">
      <c r="AJ317" s="12"/>
      <c r="AO317" s="12"/>
    </row>
    <row r="318">
      <c r="AJ318" s="12"/>
      <c r="AO318" s="12"/>
    </row>
    <row r="319">
      <c r="AJ319" s="12"/>
      <c r="AO319" s="12"/>
    </row>
    <row r="320">
      <c r="AJ320" s="12"/>
      <c r="AO320" s="12"/>
    </row>
    <row r="321">
      <c r="AJ321" s="12"/>
      <c r="AO321" s="12"/>
    </row>
    <row r="322">
      <c r="AJ322" s="12"/>
      <c r="AO322" s="12"/>
    </row>
    <row r="323">
      <c r="AJ323" s="12"/>
      <c r="AO323" s="12"/>
    </row>
    <row r="324">
      <c r="AJ324" s="12"/>
      <c r="AO324" s="12"/>
    </row>
    <row r="325">
      <c r="AJ325" s="12"/>
      <c r="AO325" s="12"/>
    </row>
    <row r="326">
      <c r="AJ326" s="12"/>
      <c r="AO326" s="12"/>
    </row>
    <row r="327">
      <c r="AJ327" s="12"/>
      <c r="AO327" s="12"/>
    </row>
    <row r="328">
      <c r="AJ328" s="12"/>
      <c r="AO328" s="12"/>
    </row>
    <row r="329">
      <c r="AJ329" s="12"/>
      <c r="AO329" s="12"/>
    </row>
    <row r="330">
      <c r="AJ330" s="12"/>
      <c r="AO330" s="12"/>
    </row>
    <row r="331">
      <c r="AJ331" s="12"/>
      <c r="AO331" s="12"/>
    </row>
    <row r="332">
      <c r="AJ332" s="12"/>
      <c r="AO332" s="12"/>
    </row>
    <row r="333">
      <c r="AJ333" s="12"/>
      <c r="AO333" s="12"/>
    </row>
    <row r="334">
      <c r="AJ334" s="12"/>
      <c r="AO334" s="12"/>
    </row>
    <row r="335">
      <c r="AJ335" s="12"/>
      <c r="AO335" s="12"/>
    </row>
    <row r="336">
      <c r="AJ336" s="12"/>
      <c r="AO336" s="12"/>
    </row>
    <row r="337">
      <c r="AJ337" s="12"/>
      <c r="AO337" s="12"/>
    </row>
    <row r="338">
      <c r="AJ338" s="12"/>
      <c r="AO338" s="12"/>
    </row>
    <row r="339">
      <c r="AJ339" s="12"/>
      <c r="AO339" s="12"/>
    </row>
    <row r="340">
      <c r="AJ340" s="12"/>
      <c r="AO340" s="12"/>
    </row>
    <row r="341">
      <c r="AJ341" s="12"/>
      <c r="AO341" s="12"/>
    </row>
    <row r="342">
      <c r="AJ342" s="12"/>
      <c r="AO342" s="12"/>
    </row>
    <row r="343">
      <c r="AJ343" s="12"/>
      <c r="AO343" s="12"/>
    </row>
    <row r="344">
      <c r="AJ344" s="12"/>
      <c r="AO344" s="12"/>
    </row>
    <row r="345">
      <c r="AJ345" s="12"/>
      <c r="AO345" s="12"/>
    </row>
    <row r="346">
      <c r="AJ346" s="12"/>
      <c r="AO346" s="12"/>
    </row>
    <row r="347">
      <c r="AJ347" s="12"/>
      <c r="AO347" s="12"/>
    </row>
    <row r="348">
      <c r="AJ348" s="12"/>
      <c r="AO348" s="12"/>
    </row>
    <row r="349">
      <c r="AJ349" s="12"/>
      <c r="AO349" s="12"/>
    </row>
    <row r="350">
      <c r="AJ350" s="12"/>
      <c r="AO350" s="12"/>
    </row>
    <row r="351">
      <c r="AJ351" s="12"/>
      <c r="AO351" s="12"/>
    </row>
    <row r="352">
      <c r="AJ352" s="12"/>
      <c r="AO352" s="12"/>
    </row>
    <row r="353">
      <c r="AJ353" s="12"/>
      <c r="AO353" s="12"/>
    </row>
    <row r="354">
      <c r="AJ354" s="12"/>
      <c r="AO354" s="12"/>
    </row>
    <row r="355">
      <c r="AJ355" s="12"/>
      <c r="AO355" s="12"/>
    </row>
    <row r="356">
      <c r="AJ356" s="12"/>
      <c r="AO356" s="12"/>
    </row>
    <row r="357">
      <c r="AJ357" s="12"/>
      <c r="AO357" s="12"/>
    </row>
    <row r="358">
      <c r="AJ358" s="12"/>
      <c r="AO358" s="12"/>
    </row>
    <row r="359">
      <c r="AJ359" s="12"/>
      <c r="AO359" s="12"/>
    </row>
    <row r="360">
      <c r="AJ360" s="12"/>
      <c r="AO360" s="12"/>
    </row>
    <row r="361">
      <c r="AJ361" s="12"/>
      <c r="AO361" s="12"/>
    </row>
    <row r="362">
      <c r="AJ362" s="12"/>
      <c r="AO362" s="12"/>
    </row>
    <row r="363">
      <c r="AJ363" s="12"/>
      <c r="AO363" s="12"/>
    </row>
    <row r="364">
      <c r="AJ364" s="12"/>
      <c r="AO364" s="12"/>
    </row>
    <row r="365">
      <c r="AJ365" s="12"/>
      <c r="AO365" s="12"/>
    </row>
    <row r="366">
      <c r="AJ366" s="12"/>
      <c r="AO366" s="12"/>
    </row>
    <row r="367">
      <c r="AJ367" s="12"/>
      <c r="AO367" s="12"/>
    </row>
    <row r="368">
      <c r="AJ368" s="12"/>
      <c r="AO368" s="12"/>
    </row>
    <row r="369">
      <c r="AJ369" s="12"/>
      <c r="AO369" s="12"/>
    </row>
    <row r="370">
      <c r="AJ370" s="12"/>
      <c r="AO370" s="12"/>
    </row>
    <row r="371">
      <c r="AJ371" s="12"/>
      <c r="AO371" s="12"/>
    </row>
    <row r="372">
      <c r="AJ372" s="12"/>
      <c r="AO372" s="12"/>
    </row>
    <row r="373">
      <c r="AJ373" s="12"/>
      <c r="AO373" s="12"/>
    </row>
    <row r="374">
      <c r="AJ374" s="12"/>
      <c r="AO374" s="12"/>
    </row>
    <row r="375">
      <c r="AJ375" s="12"/>
      <c r="AO375" s="12"/>
    </row>
    <row r="376">
      <c r="AJ376" s="12"/>
      <c r="AO376" s="12"/>
    </row>
    <row r="377">
      <c r="AJ377" s="12"/>
      <c r="AO377" s="12"/>
    </row>
    <row r="378">
      <c r="AJ378" s="12"/>
      <c r="AO378" s="12"/>
    </row>
    <row r="379">
      <c r="AJ379" s="12"/>
      <c r="AO379" s="12"/>
    </row>
    <row r="380">
      <c r="AJ380" s="12"/>
      <c r="AO380" s="12"/>
    </row>
    <row r="381">
      <c r="AJ381" s="12"/>
      <c r="AO381" s="12"/>
    </row>
    <row r="382">
      <c r="AJ382" s="12"/>
      <c r="AO382" s="12"/>
    </row>
    <row r="383">
      <c r="AJ383" s="12"/>
      <c r="AO383" s="12"/>
    </row>
    <row r="384">
      <c r="AJ384" s="12"/>
      <c r="AO384" s="12"/>
    </row>
    <row r="385">
      <c r="AJ385" s="12"/>
      <c r="AO385" s="12"/>
    </row>
    <row r="386">
      <c r="AJ386" s="12"/>
      <c r="AO386" s="12"/>
    </row>
    <row r="387">
      <c r="AJ387" s="12"/>
      <c r="AO387" s="12"/>
    </row>
    <row r="388">
      <c r="AJ388" s="12"/>
      <c r="AO388" s="12"/>
    </row>
    <row r="389">
      <c r="AJ389" s="12"/>
      <c r="AO389" s="12"/>
    </row>
    <row r="390">
      <c r="AJ390" s="12"/>
      <c r="AO390" s="12"/>
    </row>
    <row r="391">
      <c r="AJ391" s="12"/>
      <c r="AO391" s="12"/>
    </row>
    <row r="392">
      <c r="AJ392" s="12"/>
      <c r="AO392" s="12"/>
    </row>
    <row r="393">
      <c r="AJ393" s="12"/>
      <c r="AO393" s="12"/>
    </row>
    <row r="394">
      <c r="AJ394" s="12"/>
      <c r="AO394" s="12"/>
    </row>
    <row r="395">
      <c r="AJ395" s="12"/>
      <c r="AO395" s="12"/>
    </row>
    <row r="396">
      <c r="AJ396" s="12"/>
      <c r="AO396" s="12"/>
    </row>
    <row r="397">
      <c r="AJ397" s="12"/>
      <c r="AO397" s="12"/>
    </row>
    <row r="398">
      <c r="AJ398" s="12"/>
      <c r="AO398" s="12"/>
    </row>
    <row r="399">
      <c r="AJ399" s="12"/>
      <c r="AO399" s="12"/>
    </row>
    <row r="400">
      <c r="AJ400" s="12"/>
      <c r="AO400" s="12"/>
    </row>
    <row r="401">
      <c r="AJ401" s="12"/>
      <c r="AO401" s="12"/>
    </row>
    <row r="402">
      <c r="AJ402" s="12"/>
      <c r="AO402" s="12"/>
    </row>
    <row r="403">
      <c r="AJ403" s="12"/>
      <c r="AO403" s="12"/>
    </row>
    <row r="404">
      <c r="AJ404" s="12"/>
      <c r="AO404" s="12"/>
    </row>
    <row r="405">
      <c r="AJ405" s="12"/>
      <c r="AO405" s="12"/>
    </row>
    <row r="406">
      <c r="AJ406" s="12"/>
      <c r="AO406" s="12"/>
    </row>
    <row r="407">
      <c r="AJ407" s="12"/>
      <c r="AO407" s="12"/>
    </row>
    <row r="408">
      <c r="AJ408" s="12"/>
      <c r="AO408" s="12"/>
    </row>
    <row r="409">
      <c r="AJ409" s="12"/>
      <c r="AO409" s="12"/>
    </row>
    <row r="410">
      <c r="AJ410" s="12"/>
      <c r="AO410" s="12"/>
    </row>
    <row r="411">
      <c r="AJ411" s="12"/>
      <c r="AO411" s="12"/>
    </row>
    <row r="412">
      <c r="AJ412" s="12"/>
      <c r="AO412" s="12"/>
    </row>
    <row r="413">
      <c r="AJ413" s="12"/>
      <c r="AO413" s="12"/>
    </row>
    <row r="414">
      <c r="AJ414" s="12"/>
      <c r="AO414" s="12"/>
    </row>
    <row r="415">
      <c r="AJ415" s="12"/>
      <c r="AO415" s="12"/>
    </row>
    <row r="416">
      <c r="AJ416" s="12"/>
      <c r="AO416" s="12"/>
    </row>
    <row r="417">
      <c r="AJ417" s="12"/>
      <c r="AO417" s="12"/>
    </row>
    <row r="418">
      <c r="AJ418" s="12"/>
      <c r="AO418" s="12"/>
    </row>
    <row r="419">
      <c r="AJ419" s="12"/>
      <c r="AO419" s="12"/>
    </row>
    <row r="420">
      <c r="AJ420" s="12"/>
      <c r="AO420" s="12"/>
    </row>
    <row r="421">
      <c r="AJ421" s="12"/>
      <c r="AO421" s="12"/>
    </row>
    <row r="422">
      <c r="AJ422" s="12"/>
      <c r="AO422" s="12"/>
    </row>
    <row r="423">
      <c r="AJ423" s="12"/>
      <c r="AO423" s="12"/>
    </row>
    <row r="424">
      <c r="AJ424" s="12"/>
      <c r="AO424" s="12"/>
    </row>
    <row r="425">
      <c r="AJ425" s="12"/>
      <c r="AO425" s="12"/>
    </row>
    <row r="426">
      <c r="AJ426" s="12"/>
      <c r="AO426" s="12"/>
    </row>
    <row r="427">
      <c r="AJ427" s="12"/>
      <c r="AO427" s="12"/>
    </row>
    <row r="428">
      <c r="AJ428" s="12"/>
      <c r="AO428" s="12"/>
    </row>
    <row r="429">
      <c r="AJ429" s="12"/>
      <c r="AO429" s="12"/>
    </row>
    <row r="430">
      <c r="AJ430" s="12"/>
      <c r="AO430" s="12"/>
    </row>
    <row r="431">
      <c r="AJ431" s="12"/>
      <c r="AO431" s="12"/>
    </row>
    <row r="432">
      <c r="AJ432" s="12"/>
      <c r="AO432" s="12"/>
    </row>
    <row r="433">
      <c r="AJ433" s="12"/>
      <c r="AO433" s="12"/>
    </row>
    <row r="434">
      <c r="AJ434" s="12"/>
      <c r="AO434" s="12"/>
    </row>
    <row r="435">
      <c r="AJ435" s="12"/>
      <c r="AO435" s="12"/>
    </row>
    <row r="436">
      <c r="AJ436" s="12"/>
      <c r="AO436" s="12"/>
    </row>
    <row r="437">
      <c r="AJ437" s="12"/>
      <c r="AO437" s="12"/>
    </row>
    <row r="438">
      <c r="AJ438" s="12"/>
      <c r="AO438" s="12"/>
    </row>
    <row r="439">
      <c r="AJ439" s="12"/>
      <c r="AO439" s="12"/>
    </row>
    <row r="440">
      <c r="AJ440" s="12"/>
      <c r="AO440" s="12"/>
    </row>
    <row r="441">
      <c r="AJ441" s="12"/>
      <c r="AO441" s="12"/>
    </row>
    <row r="442">
      <c r="AJ442" s="12"/>
      <c r="AO442" s="12"/>
    </row>
    <row r="443">
      <c r="AJ443" s="12"/>
      <c r="AO443" s="12"/>
    </row>
    <row r="444">
      <c r="AJ444" s="12"/>
      <c r="AO444" s="12"/>
    </row>
    <row r="445">
      <c r="AJ445" s="12"/>
      <c r="AO445" s="12"/>
    </row>
    <row r="446">
      <c r="AJ446" s="12"/>
      <c r="AO446" s="12"/>
    </row>
    <row r="447">
      <c r="AJ447" s="12"/>
      <c r="AO447" s="12"/>
    </row>
    <row r="448">
      <c r="AJ448" s="12"/>
      <c r="AO448" s="12"/>
    </row>
    <row r="449">
      <c r="AJ449" s="12"/>
      <c r="AO449" s="12"/>
    </row>
    <row r="450">
      <c r="AJ450" s="12"/>
      <c r="AO450" s="12"/>
    </row>
    <row r="451">
      <c r="AJ451" s="12"/>
      <c r="AO451" s="12"/>
    </row>
    <row r="452">
      <c r="AJ452" s="12"/>
      <c r="AO452" s="12"/>
    </row>
    <row r="453">
      <c r="AJ453" s="12"/>
      <c r="AO453" s="12"/>
    </row>
    <row r="454">
      <c r="AJ454" s="12"/>
      <c r="AO454" s="12"/>
    </row>
    <row r="455">
      <c r="AJ455" s="12"/>
      <c r="AO455" s="12"/>
    </row>
    <row r="456">
      <c r="AJ456" s="12"/>
      <c r="AO456" s="12"/>
    </row>
    <row r="457">
      <c r="AJ457" s="12"/>
      <c r="AO457" s="12"/>
    </row>
    <row r="458">
      <c r="AJ458" s="12"/>
      <c r="AO458" s="12"/>
    </row>
    <row r="459">
      <c r="AJ459" s="12"/>
      <c r="AO459" s="12"/>
    </row>
    <row r="460">
      <c r="AJ460" s="12"/>
      <c r="AO460" s="12"/>
    </row>
    <row r="461">
      <c r="AJ461" s="12"/>
      <c r="AO461" s="12"/>
    </row>
    <row r="462">
      <c r="AJ462" s="12"/>
      <c r="AO462" s="12"/>
    </row>
    <row r="463">
      <c r="AJ463" s="12"/>
      <c r="AO463" s="12"/>
    </row>
    <row r="464">
      <c r="AJ464" s="12"/>
      <c r="AO464" s="12"/>
    </row>
    <row r="465">
      <c r="AJ465" s="12"/>
      <c r="AO465" s="12"/>
    </row>
    <row r="466">
      <c r="AJ466" s="12"/>
      <c r="AO466" s="12"/>
    </row>
    <row r="467">
      <c r="AJ467" s="12"/>
      <c r="AO467" s="12"/>
    </row>
    <row r="468">
      <c r="AJ468" s="12"/>
      <c r="AO468" s="12"/>
    </row>
    <row r="469">
      <c r="AJ469" s="12"/>
      <c r="AO469" s="12"/>
    </row>
    <row r="470">
      <c r="AJ470" s="12"/>
      <c r="AO470" s="12"/>
    </row>
    <row r="471">
      <c r="AJ471" s="12"/>
      <c r="AO471" s="12"/>
    </row>
    <row r="472">
      <c r="AJ472" s="12"/>
      <c r="AO472" s="12"/>
    </row>
    <row r="473">
      <c r="AJ473" s="12"/>
      <c r="AO473" s="12"/>
    </row>
    <row r="474">
      <c r="AJ474" s="12"/>
      <c r="AO474" s="12"/>
    </row>
    <row r="475">
      <c r="AJ475" s="12"/>
      <c r="AO475" s="12"/>
    </row>
    <row r="476">
      <c r="AJ476" s="12"/>
      <c r="AO476" s="12"/>
    </row>
    <row r="477">
      <c r="AJ477" s="12"/>
      <c r="AO477" s="12"/>
    </row>
    <row r="478">
      <c r="AJ478" s="12"/>
      <c r="AO478" s="12"/>
    </row>
    <row r="479">
      <c r="AJ479" s="12"/>
      <c r="AO479" s="12"/>
    </row>
    <row r="480">
      <c r="AJ480" s="12"/>
      <c r="AO480" s="12"/>
    </row>
    <row r="481">
      <c r="AJ481" s="12"/>
      <c r="AO481" s="12"/>
    </row>
    <row r="482">
      <c r="AJ482" s="12"/>
      <c r="AO482" s="12"/>
    </row>
    <row r="483">
      <c r="AJ483" s="12"/>
      <c r="AO483" s="12"/>
    </row>
    <row r="484">
      <c r="AJ484" s="12"/>
      <c r="AO484" s="12"/>
    </row>
    <row r="485">
      <c r="AJ485" s="12"/>
      <c r="AO485" s="12"/>
    </row>
    <row r="486">
      <c r="AJ486" s="12"/>
      <c r="AO486" s="12"/>
    </row>
    <row r="487">
      <c r="AJ487" s="12"/>
      <c r="AO487" s="12"/>
    </row>
    <row r="488">
      <c r="AJ488" s="12"/>
      <c r="AO488" s="12"/>
    </row>
    <row r="489">
      <c r="AJ489" s="12"/>
      <c r="AO489" s="12"/>
    </row>
    <row r="490">
      <c r="AJ490" s="12"/>
      <c r="AO490" s="12"/>
    </row>
    <row r="491">
      <c r="AJ491" s="12"/>
      <c r="AO491" s="12"/>
    </row>
    <row r="492">
      <c r="AJ492" s="12"/>
      <c r="AO492" s="12"/>
    </row>
    <row r="493">
      <c r="AJ493" s="12"/>
      <c r="AO493" s="12"/>
    </row>
    <row r="494">
      <c r="AJ494" s="12"/>
      <c r="AO494" s="12"/>
    </row>
    <row r="495">
      <c r="AJ495" s="12"/>
      <c r="AO495" s="12"/>
    </row>
    <row r="496">
      <c r="AJ496" s="12"/>
      <c r="AO496" s="12"/>
    </row>
    <row r="497">
      <c r="AJ497" s="12"/>
      <c r="AO497" s="12"/>
    </row>
    <row r="498">
      <c r="AJ498" s="12"/>
      <c r="AO498" s="12"/>
    </row>
    <row r="499">
      <c r="AJ499" s="12"/>
      <c r="AO499" s="12"/>
    </row>
    <row r="500">
      <c r="AJ500" s="12"/>
      <c r="AO500" s="12"/>
    </row>
    <row r="501">
      <c r="AJ501" s="12"/>
      <c r="AO501" s="12"/>
    </row>
    <row r="502">
      <c r="AJ502" s="12"/>
      <c r="AO502" s="12"/>
    </row>
    <row r="503">
      <c r="AJ503" s="12"/>
      <c r="AO503" s="12"/>
    </row>
    <row r="504">
      <c r="AJ504" s="12"/>
      <c r="AO504" s="12"/>
    </row>
    <row r="505">
      <c r="AJ505" s="12"/>
      <c r="AO505" s="12"/>
    </row>
    <row r="506">
      <c r="AJ506" s="12"/>
      <c r="AO506" s="12"/>
    </row>
    <row r="507">
      <c r="AJ507" s="12"/>
      <c r="AO507" s="12"/>
    </row>
    <row r="508">
      <c r="AJ508" s="12"/>
      <c r="AO508" s="12"/>
    </row>
    <row r="509">
      <c r="AJ509" s="12"/>
      <c r="AO509" s="12"/>
    </row>
    <row r="510">
      <c r="AJ510" s="12"/>
      <c r="AO510" s="12"/>
    </row>
    <row r="511">
      <c r="AJ511" s="12"/>
      <c r="AO511" s="12"/>
    </row>
    <row r="512">
      <c r="AJ512" s="12"/>
      <c r="AO512" s="12"/>
    </row>
    <row r="513">
      <c r="AJ513" s="12"/>
      <c r="AO513" s="12"/>
    </row>
    <row r="514">
      <c r="AJ514" s="12"/>
      <c r="AO514" s="12"/>
    </row>
    <row r="515">
      <c r="AJ515" s="12"/>
      <c r="AO515" s="12"/>
    </row>
    <row r="516">
      <c r="AJ516" s="12"/>
      <c r="AO516" s="12"/>
    </row>
    <row r="517">
      <c r="AJ517" s="12"/>
      <c r="AO517" s="12"/>
    </row>
    <row r="518">
      <c r="AJ518" s="12"/>
      <c r="AO518" s="12"/>
    </row>
    <row r="519">
      <c r="AJ519" s="12"/>
      <c r="AO519" s="12"/>
    </row>
    <row r="520">
      <c r="AJ520" s="12"/>
      <c r="AO520" s="12"/>
    </row>
    <row r="521">
      <c r="AJ521" s="12"/>
      <c r="AO521" s="12"/>
    </row>
    <row r="522">
      <c r="AJ522" s="12"/>
      <c r="AO522" s="12"/>
    </row>
    <row r="523">
      <c r="AJ523" s="12"/>
      <c r="AO523" s="12"/>
    </row>
    <row r="524">
      <c r="AJ524" s="12"/>
      <c r="AO524" s="12"/>
    </row>
    <row r="525">
      <c r="AJ525" s="12"/>
      <c r="AO525" s="12"/>
    </row>
    <row r="526">
      <c r="AJ526" s="12"/>
      <c r="AO526" s="12"/>
    </row>
    <row r="527">
      <c r="AJ527" s="12"/>
      <c r="AO527" s="12"/>
    </row>
    <row r="528">
      <c r="AJ528" s="12"/>
      <c r="AO528" s="12"/>
    </row>
    <row r="529">
      <c r="AJ529" s="12"/>
      <c r="AO529" s="12"/>
    </row>
    <row r="530">
      <c r="AJ530" s="12"/>
      <c r="AO530" s="12"/>
    </row>
    <row r="531">
      <c r="AJ531" s="12"/>
      <c r="AO531" s="12"/>
    </row>
    <row r="532">
      <c r="AJ532" s="12"/>
      <c r="AO532" s="12"/>
    </row>
    <row r="533">
      <c r="AJ533" s="12"/>
      <c r="AO533" s="12"/>
    </row>
    <row r="534">
      <c r="AJ534" s="12"/>
      <c r="AO534" s="12"/>
    </row>
    <row r="535">
      <c r="AJ535" s="12"/>
      <c r="AO535" s="12"/>
    </row>
    <row r="536">
      <c r="AJ536" s="12"/>
      <c r="AO536" s="12"/>
    </row>
    <row r="537">
      <c r="AJ537" s="12"/>
      <c r="AO537" s="12"/>
    </row>
    <row r="538">
      <c r="AJ538" s="12"/>
      <c r="AO538" s="12"/>
    </row>
    <row r="539">
      <c r="AJ539" s="12"/>
      <c r="AO539" s="12"/>
    </row>
    <row r="540">
      <c r="AJ540" s="12"/>
      <c r="AO540" s="12"/>
    </row>
    <row r="541">
      <c r="AJ541" s="12"/>
      <c r="AO541" s="12"/>
    </row>
    <row r="542">
      <c r="AJ542" s="12"/>
      <c r="AO542" s="12"/>
    </row>
    <row r="543">
      <c r="AJ543" s="12"/>
      <c r="AO543" s="12"/>
    </row>
    <row r="544">
      <c r="AJ544" s="12"/>
      <c r="AO544" s="12"/>
    </row>
    <row r="545">
      <c r="AJ545" s="12"/>
      <c r="AO545" s="12"/>
    </row>
    <row r="546">
      <c r="AJ546" s="12"/>
      <c r="AO546" s="12"/>
    </row>
    <row r="547">
      <c r="AJ547" s="12"/>
      <c r="AO547" s="12"/>
    </row>
    <row r="548">
      <c r="AJ548" s="12"/>
      <c r="AO548" s="12"/>
    </row>
    <row r="549">
      <c r="AJ549" s="12"/>
      <c r="AO549" s="12"/>
    </row>
    <row r="550">
      <c r="AJ550" s="12"/>
      <c r="AO550" s="12"/>
    </row>
    <row r="551">
      <c r="AJ551" s="12"/>
      <c r="AO551" s="12"/>
    </row>
    <row r="552">
      <c r="AJ552" s="12"/>
      <c r="AO552" s="12"/>
    </row>
    <row r="553">
      <c r="AJ553" s="12"/>
      <c r="AO553" s="12"/>
    </row>
    <row r="554">
      <c r="AJ554" s="12"/>
      <c r="AO554" s="12"/>
    </row>
    <row r="555">
      <c r="AJ555" s="12"/>
      <c r="AO555" s="12"/>
    </row>
    <row r="556">
      <c r="AJ556" s="12"/>
      <c r="AO556" s="12"/>
    </row>
    <row r="557">
      <c r="AJ557" s="12"/>
      <c r="AO557" s="12"/>
    </row>
    <row r="558">
      <c r="AJ558" s="12"/>
      <c r="AO558" s="12"/>
    </row>
    <row r="559">
      <c r="AJ559" s="12"/>
      <c r="AO559" s="12"/>
    </row>
    <row r="560">
      <c r="AJ560" s="12"/>
      <c r="AO560" s="12"/>
    </row>
    <row r="561">
      <c r="AJ561" s="12"/>
      <c r="AO561" s="12"/>
    </row>
    <row r="562">
      <c r="AJ562" s="12"/>
      <c r="AO562" s="12"/>
    </row>
    <row r="563">
      <c r="AJ563" s="12"/>
      <c r="AO563" s="12"/>
    </row>
    <row r="564">
      <c r="AJ564" s="12"/>
      <c r="AO564" s="12"/>
    </row>
    <row r="565">
      <c r="AJ565" s="12"/>
      <c r="AO565" s="12"/>
    </row>
    <row r="566">
      <c r="AJ566" s="12"/>
      <c r="AO566" s="12"/>
    </row>
    <row r="567">
      <c r="AJ567" s="12"/>
      <c r="AO567" s="12"/>
    </row>
    <row r="568">
      <c r="AJ568" s="12"/>
      <c r="AO568" s="12"/>
    </row>
    <row r="569">
      <c r="AJ569" s="12"/>
      <c r="AO569" s="12"/>
    </row>
    <row r="570">
      <c r="AJ570" s="12"/>
      <c r="AO570" s="12"/>
    </row>
    <row r="571">
      <c r="AJ571" s="12"/>
      <c r="AO571" s="12"/>
    </row>
    <row r="572">
      <c r="AJ572" s="12"/>
      <c r="AO572" s="12"/>
    </row>
    <row r="573">
      <c r="AJ573" s="12"/>
      <c r="AO573" s="12"/>
    </row>
    <row r="574">
      <c r="AJ574" s="12"/>
      <c r="AO574" s="12"/>
    </row>
    <row r="575">
      <c r="AJ575" s="12"/>
      <c r="AO575" s="12"/>
    </row>
    <row r="576">
      <c r="AJ576" s="12"/>
      <c r="AO576" s="12"/>
    </row>
    <row r="577">
      <c r="AJ577" s="12"/>
      <c r="AO577" s="12"/>
    </row>
    <row r="578">
      <c r="AJ578" s="12"/>
      <c r="AO578" s="12"/>
    </row>
    <row r="579">
      <c r="AJ579" s="12"/>
      <c r="AO579" s="12"/>
    </row>
    <row r="580">
      <c r="AJ580" s="12"/>
      <c r="AO580" s="12"/>
    </row>
    <row r="581">
      <c r="AJ581" s="12"/>
      <c r="AO581" s="12"/>
    </row>
    <row r="582">
      <c r="AJ582" s="12"/>
      <c r="AO582" s="12"/>
    </row>
    <row r="583">
      <c r="AJ583" s="12"/>
      <c r="AO583" s="12"/>
    </row>
    <row r="584">
      <c r="AJ584" s="12"/>
      <c r="AO584" s="12"/>
    </row>
    <row r="585">
      <c r="AJ585" s="12"/>
      <c r="AO585" s="12"/>
    </row>
    <row r="586">
      <c r="AJ586" s="12"/>
      <c r="AO586" s="12"/>
    </row>
    <row r="587">
      <c r="AJ587" s="12"/>
      <c r="AO587" s="12"/>
    </row>
    <row r="588">
      <c r="AJ588" s="12"/>
      <c r="AO588" s="12"/>
    </row>
    <row r="589">
      <c r="AJ589" s="12"/>
      <c r="AO589" s="12"/>
    </row>
    <row r="590">
      <c r="AJ590" s="12"/>
      <c r="AO590" s="12"/>
    </row>
    <row r="591">
      <c r="AJ591" s="12"/>
      <c r="AO591" s="12"/>
    </row>
    <row r="592">
      <c r="AJ592" s="12"/>
      <c r="AO592" s="12"/>
    </row>
    <row r="593">
      <c r="AJ593" s="12"/>
      <c r="AO593" s="12"/>
    </row>
    <row r="594">
      <c r="AJ594" s="12"/>
      <c r="AO594" s="12"/>
    </row>
    <row r="595">
      <c r="AJ595" s="12"/>
      <c r="AO595" s="12"/>
    </row>
    <row r="596">
      <c r="AJ596" s="12"/>
      <c r="AO596" s="12"/>
    </row>
    <row r="597">
      <c r="AJ597" s="12"/>
      <c r="AO597" s="12"/>
    </row>
    <row r="598">
      <c r="AJ598" s="12"/>
      <c r="AO598" s="12"/>
    </row>
    <row r="599">
      <c r="AJ599" s="12"/>
      <c r="AO599" s="12"/>
    </row>
    <row r="600">
      <c r="AJ600" s="12"/>
      <c r="AO600" s="12"/>
    </row>
    <row r="601">
      <c r="AJ601" s="12"/>
      <c r="AO601" s="12"/>
    </row>
    <row r="602">
      <c r="AJ602" s="12"/>
      <c r="AO602" s="12"/>
    </row>
    <row r="603">
      <c r="AJ603" s="12"/>
      <c r="AO603" s="12"/>
    </row>
    <row r="604">
      <c r="AJ604" s="12"/>
      <c r="AO604" s="12"/>
    </row>
    <row r="605">
      <c r="AJ605" s="12"/>
      <c r="AO605" s="12"/>
    </row>
    <row r="606">
      <c r="AJ606" s="12"/>
      <c r="AO606" s="12"/>
    </row>
    <row r="607">
      <c r="AJ607" s="12"/>
      <c r="AO607" s="12"/>
    </row>
    <row r="608">
      <c r="AJ608" s="12"/>
      <c r="AO608" s="12"/>
    </row>
    <row r="609">
      <c r="AJ609" s="12"/>
      <c r="AO609" s="12"/>
    </row>
    <row r="610">
      <c r="AJ610" s="12"/>
      <c r="AO610" s="12"/>
    </row>
    <row r="611">
      <c r="AJ611" s="12"/>
      <c r="AO611" s="12"/>
    </row>
    <row r="612">
      <c r="AJ612" s="12"/>
      <c r="AO612" s="12"/>
    </row>
    <row r="613">
      <c r="AJ613" s="12"/>
      <c r="AO613" s="12"/>
    </row>
    <row r="614">
      <c r="AJ614" s="12"/>
      <c r="AO614" s="12"/>
    </row>
    <row r="615">
      <c r="AJ615" s="12"/>
      <c r="AO615" s="12"/>
    </row>
    <row r="616">
      <c r="AJ616" s="12"/>
      <c r="AO616" s="12"/>
    </row>
    <row r="617">
      <c r="AJ617" s="12"/>
      <c r="AO617" s="12"/>
    </row>
    <row r="618">
      <c r="AJ618" s="12"/>
      <c r="AO618" s="12"/>
    </row>
    <row r="619">
      <c r="AJ619" s="12"/>
      <c r="AO619" s="12"/>
    </row>
    <row r="620">
      <c r="AJ620" s="12"/>
      <c r="AO620" s="12"/>
    </row>
    <row r="621">
      <c r="AJ621" s="12"/>
      <c r="AO621" s="12"/>
    </row>
    <row r="622">
      <c r="AJ622" s="12"/>
      <c r="AO622" s="12"/>
    </row>
    <row r="623">
      <c r="AJ623" s="12"/>
      <c r="AO623" s="12"/>
    </row>
    <row r="624">
      <c r="AJ624" s="12"/>
      <c r="AO624" s="12"/>
    </row>
    <row r="625">
      <c r="AJ625" s="12"/>
      <c r="AO625" s="12"/>
    </row>
    <row r="626">
      <c r="AJ626" s="12"/>
      <c r="AO626" s="12"/>
    </row>
    <row r="627">
      <c r="AJ627" s="12"/>
      <c r="AO627" s="12"/>
    </row>
    <row r="628">
      <c r="AJ628" s="12"/>
      <c r="AO628" s="12"/>
    </row>
    <row r="629">
      <c r="AJ629" s="12"/>
      <c r="AO629" s="12"/>
    </row>
    <row r="630">
      <c r="AJ630" s="12"/>
      <c r="AO630" s="12"/>
    </row>
    <row r="631">
      <c r="AJ631" s="12"/>
      <c r="AO631" s="12"/>
    </row>
    <row r="632">
      <c r="AJ632" s="12"/>
      <c r="AO632" s="12"/>
    </row>
    <row r="633">
      <c r="AJ633" s="12"/>
      <c r="AO633" s="12"/>
    </row>
    <row r="634">
      <c r="AJ634" s="12"/>
      <c r="AO634" s="12"/>
    </row>
    <row r="635">
      <c r="AJ635" s="12"/>
      <c r="AO635" s="12"/>
    </row>
    <row r="636">
      <c r="AJ636" s="12"/>
      <c r="AO636" s="12"/>
    </row>
    <row r="637">
      <c r="AJ637" s="12"/>
      <c r="AO637" s="12"/>
    </row>
    <row r="638">
      <c r="AJ638" s="12"/>
      <c r="AO638" s="12"/>
    </row>
    <row r="639">
      <c r="AJ639" s="12"/>
      <c r="AO639" s="12"/>
    </row>
    <row r="640">
      <c r="AJ640" s="12"/>
      <c r="AO640" s="12"/>
    </row>
    <row r="641">
      <c r="AJ641" s="12"/>
      <c r="AO641" s="12"/>
    </row>
    <row r="642">
      <c r="AJ642" s="12"/>
      <c r="AO642" s="12"/>
    </row>
    <row r="643">
      <c r="AJ643" s="12"/>
      <c r="AO643" s="12"/>
    </row>
    <row r="644">
      <c r="AJ644" s="12"/>
      <c r="AO644" s="12"/>
    </row>
    <row r="645">
      <c r="AJ645" s="12"/>
      <c r="AO645" s="12"/>
    </row>
    <row r="646">
      <c r="AJ646" s="12"/>
      <c r="AO646" s="12"/>
    </row>
    <row r="647">
      <c r="AJ647" s="12"/>
      <c r="AO647" s="12"/>
    </row>
    <row r="648">
      <c r="AJ648" s="12"/>
      <c r="AO648" s="12"/>
    </row>
    <row r="649">
      <c r="AJ649" s="12"/>
      <c r="AO649" s="12"/>
    </row>
    <row r="650">
      <c r="AJ650" s="12"/>
      <c r="AO650" s="12"/>
    </row>
    <row r="651">
      <c r="AJ651" s="12"/>
      <c r="AO651" s="12"/>
    </row>
    <row r="652">
      <c r="AJ652" s="12"/>
      <c r="AO652" s="12"/>
    </row>
    <row r="653">
      <c r="AJ653" s="12"/>
      <c r="AO653" s="12"/>
    </row>
    <row r="654">
      <c r="AJ654" s="12"/>
      <c r="AO654" s="12"/>
    </row>
    <row r="655">
      <c r="AJ655" s="12"/>
      <c r="AO655" s="12"/>
    </row>
    <row r="656">
      <c r="AJ656" s="12"/>
      <c r="AO656" s="12"/>
    </row>
    <row r="657">
      <c r="AJ657" s="12"/>
      <c r="AO657" s="12"/>
    </row>
    <row r="658">
      <c r="AJ658" s="12"/>
      <c r="AO658" s="12"/>
    </row>
    <row r="659">
      <c r="AJ659" s="12"/>
      <c r="AO659" s="12"/>
    </row>
    <row r="660">
      <c r="AJ660" s="12"/>
      <c r="AO660" s="12"/>
    </row>
    <row r="661">
      <c r="AJ661" s="12"/>
      <c r="AO661" s="12"/>
    </row>
    <row r="662">
      <c r="AJ662" s="12"/>
      <c r="AO662" s="12"/>
    </row>
    <row r="663">
      <c r="AJ663" s="12"/>
      <c r="AO663" s="12"/>
    </row>
    <row r="664">
      <c r="AJ664" s="12"/>
      <c r="AO664" s="12"/>
    </row>
    <row r="665">
      <c r="AJ665" s="12"/>
      <c r="AO665" s="12"/>
    </row>
    <row r="666">
      <c r="AJ666" s="12"/>
      <c r="AO666" s="12"/>
    </row>
    <row r="667">
      <c r="AJ667" s="12"/>
      <c r="AO667" s="12"/>
    </row>
    <row r="668">
      <c r="AJ668" s="12"/>
      <c r="AO668" s="12"/>
    </row>
    <row r="669">
      <c r="AJ669" s="12"/>
      <c r="AO669" s="12"/>
    </row>
    <row r="670">
      <c r="AJ670" s="12"/>
      <c r="AO670" s="12"/>
    </row>
    <row r="671">
      <c r="AJ671" s="12"/>
      <c r="AO671" s="12"/>
    </row>
    <row r="672">
      <c r="AJ672" s="12"/>
      <c r="AO672" s="12"/>
    </row>
    <row r="673">
      <c r="AJ673" s="12"/>
      <c r="AO673" s="12"/>
    </row>
    <row r="674">
      <c r="AJ674" s="12"/>
      <c r="AO674" s="12"/>
    </row>
    <row r="675">
      <c r="AJ675" s="12"/>
      <c r="AO675" s="12"/>
    </row>
    <row r="676">
      <c r="AJ676" s="12"/>
      <c r="AO676" s="12"/>
    </row>
    <row r="677">
      <c r="AJ677" s="12"/>
      <c r="AO677" s="12"/>
    </row>
    <row r="678">
      <c r="AJ678" s="12"/>
      <c r="AO678" s="12"/>
    </row>
    <row r="679">
      <c r="AJ679" s="12"/>
      <c r="AO679" s="12"/>
    </row>
    <row r="680">
      <c r="AJ680" s="12"/>
      <c r="AO680" s="12"/>
    </row>
    <row r="681">
      <c r="AJ681" s="12"/>
      <c r="AO681" s="12"/>
    </row>
    <row r="682">
      <c r="AJ682" s="12"/>
      <c r="AO682" s="12"/>
    </row>
    <row r="683">
      <c r="AJ683" s="12"/>
      <c r="AO683" s="12"/>
    </row>
    <row r="684">
      <c r="AJ684" s="12"/>
      <c r="AO684" s="12"/>
    </row>
    <row r="685">
      <c r="AJ685" s="12"/>
      <c r="AO685" s="12"/>
    </row>
    <row r="686">
      <c r="AJ686" s="12"/>
      <c r="AO686" s="12"/>
    </row>
    <row r="687">
      <c r="AJ687" s="12"/>
      <c r="AO687" s="12"/>
    </row>
    <row r="688">
      <c r="AJ688" s="12"/>
      <c r="AO688" s="12"/>
    </row>
    <row r="689">
      <c r="AJ689" s="12"/>
      <c r="AO689" s="12"/>
    </row>
    <row r="690">
      <c r="AJ690" s="12"/>
      <c r="AO690" s="12"/>
    </row>
    <row r="691">
      <c r="AJ691" s="12"/>
      <c r="AO691" s="12"/>
    </row>
    <row r="692">
      <c r="AJ692" s="12"/>
      <c r="AO692" s="12"/>
    </row>
    <row r="693">
      <c r="AJ693" s="12"/>
      <c r="AO693" s="12"/>
    </row>
    <row r="694">
      <c r="AJ694" s="12"/>
      <c r="AO694" s="12"/>
    </row>
    <row r="695">
      <c r="AJ695" s="12"/>
      <c r="AO695" s="12"/>
    </row>
    <row r="696">
      <c r="AJ696" s="12"/>
      <c r="AO696" s="12"/>
    </row>
    <row r="697">
      <c r="AJ697" s="12"/>
      <c r="AO697" s="12"/>
    </row>
    <row r="698">
      <c r="AJ698" s="12"/>
      <c r="AO698" s="12"/>
    </row>
    <row r="699">
      <c r="AJ699" s="12"/>
      <c r="AO699" s="12"/>
    </row>
    <row r="700">
      <c r="AJ700" s="12"/>
      <c r="AO700" s="12"/>
    </row>
    <row r="701">
      <c r="AJ701" s="12"/>
      <c r="AO701" s="12"/>
    </row>
    <row r="702">
      <c r="AJ702" s="12"/>
      <c r="AO702" s="12"/>
    </row>
    <row r="703">
      <c r="AJ703" s="12"/>
      <c r="AO703" s="12"/>
    </row>
    <row r="704">
      <c r="AJ704" s="12"/>
      <c r="AO704" s="12"/>
    </row>
    <row r="705">
      <c r="AJ705" s="12"/>
      <c r="AO705" s="12"/>
    </row>
    <row r="706">
      <c r="AJ706" s="12"/>
      <c r="AO706" s="12"/>
    </row>
    <row r="707">
      <c r="AJ707" s="12"/>
      <c r="AO707" s="12"/>
    </row>
    <row r="708">
      <c r="AJ708" s="12"/>
      <c r="AO708" s="12"/>
    </row>
    <row r="709">
      <c r="AJ709" s="12"/>
      <c r="AO709" s="12"/>
    </row>
    <row r="710">
      <c r="AJ710" s="12"/>
      <c r="AO710" s="12"/>
    </row>
    <row r="711">
      <c r="AJ711" s="12"/>
      <c r="AO711" s="12"/>
    </row>
    <row r="712">
      <c r="AJ712" s="12"/>
      <c r="AO712" s="12"/>
    </row>
    <row r="713">
      <c r="AJ713" s="12"/>
      <c r="AO713" s="12"/>
    </row>
    <row r="714">
      <c r="AJ714" s="12"/>
      <c r="AO714" s="12"/>
    </row>
    <row r="715">
      <c r="AJ715" s="12"/>
      <c r="AO715" s="12"/>
    </row>
    <row r="716">
      <c r="AJ716" s="12"/>
      <c r="AO716" s="12"/>
    </row>
    <row r="717">
      <c r="AJ717" s="12"/>
      <c r="AO717" s="12"/>
    </row>
    <row r="718">
      <c r="AJ718" s="12"/>
      <c r="AO718" s="12"/>
    </row>
    <row r="719">
      <c r="AJ719" s="12"/>
      <c r="AO719" s="12"/>
    </row>
    <row r="720">
      <c r="AJ720" s="12"/>
      <c r="AO720" s="12"/>
    </row>
    <row r="721">
      <c r="AJ721" s="12"/>
      <c r="AO721" s="12"/>
    </row>
    <row r="722">
      <c r="AJ722" s="12"/>
      <c r="AO722" s="12"/>
    </row>
    <row r="723">
      <c r="AJ723" s="12"/>
      <c r="AO723" s="12"/>
    </row>
    <row r="724">
      <c r="AJ724" s="12"/>
      <c r="AO724" s="12"/>
    </row>
    <row r="725">
      <c r="AJ725" s="12"/>
      <c r="AO725" s="12"/>
    </row>
    <row r="726">
      <c r="AJ726" s="12"/>
      <c r="AO726" s="12"/>
    </row>
    <row r="727">
      <c r="AJ727" s="12"/>
      <c r="AO727" s="12"/>
    </row>
    <row r="728">
      <c r="AJ728" s="12"/>
      <c r="AO728" s="12"/>
    </row>
    <row r="729">
      <c r="AJ729" s="12"/>
      <c r="AO729" s="12"/>
    </row>
    <row r="730">
      <c r="AJ730" s="12"/>
      <c r="AO730" s="12"/>
    </row>
    <row r="731">
      <c r="AJ731" s="12"/>
      <c r="AO731" s="12"/>
    </row>
    <row r="732">
      <c r="AJ732" s="12"/>
      <c r="AO732" s="12"/>
    </row>
    <row r="733">
      <c r="AJ733" s="12"/>
      <c r="AO733" s="12"/>
    </row>
    <row r="734">
      <c r="AJ734" s="12"/>
      <c r="AO734" s="12"/>
    </row>
    <row r="735">
      <c r="AJ735" s="12"/>
      <c r="AO735" s="12"/>
    </row>
    <row r="736">
      <c r="AJ736" s="12"/>
      <c r="AO736" s="12"/>
    </row>
    <row r="737">
      <c r="AJ737" s="12"/>
      <c r="AO737" s="12"/>
    </row>
    <row r="738">
      <c r="AJ738" s="12"/>
      <c r="AO738" s="12"/>
    </row>
    <row r="739">
      <c r="AJ739" s="12"/>
      <c r="AO739" s="12"/>
    </row>
    <row r="740">
      <c r="AJ740" s="12"/>
      <c r="AO740" s="12"/>
    </row>
    <row r="741">
      <c r="AJ741" s="12"/>
      <c r="AO741" s="12"/>
    </row>
    <row r="742">
      <c r="AJ742" s="12"/>
      <c r="AO742" s="12"/>
    </row>
    <row r="743">
      <c r="AJ743" s="12"/>
      <c r="AO743" s="12"/>
    </row>
    <row r="744">
      <c r="AJ744" s="12"/>
      <c r="AO744" s="12"/>
    </row>
    <row r="745">
      <c r="AJ745" s="12"/>
      <c r="AO745" s="12"/>
    </row>
    <row r="746">
      <c r="AJ746" s="12"/>
      <c r="AO746" s="12"/>
    </row>
    <row r="747">
      <c r="AJ747" s="12"/>
      <c r="AO747" s="12"/>
    </row>
    <row r="748">
      <c r="AJ748" s="12"/>
      <c r="AO748" s="12"/>
    </row>
    <row r="749">
      <c r="AJ749" s="12"/>
      <c r="AO749" s="12"/>
    </row>
    <row r="750">
      <c r="AJ750" s="12"/>
      <c r="AO750" s="12"/>
    </row>
    <row r="751">
      <c r="AJ751" s="12"/>
      <c r="AO751" s="12"/>
    </row>
    <row r="752">
      <c r="AJ752" s="12"/>
      <c r="AO752" s="12"/>
    </row>
    <row r="753">
      <c r="AJ753" s="12"/>
      <c r="AO753" s="12"/>
    </row>
    <row r="754">
      <c r="AJ754" s="12"/>
      <c r="AO754" s="12"/>
    </row>
    <row r="755">
      <c r="AJ755" s="12"/>
      <c r="AO755" s="12"/>
    </row>
    <row r="756">
      <c r="AJ756" s="12"/>
      <c r="AO756" s="12"/>
    </row>
    <row r="757">
      <c r="AJ757" s="12"/>
      <c r="AO757" s="12"/>
    </row>
    <row r="758">
      <c r="AJ758" s="12"/>
      <c r="AO758" s="12"/>
    </row>
    <row r="759">
      <c r="AJ759" s="12"/>
      <c r="AO759" s="12"/>
    </row>
    <row r="760">
      <c r="AJ760" s="12"/>
      <c r="AO760" s="12"/>
    </row>
    <row r="761">
      <c r="AJ761" s="12"/>
      <c r="AO761" s="12"/>
    </row>
    <row r="762">
      <c r="AJ762" s="12"/>
      <c r="AO762" s="12"/>
    </row>
    <row r="763">
      <c r="AJ763" s="12"/>
      <c r="AO763" s="12"/>
    </row>
    <row r="764">
      <c r="AJ764" s="12"/>
      <c r="AO764" s="12"/>
    </row>
    <row r="765">
      <c r="AJ765" s="12"/>
      <c r="AO765" s="12"/>
    </row>
    <row r="766">
      <c r="AJ766" s="12"/>
      <c r="AO766" s="12"/>
    </row>
    <row r="767">
      <c r="AJ767" s="12"/>
      <c r="AO767" s="12"/>
    </row>
    <row r="768">
      <c r="AJ768" s="12"/>
      <c r="AO768" s="12"/>
    </row>
    <row r="769">
      <c r="AJ769" s="12"/>
      <c r="AO769" s="12"/>
    </row>
    <row r="770">
      <c r="AJ770" s="12"/>
      <c r="AO770" s="12"/>
    </row>
    <row r="771">
      <c r="AJ771" s="12"/>
      <c r="AO771" s="12"/>
    </row>
    <row r="772">
      <c r="AJ772" s="12"/>
      <c r="AO772" s="12"/>
    </row>
    <row r="773">
      <c r="AJ773" s="12"/>
      <c r="AO773" s="12"/>
    </row>
    <row r="774">
      <c r="AJ774" s="12"/>
      <c r="AO774" s="12"/>
    </row>
    <row r="775">
      <c r="AJ775" s="12"/>
      <c r="AO775" s="12"/>
    </row>
    <row r="776">
      <c r="AJ776" s="12"/>
      <c r="AO776" s="12"/>
    </row>
    <row r="777">
      <c r="AJ777" s="12"/>
      <c r="AO777" s="12"/>
    </row>
    <row r="778">
      <c r="AJ778" s="12"/>
      <c r="AO778" s="12"/>
    </row>
    <row r="779">
      <c r="AJ779" s="12"/>
      <c r="AO779" s="12"/>
    </row>
    <row r="780">
      <c r="AJ780" s="12"/>
      <c r="AO780" s="12"/>
    </row>
    <row r="781">
      <c r="AJ781" s="12"/>
      <c r="AO781" s="12"/>
    </row>
    <row r="782">
      <c r="AJ782" s="12"/>
      <c r="AO782" s="12"/>
    </row>
    <row r="783">
      <c r="AJ783" s="12"/>
      <c r="AO783" s="12"/>
    </row>
    <row r="784">
      <c r="AJ784" s="12"/>
      <c r="AO784" s="12"/>
    </row>
    <row r="785">
      <c r="AJ785" s="12"/>
      <c r="AO785" s="12"/>
    </row>
    <row r="786">
      <c r="AJ786" s="12"/>
      <c r="AO786" s="12"/>
    </row>
    <row r="787">
      <c r="AJ787" s="12"/>
      <c r="AO787" s="12"/>
    </row>
    <row r="788">
      <c r="AJ788" s="12"/>
      <c r="AO788" s="12"/>
    </row>
    <row r="789">
      <c r="AJ789" s="12"/>
      <c r="AO789" s="12"/>
    </row>
    <row r="790">
      <c r="AJ790" s="12"/>
      <c r="AO790" s="12"/>
    </row>
    <row r="791">
      <c r="AJ791" s="12"/>
      <c r="AO791" s="12"/>
    </row>
    <row r="792">
      <c r="AJ792" s="12"/>
      <c r="AO792" s="12"/>
    </row>
    <row r="793">
      <c r="AJ793" s="12"/>
      <c r="AO793" s="12"/>
    </row>
    <row r="794">
      <c r="AJ794" s="12"/>
      <c r="AO794" s="12"/>
    </row>
    <row r="795">
      <c r="AJ795" s="12"/>
      <c r="AO795" s="12"/>
    </row>
    <row r="796">
      <c r="AJ796" s="12"/>
      <c r="AO796" s="12"/>
    </row>
    <row r="797">
      <c r="AJ797" s="12"/>
      <c r="AO797" s="12"/>
    </row>
    <row r="798">
      <c r="AJ798" s="12"/>
      <c r="AO798" s="12"/>
    </row>
    <row r="799">
      <c r="AJ799" s="12"/>
      <c r="AO799" s="12"/>
    </row>
    <row r="800">
      <c r="AJ800" s="12"/>
      <c r="AO800" s="12"/>
    </row>
    <row r="801">
      <c r="AJ801" s="12"/>
      <c r="AO801" s="12"/>
    </row>
    <row r="802">
      <c r="AJ802" s="12"/>
      <c r="AO802" s="12"/>
    </row>
    <row r="803">
      <c r="AJ803" s="12"/>
      <c r="AO803" s="12"/>
    </row>
    <row r="804">
      <c r="AJ804" s="12"/>
      <c r="AO804" s="12"/>
    </row>
    <row r="805">
      <c r="AJ805" s="12"/>
      <c r="AO805" s="12"/>
    </row>
    <row r="806">
      <c r="AJ806" s="12"/>
      <c r="AO806" s="12"/>
    </row>
    <row r="807">
      <c r="AJ807" s="12"/>
      <c r="AO807" s="12"/>
    </row>
    <row r="808">
      <c r="AJ808" s="12"/>
      <c r="AO808" s="12"/>
    </row>
    <row r="809">
      <c r="AJ809" s="12"/>
      <c r="AO809" s="12"/>
    </row>
    <row r="810">
      <c r="AJ810" s="12"/>
      <c r="AO810" s="12"/>
    </row>
    <row r="811">
      <c r="AJ811" s="12"/>
      <c r="AO811" s="12"/>
    </row>
    <row r="812">
      <c r="AJ812" s="12"/>
      <c r="AO812" s="12"/>
    </row>
    <row r="813">
      <c r="AJ813" s="12"/>
      <c r="AO813" s="12"/>
    </row>
    <row r="814">
      <c r="AJ814" s="12"/>
      <c r="AO814" s="12"/>
    </row>
    <row r="815">
      <c r="AJ815" s="12"/>
      <c r="AO815" s="12"/>
    </row>
    <row r="816">
      <c r="AJ816" s="12"/>
      <c r="AO816" s="12"/>
    </row>
    <row r="817">
      <c r="AJ817" s="12"/>
      <c r="AO817" s="12"/>
    </row>
    <row r="818">
      <c r="AJ818" s="12"/>
      <c r="AO818" s="12"/>
    </row>
    <row r="819">
      <c r="AJ819" s="12"/>
      <c r="AO819" s="12"/>
    </row>
    <row r="820">
      <c r="AJ820" s="12"/>
      <c r="AO820" s="12"/>
    </row>
    <row r="821">
      <c r="AJ821" s="12"/>
      <c r="AO821" s="12"/>
    </row>
    <row r="822">
      <c r="AJ822" s="12"/>
      <c r="AO822" s="12"/>
    </row>
    <row r="823">
      <c r="AJ823" s="12"/>
      <c r="AO823" s="12"/>
    </row>
    <row r="824">
      <c r="AJ824" s="12"/>
      <c r="AO824" s="12"/>
    </row>
    <row r="825">
      <c r="AJ825" s="12"/>
      <c r="AO825" s="12"/>
    </row>
    <row r="826">
      <c r="AJ826" s="12"/>
      <c r="AO826" s="12"/>
    </row>
    <row r="827">
      <c r="AJ827" s="12"/>
      <c r="AO827" s="12"/>
    </row>
    <row r="828">
      <c r="AJ828" s="12"/>
      <c r="AO828" s="12"/>
    </row>
    <row r="829">
      <c r="AJ829" s="12"/>
      <c r="AO829" s="12"/>
    </row>
    <row r="830">
      <c r="AJ830" s="12"/>
      <c r="AO830" s="12"/>
    </row>
    <row r="831">
      <c r="AJ831" s="12"/>
      <c r="AO831" s="12"/>
    </row>
    <row r="832">
      <c r="AJ832" s="12"/>
      <c r="AO832" s="12"/>
    </row>
    <row r="833">
      <c r="AJ833" s="12"/>
      <c r="AO833" s="12"/>
    </row>
    <row r="834">
      <c r="AJ834" s="12"/>
      <c r="AO834" s="12"/>
    </row>
    <row r="835">
      <c r="AJ835" s="12"/>
      <c r="AO835" s="12"/>
    </row>
    <row r="836">
      <c r="AJ836" s="12"/>
      <c r="AO836" s="12"/>
    </row>
    <row r="837">
      <c r="AJ837" s="12"/>
      <c r="AO837" s="12"/>
    </row>
    <row r="838">
      <c r="AJ838" s="12"/>
      <c r="AO838" s="12"/>
    </row>
    <row r="839">
      <c r="AJ839" s="12"/>
      <c r="AO839" s="12"/>
    </row>
    <row r="840">
      <c r="AJ840" s="12"/>
      <c r="AO840" s="12"/>
    </row>
    <row r="841">
      <c r="AJ841" s="12"/>
      <c r="AO841" s="12"/>
    </row>
    <row r="842">
      <c r="AJ842" s="12"/>
      <c r="AO842" s="12"/>
    </row>
    <row r="843">
      <c r="AJ843" s="12"/>
      <c r="AO843" s="12"/>
    </row>
    <row r="844">
      <c r="AJ844" s="12"/>
      <c r="AO844" s="12"/>
    </row>
    <row r="845">
      <c r="AJ845" s="12"/>
      <c r="AO845" s="12"/>
    </row>
    <row r="846">
      <c r="AJ846" s="12"/>
      <c r="AO846" s="12"/>
    </row>
    <row r="847">
      <c r="AJ847" s="12"/>
      <c r="AO847" s="12"/>
    </row>
    <row r="848">
      <c r="AJ848" s="12"/>
      <c r="AO848" s="12"/>
    </row>
    <row r="849">
      <c r="AJ849" s="12"/>
      <c r="AO849" s="12"/>
    </row>
    <row r="850">
      <c r="AJ850" s="12"/>
      <c r="AO850" s="12"/>
    </row>
    <row r="851">
      <c r="AJ851" s="12"/>
      <c r="AO851" s="12"/>
    </row>
    <row r="852">
      <c r="AJ852" s="12"/>
      <c r="AO852" s="12"/>
    </row>
    <row r="853">
      <c r="AJ853" s="12"/>
      <c r="AO853" s="12"/>
    </row>
    <row r="854">
      <c r="AJ854" s="12"/>
      <c r="AO854" s="12"/>
    </row>
    <row r="855">
      <c r="AJ855" s="12"/>
      <c r="AO855" s="12"/>
    </row>
    <row r="856">
      <c r="AJ856" s="12"/>
      <c r="AO856" s="12"/>
    </row>
    <row r="857">
      <c r="AJ857" s="12"/>
      <c r="AO857" s="12"/>
    </row>
    <row r="858">
      <c r="AJ858" s="12"/>
      <c r="AO858" s="12"/>
    </row>
    <row r="859">
      <c r="AJ859" s="12"/>
      <c r="AO859" s="12"/>
    </row>
    <row r="860">
      <c r="AJ860" s="12"/>
      <c r="AO860" s="12"/>
    </row>
    <row r="861">
      <c r="AJ861" s="12"/>
      <c r="AO861" s="12"/>
    </row>
    <row r="862">
      <c r="AJ862" s="12"/>
      <c r="AO862" s="12"/>
    </row>
    <row r="863">
      <c r="AJ863" s="12"/>
      <c r="AO863" s="12"/>
    </row>
    <row r="864">
      <c r="AJ864" s="12"/>
      <c r="AO864" s="12"/>
    </row>
    <row r="865">
      <c r="AJ865" s="12"/>
      <c r="AO865" s="12"/>
    </row>
    <row r="866">
      <c r="AJ866" s="12"/>
      <c r="AO866" s="12"/>
    </row>
    <row r="867">
      <c r="AJ867" s="12"/>
      <c r="AO867" s="12"/>
    </row>
    <row r="868">
      <c r="AJ868" s="12"/>
      <c r="AO868" s="12"/>
    </row>
    <row r="869">
      <c r="AJ869" s="12"/>
      <c r="AO869" s="12"/>
    </row>
    <row r="870">
      <c r="AJ870" s="12"/>
      <c r="AO870" s="12"/>
    </row>
    <row r="871">
      <c r="AJ871" s="12"/>
      <c r="AO871" s="12"/>
    </row>
    <row r="872">
      <c r="AJ872" s="12"/>
      <c r="AO872" s="12"/>
    </row>
    <row r="873">
      <c r="AJ873" s="12"/>
      <c r="AO873" s="12"/>
    </row>
    <row r="874">
      <c r="AJ874" s="12"/>
      <c r="AO874" s="12"/>
    </row>
    <row r="875">
      <c r="AJ875" s="12"/>
      <c r="AO875" s="12"/>
    </row>
    <row r="876">
      <c r="AJ876" s="12"/>
      <c r="AO876" s="12"/>
    </row>
    <row r="877">
      <c r="AJ877" s="12"/>
      <c r="AO877" s="12"/>
    </row>
    <row r="878">
      <c r="AJ878" s="12"/>
      <c r="AO878" s="12"/>
    </row>
    <row r="879">
      <c r="AJ879" s="12"/>
      <c r="AO879" s="12"/>
    </row>
    <row r="880">
      <c r="AJ880" s="12"/>
      <c r="AO880" s="12"/>
    </row>
    <row r="881">
      <c r="AJ881" s="12"/>
      <c r="AO881" s="12"/>
    </row>
    <row r="882">
      <c r="AJ882" s="12"/>
      <c r="AO882" s="12"/>
    </row>
    <row r="883">
      <c r="AJ883" s="12"/>
      <c r="AO883" s="12"/>
    </row>
    <row r="884">
      <c r="AJ884" s="12"/>
      <c r="AO884" s="12"/>
    </row>
    <row r="885">
      <c r="AJ885" s="12"/>
      <c r="AO885" s="12"/>
    </row>
    <row r="886">
      <c r="AJ886" s="12"/>
      <c r="AO886" s="12"/>
    </row>
    <row r="887">
      <c r="AJ887" s="12"/>
      <c r="AO887" s="12"/>
    </row>
    <row r="888">
      <c r="AJ888" s="12"/>
      <c r="AO888" s="12"/>
    </row>
    <row r="889">
      <c r="AJ889" s="12"/>
      <c r="AO889" s="12"/>
    </row>
    <row r="890">
      <c r="AJ890" s="12"/>
      <c r="AO890" s="12"/>
    </row>
    <row r="891">
      <c r="AJ891" s="12"/>
      <c r="AO891" s="12"/>
    </row>
    <row r="892">
      <c r="AJ892" s="12"/>
      <c r="AO892" s="12"/>
    </row>
    <row r="893">
      <c r="AJ893" s="12"/>
      <c r="AO893" s="12"/>
    </row>
    <row r="894">
      <c r="AJ894" s="12"/>
      <c r="AO894" s="12"/>
    </row>
    <row r="895">
      <c r="AJ895" s="12"/>
      <c r="AO895" s="12"/>
    </row>
    <row r="896">
      <c r="AJ896" s="12"/>
      <c r="AO896" s="12"/>
    </row>
    <row r="897">
      <c r="AJ897" s="12"/>
      <c r="AO897" s="12"/>
    </row>
    <row r="898">
      <c r="AJ898" s="12"/>
      <c r="AO898" s="12"/>
    </row>
    <row r="899">
      <c r="AJ899" s="12"/>
      <c r="AO899" s="12"/>
    </row>
    <row r="900">
      <c r="AJ900" s="12"/>
      <c r="AO900" s="12"/>
    </row>
    <row r="901">
      <c r="AJ901" s="12"/>
      <c r="AO901" s="12"/>
    </row>
    <row r="902">
      <c r="AJ902" s="12"/>
      <c r="AO902" s="12"/>
    </row>
    <row r="903">
      <c r="AJ903" s="12"/>
      <c r="AO903" s="12"/>
    </row>
    <row r="904">
      <c r="AJ904" s="12"/>
      <c r="AO904" s="12"/>
    </row>
    <row r="905">
      <c r="AJ905" s="12"/>
      <c r="AO905" s="12"/>
    </row>
    <row r="906">
      <c r="AJ906" s="12"/>
      <c r="AO906" s="12"/>
    </row>
    <row r="907">
      <c r="AJ907" s="12"/>
      <c r="AO907" s="12"/>
    </row>
    <row r="908">
      <c r="AJ908" s="12"/>
      <c r="AO908" s="12"/>
    </row>
    <row r="909">
      <c r="AJ909" s="12"/>
      <c r="AO909" s="12"/>
    </row>
    <row r="910">
      <c r="AJ910" s="12"/>
      <c r="AO910" s="12"/>
    </row>
    <row r="911">
      <c r="AJ911" s="12"/>
      <c r="AO911" s="12"/>
    </row>
    <row r="912">
      <c r="AJ912" s="12"/>
      <c r="AO912" s="12"/>
    </row>
    <row r="913">
      <c r="AJ913" s="12"/>
      <c r="AO913" s="12"/>
    </row>
    <row r="914">
      <c r="AJ914" s="12"/>
      <c r="AO914" s="12"/>
    </row>
    <row r="915">
      <c r="AJ915" s="12"/>
      <c r="AO915" s="12"/>
    </row>
    <row r="916">
      <c r="AJ916" s="12"/>
      <c r="AO916" s="12"/>
    </row>
    <row r="917">
      <c r="AJ917" s="12"/>
      <c r="AO917" s="12"/>
    </row>
    <row r="918">
      <c r="AJ918" s="12"/>
      <c r="AO918" s="12"/>
    </row>
    <row r="919">
      <c r="AJ919" s="12"/>
      <c r="AO919" s="12"/>
    </row>
    <row r="920">
      <c r="AJ920" s="12"/>
      <c r="AO920" s="12"/>
    </row>
    <row r="921">
      <c r="AJ921" s="12"/>
      <c r="AO921" s="12"/>
    </row>
    <row r="922">
      <c r="AJ922" s="12"/>
      <c r="AO922" s="12"/>
    </row>
    <row r="923">
      <c r="AJ923" s="12"/>
      <c r="AO923" s="12"/>
    </row>
    <row r="924">
      <c r="AJ924" s="12"/>
      <c r="AO924" s="12"/>
    </row>
    <row r="925">
      <c r="AJ925" s="12"/>
      <c r="AO925" s="12"/>
    </row>
    <row r="926">
      <c r="AJ926" s="12"/>
      <c r="AO926" s="12"/>
    </row>
    <row r="927">
      <c r="AJ927" s="12"/>
      <c r="AO927" s="12"/>
    </row>
    <row r="928">
      <c r="AJ928" s="12"/>
      <c r="AO928" s="12"/>
    </row>
    <row r="929">
      <c r="AJ929" s="12"/>
      <c r="AO929" s="12"/>
    </row>
    <row r="930">
      <c r="AJ930" s="12"/>
      <c r="AO930" s="12"/>
    </row>
    <row r="931">
      <c r="AJ931" s="12"/>
      <c r="AO931" s="12"/>
    </row>
    <row r="932">
      <c r="AJ932" s="12"/>
      <c r="AO932" s="12"/>
    </row>
    <row r="933">
      <c r="AJ933" s="12"/>
      <c r="AO933" s="12"/>
    </row>
    <row r="934">
      <c r="AJ934" s="12"/>
      <c r="AO934" s="12"/>
    </row>
    <row r="935">
      <c r="AJ935" s="12"/>
      <c r="AO935" s="12"/>
    </row>
    <row r="936">
      <c r="AJ936" s="12"/>
      <c r="AO936" s="12"/>
    </row>
    <row r="937">
      <c r="AJ937" s="12"/>
      <c r="AO937" s="12"/>
    </row>
    <row r="938">
      <c r="AJ938" s="12"/>
      <c r="AO938" s="12"/>
    </row>
    <row r="939">
      <c r="AJ939" s="12"/>
      <c r="AO939" s="12"/>
    </row>
    <row r="940">
      <c r="AJ940" s="12"/>
      <c r="AO940" s="12"/>
    </row>
    <row r="941">
      <c r="AJ941" s="12"/>
      <c r="AO941" s="12"/>
    </row>
    <row r="942">
      <c r="AJ942" s="12"/>
      <c r="AO942" s="12"/>
    </row>
    <row r="943">
      <c r="AJ943" s="12"/>
      <c r="AO943" s="12"/>
    </row>
    <row r="944">
      <c r="AJ944" s="12"/>
      <c r="AO944" s="12"/>
    </row>
    <row r="945">
      <c r="AJ945" s="12"/>
      <c r="AO945" s="12"/>
    </row>
    <row r="946">
      <c r="AJ946" s="12"/>
      <c r="AO946" s="12"/>
    </row>
    <row r="947">
      <c r="AJ947" s="12"/>
      <c r="AO947" s="12"/>
    </row>
    <row r="948">
      <c r="AJ948" s="12"/>
      <c r="AO948" s="12"/>
    </row>
    <row r="949">
      <c r="AJ949" s="12"/>
      <c r="AO949" s="12"/>
    </row>
    <row r="950">
      <c r="AJ950" s="12"/>
      <c r="AO950" s="12"/>
    </row>
    <row r="951">
      <c r="AJ951" s="12"/>
      <c r="AO951" s="12"/>
    </row>
    <row r="952">
      <c r="AJ952" s="12"/>
      <c r="AO952" s="12"/>
    </row>
    <row r="953">
      <c r="AJ953" s="12"/>
      <c r="AO953" s="12"/>
    </row>
    <row r="954">
      <c r="AJ954" s="12"/>
      <c r="AO954" s="12"/>
    </row>
    <row r="955">
      <c r="AJ955" s="12"/>
      <c r="AO955" s="12"/>
    </row>
    <row r="956">
      <c r="AJ956" s="12"/>
      <c r="AO956" s="12"/>
    </row>
    <row r="957">
      <c r="AJ957" s="12"/>
      <c r="AO957" s="12"/>
    </row>
    <row r="958">
      <c r="AJ958" s="12"/>
      <c r="AO958" s="12"/>
    </row>
    <row r="959">
      <c r="AJ959" s="12"/>
      <c r="AO959" s="12"/>
    </row>
    <row r="960">
      <c r="AJ960" s="12"/>
      <c r="AO960" s="12"/>
    </row>
    <row r="961">
      <c r="AJ961" s="12"/>
      <c r="AO961" s="12"/>
    </row>
    <row r="962">
      <c r="AJ962" s="12"/>
      <c r="AO962" s="12"/>
    </row>
    <row r="963">
      <c r="AJ963" s="12"/>
      <c r="AO963" s="12"/>
    </row>
    <row r="964">
      <c r="AJ964" s="12"/>
      <c r="AO964" s="12"/>
    </row>
    <row r="965">
      <c r="AJ965" s="12"/>
      <c r="AO965" s="12"/>
    </row>
    <row r="966">
      <c r="AJ966" s="12"/>
      <c r="AO966" s="12"/>
    </row>
    <row r="967">
      <c r="AJ967" s="12"/>
      <c r="AO967" s="12"/>
    </row>
    <row r="968">
      <c r="AJ968" s="12"/>
      <c r="AO968" s="12"/>
    </row>
    <row r="969">
      <c r="AJ969" s="12"/>
      <c r="AO969" s="12"/>
    </row>
    <row r="970">
      <c r="AJ970" s="12"/>
      <c r="AO970" s="12"/>
    </row>
    <row r="971">
      <c r="AJ971" s="12"/>
      <c r="AO971" s="12"/>
    </row>
    <row r="972">
      <c r="AJ972" s="12"/>
      <c r="AO972" s="12"/>
    </row>
    <row r="973">
      <c r="AJ973" s="12"/>
      <c r="AO973" s="12"/>
    </row>
    <row r="974">
      <c r="AJ974" s="12"/>
      <c r="AO974" s="12"/>
    </row>
    <row r="975">
      <c r="AJ975" s="12"/>
      <c r="AO975" s="12"/>
    </row>
    <row r="976">
      <c r="AJ976" s="12"/>
      <c r="AO976" s="12"/>
    </row>
    <row r="977">
      <c r="AJ977" s="12"/>
      <c r="AO977" s="12"/>
    </row>
    <row r="978">
      <c r="AJ978" s="12"/>
      <c r="AO978" s="12"/>
    </row>
    <row r="979">
      <c r="AJ979" s="12"/>
      <c r="AO979" s="12"/>
    </row>
    <row r="980">
      <c r="AJ980" s="12"/>
      <c r="AO980" s="12"/>
    </row>
    <row r="981">
      <c r="AJ981" s="12"/>
      <c r="AO981" s="12"/>
    </row>
    <row r="982">
      <c r="AJ982" s="12"/>
      <c r="AO982" s="12"/>
    </row>
    <row r="983">
      <c r="AJ983" s="12"/>
      <c r="AO983" s="12"/>
    </row>
    <row r="984">
      <c r="AJ984" s="12"/>
      <c r="AO984" s="12"/>
    </row>
    <row r="985">
      <c r="AJ985" s="12"/>
      <c r="AO985" s="12"/>
    </row>
    <row r="986">
      <c r="AJ986" s="12"/>
      <c r="AO986" s="12"/>
    </row>
    <row r="987">
      <c r="AJ987" s="12"/>
      <c r="AO987" s="12"/>
    </row>
    <row r="988">
      <c r="AJ988" s="12"/>
      <c r="AO988" s="12"/>
    </row>
    <row r="989">
      <c r="AJ989" s="12"/>
      <c r="AO989" s="12"/>
    </row>
    <row r="990">
      <c r="AJ990" s="12"/>
      <c r="AO990" s="12"/>
    </row>
    <row r="991">
      <c r="AJ991" s="12"/>
      <c r="AO991" s="12"/>
    </row>
    <row r="992">
      <c r="AJ992" s="12"/>
      <c r="AO992" s="12"/>
    </row>
    <row r="993">
      <c r="AJ993" s="12"/>
      <c r="AO993" s="12"/>
    </row>
    <row r="994">
      <c r="AJ994" s="12"/>
      <c r="AO994" s="12"/>
    </row>
    <row r="995">
      <c r="AJ995" s="12"/>
      <c r="AO995" s="12"/>
    </row>
    <row r="996">
      <c r="AJ996" s="12"/>
      <c r="AO996" s="12"/>
    </row>
    <row r="997">
      <c r="AJ997" s="12"/>
      <c r="AO997" s="12"/>
    </row>
    <row r="998">
      <c r="AJ998" s="12"/>
      <c r="AO998" s="12"/>
    </row>
    <row r="999">
      <c r="AJ999" s="12"/>
      <c r="AO999" s="12"/>
    </row>
    <row r="1000">
      <c r="AJ1000" s="12"/>
      <c r="AO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54"/>
      <c r="AM1" s="54"/>
      <c r="AN1" s="54"/>
      <c r="AO1" s="54"/>
      <c r="AP1" s="54"/>
      <c r="AQ1" s="54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55" t="s">
        <v>20</v>
      </c>
      <c r="AM2" s="55" t="s">
        <v>20</v>
      </c>
      <c r="AN2" s="55" t="s">
        <v>21</v>
      </c>
      <c r="AO2" s="55" t="s">
        <v>21</v>
      </c>
      <c r="AP2" s="55" t="s">
        <v>22</v>
      </c>
      <c r="AQ2" s="55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55" t="s">
        <v>35</v>
      </c>
      <c r="AM3" s="55" t="s">
        <v>36</v>
      </c>
      <c r="AN3" s="55" t="s">
        <v>35</v>
      </c>
      <c r="AO3" s="55" t="s">
        <v>36</v>
      </c>
      <c r="AP3" s="55" t="s">
        <v>35</v>
      </c>
      <c r="AQ3" s="55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56"/>
      <c r="AM4" s="56"/>
      <c r="AN4" s="56"/>
      <c r="AO4" s="56"/>
      <c r="AP4" s="56"/>
      <c r="AQ4" s="56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56"/>
      <c r="AM5" s="56"/>
      <c r="AN5" s="56"/>
      <c r="AO5" s="56"/>
      <c r="AP5" s="56"/>
      <c r="AQ5" s="56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56"/>
      <c r="AM6" s="56"/>
      <c r="AN6" s="56"/>
      <c r="AO6" s="56"/>
      <c r="AP6" s="56"/>
      <c r="AQ6" s="56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</row>
    <row r="7">
      <c r="A7" s="42" t="s">
        <v>130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56"/>
      <c r="AM7" s="56"/>
      <c r="AN7" s="56"/>
      <c r="AO7" s="56"/>
      <c r="AP7" s="56"/>
      <c r="AQ7" s="56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56"/>
      <c r="AM8" s="56"/>
      <c r="AN8" s="56"/>
      <c r="AO8" s="56"/>
      <c r="AP8" s="56"/>
      <c r="AQ8" s="56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56"/>
      <c r="AM9" s="56"/>
      <c r="AN9" s="56"/>
      <c r="AO9" s="56"/>
      <c r="AP9" s="56"/>
      <c r="AQ9" s="56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56"/>
      <c r="AM10" s="56"/>
      <c r="AN10" s="56"/>
      <c r="AO10" s="56"/>
      <c r="AP10" s="56"/>
      <c r="AQ10" s="56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56"/>
      <c r="AM11" s="56"/>
      <c r="AN11" s="56"/>
      <c r="AO11" s="56"/>
      <c r="AP11" s="56"/>
      <c r="AQ11" s="56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56"/>
      <c r="AM12" s="56"/>
      <c r="AN12" s="56"/>
      <c r="AO12" s="56"/>
      <c r="AP12" s="56"/>
      <c r="AQ12" s="56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56"/>
      <c r="AM13" s="56"/>
      <c r="AN13" s="56"/>
      <c r="AO13" s="56"/>
      <c r="AP13" s="56"/>
      <c r="AQ13" s="56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57" t="str">
        <f t="shared" si="1"/>
        <v>#DIV/0!</v>
      </c>
      <c r="AM14" s="57" t="str">
        <f t="shared" si="1"/>
        <v>#DIV/0!</v>
      </c>
      <c r="AN14" s="57" t="str">
        <f t="shared" si="1"/>
        <v>#DIV/0!</v>
      </c>
      <c r="AO14" s="57" t="str">
        <f t="shared" si="1"/>
        <v>#DIV/0!</v>
      </c>
      <c r="AP14" s="57" t="str">
        <f t="shared" si="1"/>
        <v>#DIV/0!</v>
      </c>
      <c r="AQ14" s="57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57" t="str">
        <f t="shared" si="2"/>
        <v>#DIV/0!</v>
      </c>
      <c r="AM15" s="57" t="str">
        <f t="shared" si="2"/>
        <v>#DIV/0!</v>
      </c>
      <c r="AN15" s="57" t="str">
        <f t="shared" si="2"/>
        <v>#DIV/0!</v>
      </c>
      <c r="AO15" s="57" t="str">
        <f t="shared" si="2"/>
        <v>#DIV/0!</v>
      </c>
      <c r="AP15" s="57" t="str">
        <f t="shared" si="2"/>
        <v>#DIV/0!</v>
      </c>
      <c r="AQ15" s="57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57" t="str">
        <f t="shared" si="3"/>
        <v>#DIV/0!</v>
      </c>
      <c r="AM16" s="57" t="str">
        <f t="shared" si="3"/>
        <v>#DIV/0!</v>
      </c>
      <c r="AN16" s="57" t="str">
        <f t="shared" si="3"/>
        <v>#DIV/0!</v>
      </c>
      <c r="AO16" s="57" t="str">
        <f t="shared" si="3"/>
        <v>#DIV/0!</v>
      </c>
      <c r="AP16" s="57" t="str">
        <f t="shared" si="3"/>
        <v>#DIV/0!</v>
      </c>
      <c r="AQ16" s="57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57" t="str">
        <f t="shared" si="4"/>
        <v>#DIV/0!</v>
      </c>
      <c r="AM17" s="57" t="str">
        <f t="shared" si="4"/>
        <v>#DIV/0!</v>
      </c>
      <c r="AN17" s="57" t="str">
        <f t="shared" si="4"/>
        <v>#DIV/0!</v>
      </c>
      <c r="AO17" s="57" t="str">
        <f t="shared" si="4"/>
        <v>#DIV/0!</v>
      </c>
      <c r="AP17" s="57" t="str">
        <f t="shared" si="4"/>
        <v>#DIV/0!</v>
      </c>
      <c r="AQ17" s="57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57" t="str">
        <f t="shared" si="5"/>
        <v>#DIV/0!</v>
      </c>
      <c r="AM18" s="57" t="str">
        <f t="shared" si="5"/>
        <v>#DIV/0!</v>
      </c>
      <c r="AN18" s="57" t="str">
        <f t="shared" si="5"/>
        <v>#DIV/0!</v>
      </c>
      <c r="AO18" s="57" t="str">
        <f t="shared" si="5"/>
        <v>#DIV/0!</v>
      </c>
      <c r="AP18" s="57" t="str">
        <f t="shared" si="5"/>
        <v>#DIV/0!</v>
      </c>
      <c r="AQ18" s="57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57" t="str">
        <f t="shared" si="6"/>
        <v>#DIV/0!</v>
      </c>
      <c r="AM19" s="57" t="str">
        <f t="shared" si="6"/>
        <v>#DIV/0!</v>
      </c>
      <c r="AN19" s="57" t="str">
        <f t="shared" si="6"/>
        <v>#DIV/0!</v>
      </c>
      <c r="AO19" s="57" t="str">
        <f t="shared" si="6"/>
        <v>#DIV/0!</v>
      </c>
      <c r="AP19" s="57" t="str">
        <f t="shared" si="6"/>
        <v>#DIV/0!</v>
      </c>
      <c r="AQ19" s="57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57" t="str">
        <f t="shared" si="7"/>
        <v>#DIV/0!</v>
      </c>
      <c r="AM20" s="57" t="str">
        <f t="shared" si="7"/>
        <v>#DIV/0!</v>
      </c>
      <c r="AN20" s="57" t="str">
        <f t="shared" si="7"/>
        <v>#DIV/0!</v>
      </c>
      <c r="AO20" s="57" t="str">
        <f t="shared" si="7"/>
        <v>#DIV/0!</v>
      </c>
      <c r="AP20" s="57" t="str">
        <f t="shared" si="7"/>
        <v>#DIV/0!</v>
      </c>
      <c r="AQ20" s="57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56"/>
      <c r="AM21" s="56"/>
      <c r="AN21" s="56"/>
      <c r="AO21" s="56"/>
      <c r="AP21" s="56"/>
      <c r="AQ21" s="56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57" t="str">
        <f t="shared" si="8"/>
        <v>#DIV/0!</v>
      </c>
      <c r="AM22" s="57" t="str">
        <f t="shared" si="8"/>
        <v>#DIV/0!</v>
      </c>
      <c r="AN22" s="57" t="str">
        <f t="shared" si="8"/>
        <v>#DIV/0!</v>
      </c>
      <c r="AO22" s="57" t="str">
        <f t="shared" si="8"/>
        <v>#DIV/0!</v>
      </c>
      <c r="AP22" s="57" t="str">
        <f t="shared" si="8"/>
        <v>#DIV/0!</v>
      </c>
      <c r="AQ22" s="57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57" t="str">
        <f t="shared" si="9"/>
        <v>#DIV/0!</v>
      </c>
      <c r="AM23" s="57" t="str">
        <f t="shared" si="9"/>
        <v>#DIV/0!</v>
      </c>
      <c r="AN23" s="57" t="str">
        <f t="shared" si="9"/>
        <v>#DIV/0!</v>
      </c>
      <c r="AO23" s="57" t="str">
        <f t="shared" si="9"/>
        <v>#DIV/0!</v>
      </c>
      <c r="AP23" s="57" t="str">
        <f t="shared" si="9"/>
        <v>#DIV/0!</v>
      </c>
      <c r="AQ23" s="57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57" t="str">
        <f t="shared" si="10"/>
        <v>#DIV/0!</v>
      </c>
      <c r="AM24" s="57" t="str">
        <f t="shared" si="10"/>
        <v>#DIV/0!</v>
      </c>
      <c r="AN24" s="57" t="str">
        <f t="shared" si="10"/>
        <v>#DIV/0!</v>
      </c>
      <c r="AO24" s="57" t="str">
        <f t="shared" si="10"/>
        <v>#DIV/0!</v>
      </c>
      <c r="AP24" s="57" t="str">
        <f t="shared" si="10"/>
        <v>#DIV/0!</v>
      </c>
      <c r="AQ24" s="57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57" t="str">
        <f t="shared" si="11"/>
        <v>#DIV/0!</v>
      </c>
      <c r="AM25" s="57" t="str">
        <f t="shared" si="11"/>
        <v>#DIV/0!</v>
      </c>
      <c r="AN25" s="57" t="str">
        <f t="shared" si="11"/>
        <v>#DIV/0!</v>
      </c>
      <c r="AO25" s="57" t="str">
        <f t="shared" si="11"/>
        <v>#DIV/0!</v>
      </c>
      <c r="AP25" s="57" t="str">
        <f t="shared" si="11"/>
        <v>#DIV/0!</v>
      </c>
      <c r="AQ25" s="57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57" t="str">
        <f t="shared" si="12"/>
        <v>#DIV/0!</v>
      </c>
      <c r="AM26" s="57" t="str">
        <f t="shared" si="12"/>
        <v>#DIV/0!</v>
      </c>
      <c r="AN26" s="57" t="str">
        <f t="shared" si="12"/>
        <v>#DIV/0!</v>
      </c>
      <c r="AO26" s="57" t="str">
        <f t="shared" si="12"/>
        <v>#DIV/0!</v>
      </c>
      <c r="AP26" s="57" t="str">
        <f t="shared" si="12"/>
        <v>#DIV/0!</v>
      </c>
      <c r="AQ26" s="57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57" t="str">
        <f t="shared" si="13"/>
        <v>#DIV/0!</v>
      </c>
      <c r="AM27" s="57" t="str">
        <f t="shared" si="13"/>
        <v>#DIV/0!</v>
      </c>
      <c r="AN27" s="57" t="str">
        <f t="shared" si="13"/>
        <v>#DIV/0!</v>
      </c>
      <c r="AO27" s="57" t="str">
        <f t="shared" si="13"/>
        <v>#DIV/0!</v>
      </c>
      <c r="AP27" s="57" t="str">
        <f t="shared" si="13"/>
        <v>#DIV/0!</v>
      </c>
      <c r="AQ27" s="57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57" t="str">
        <f t="shared" si="14"/>
        <v>#DIV/0!</v>
      </c>
      <c r="AM28" s="57" t="str">
        <f t="shared" si="14"/>
        <v>#DIV/0!</v>
      </c>
      <c r="AN28" s="57" t="str">
        <f t="shared" si="14"/>
        <v>#DIV/0!</v>
      </c>
      <c r="AO28" s="57" t="str">
        <f t="shared" si="14"/>
        <v>#DIV/0!</v>
      </c>
      <c r="AP28" s="57" t="str">
        <f t="shared" si="14"/>
        <v>#DIV/0!</v>
      </c>
      <c r="AQ28" s="57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56"/>
      <c r="AM29" s="56"/>
      <c r="AN29" s="56"/>
      <c r="AO29" s="56"/>
      <c r="AP29" s="56"/>
      <c r="AQ29" s="56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56">
        <f t="shared" si="15"/>
        <v>0</v>
      </c>
      <c r="AM30" s="56">
        <f t="shared" si="15"/>
        <v>0</v>
      </c>
      <c r="AN30" s="56">
        <f t="shared" si="15"/>
        <v>0</v>
      </c>
      <c r="AO30" s="56">
        <f t="shared" si="15"/>
        <v>0</v>
      </c>
      <c r="AP30" s="56">
        <f t="shared" si="15"/>
        <v>0</v>
      </c>
      <c r="AQ30" s="56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58">
        <f t="shared" si="16"/>
        <v>0</v>
      </c>
      <c r="AM31" s="58">
        <f t="shared" si="16"/>
        <v>0</v>
      </c>
      <c r="AN31" s="58">
        <f t="shared" si="16"/>
        <v>0</v>
      </c>
      <c r="AO31" s="58">
        <f t="shared" si="16"/>
        <v>0</v>
      </c>
      <c r="AP31" s="58">
        <f t="shared" si="16"/>
        <v>0</v>
      </c>
      <c r="AQ31" s="5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282.85</v>
      </c>
      <c r="AH4" s="12">
        <v>379.7</v>
      </c>
      <c r="AI4" s="12">
        <v>156.61</v>
      </c>
      <c r="AJ4" s="12">
        <v>337.73</v>
      </c>
      <c r="AK4" s="12">
        <v>241.76</v>
      </c>
      <c r="AL4" s="12"/>
      <c r="AM4" s="12">
        <v>244.67</v>
      </c>
      <c r="AN4" s="12"/>
      <c r="AO4" s="12">
        <v>394.57</v>
      </c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>
        <v>0.52</v>
      </c>
      <c r="AH6" s="12">
        <v>0.05</v>
      </c>
      <c r="AI6" s="12">
        <v>0.1</v>
      </c>
      <c r="AJ6" s="12">
        <v>-0.08</v>
      </c>
      <c r="AK6" s="12">
        <v>0.01</v>
      </c>
      <c r="AL6" s="12"/>
      <c r="AM6" s="12">
        <v>0.0</v>
      </c>
      <c r="AN6" s="12"/>
      <c r="AO6" s="12">
        <v>0.0</v>
      </c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</row>
    <row r="7">
      <c r="A7" s="17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v>0.58</v>
      </c>
      <c r="AH7" s="12">
        <v>0.06</v>
      </c>
      <c r="AI7" s="12">
        <v>0.09</v>
      </c>
      <c r="AJ7" s="12">
        <v>0.04</v>
      </c>
      <c r="AK7" s="12">
        <v>0.05</v>
      </c>
      <c r="AL7" s="12"/>
      <c r="AM7" s="12">
        <v>0.03</v>
      </c>
      <c r="AN7" s="12"/>
      <c r="AO7" s="12">
        <v>0.05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>
        <v>5.53</v>
      </c>
      <c r="AH8" s="12">
        <v>3.91</v>
      </c>
      <c r="AI8" s="12">
        <v>4.63</v>
      </c>
      <c r="AJ8" s="12">
        <v>2.88</v>
      </c>
      <c r="AK8" s="12">
        <v>2.91</v>
      </c>
      <c r="AL8" s="12"/>
      <c r="AM8" s="12">
        <v>0.01</v>
      </c>
      <c r="AN8" s="12"/>
      <c r="AO8" s="12">
        <v>0.1</v>
      </c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>
        <v>155.75</v>
      </c>
      <c r="AH9" s="12">
        <v>118.41</v>
      </c>
      <c r="AI9" s="12">
        <v>99.68</v>
      </c>
      <c r="AJ9" s="12">
        <v>21.07</v>
      </c>
      <c r="AK9" s="12">
        <v>164.48</v>
      </c>
      <c r="AL9" s="12"/>
      <c r="AM9" s="12">
        <v>14.31</v>
      </c>
      <c r="AN9" s="12"/>
      <c r="AO9" s="12">
        <v>106.1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v>118.74</v>
      </c>
      <c r="AH10" s="12">
        <v>252.36</v>
      </c>
      <c r="AI10" s="12">
        <v>51.56</v>
      </c>
      <c r="AJ10" s="12">
        <v>307.94</v>
      </c>
      <c r="AK10" s="12">
        <v>73.36</v>
      </c>
      <c r="AL10" s="12"/>
      <c r="AM10" s="12">
        <v>214.78</v>
      </c>
      <c r="AN10" s="12"/>
      <c r="AO10" s="12">
        <v>276.62</v>
      </c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>
        <v>2.17</v>
      </c>
      <c r="AH11" s="12">
        <v>4.78</v>
      </c>
      <c r="AI11" s="12">
        <v>0.58</v>
      </c>
      <c r="AJ11" s="12">
        <v>6.01</v>
      </c>
      <c r="AK11" s="12">
        <v>0.79</v>
      </c>
      <c r="AL11" s="12"/>
      <c r="AM11" s="12">
        <v>10.33</v>
      </c>
      <c r="AN11" s="12"/>
      <c r="AO11" s="12">
        <v>11.09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>
        <v>0.06</v>
      </c>
      <c r="AH12" s="12">
        <v>0.01</v>
      </c>
      <c r="AI12" s="12">
        <v>-0.03</v>
      </c>
      <c r="AJ12" s="12">
        <v>-0.02</v>
      </c>
      <c r="AK12" s="12">
        <v>0.04</v>
      </c>
      <c r="AL12" s="12"/>
      <c r="AM12" s="12">
        <v>0.08</v>
      </c>
      <c r="AN12" s="12"/>
      <c r="AO12" s="12">
        <v>0.09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>
        <f t="shared" si="1"/>
        <v>0.1838430263</v>
      </c>
      <c r="AH14" s="22">
        <f t="shared" si="1"/>
        <v>0.01316829076</v>
      </c>
      <c r="AI14" s="22">
        <f t="shared" si="1"/>
        <v>0.06385288296</v>
      </c>
      <c r="AJ14" s="22">
        <f t="shared" si="1"/>
        <v>-0.02368756107</v>
      </c>
      <c r="AK14" s="22">
        <f t="shared" si="1"/>
        <v>0.004136333554</v>
      </c>
      <c r="AL14" s="22" t="str">
        <f t="shared" si="1"/>
        <v>#DIV/0!</v>
      </c>
      <c r="AM14" s="22">
        <f t="shared" si="1"/>
        <v>0</v>
      </c>
      <c r="AN14" s="22" t="str">
        <f t="shared" si="1"/>
        <v>#DIV/0!</v>
      </c>
      <c r="AO14" s="22">
        <f t="shared" si="1"/>
        <v>0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>
        <f t="shared" si="2"/>
        <v>0.2050556832</v>
      </c>
      <c r="AH15" s="22">
        <f t="shared" si="2"/>
        <v>0.01580194891</v>
      </c>
      <c r="AI15" s="22">
        <f t="shared" si="2"/>
        <v>0.05746759466</v>
      </c>
      <c r="AJ15" s="22">
        <f t="shared" si="2"/>
        <v>0.01184378053</v>
      </c>
      <c r="AK15" s="22">
        <f t="shared" si="2"/>
        <v>0.02068166777</v>
      </c>
      <c r="AL15" s="22" t="str">
        <f t="shared" si="2"/>
        <v>#DIV/0!</v>
      </c>
      <c r="AM15" s="22">
        <f t="shared" si="2"/>
        <v>0.01226141333</v>
      </c>
      <c r="AN15" s="22" t="str">
        <f t="shared" si="2"/>
        <v>#DIV/0!</v>
      </c>
      <c r="AO15" s="22">
        <f t="shared" si="2"/>
        <v>0.01267202271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>
        <f t="shared" si="3"/>
        <v>1.955099876</v>
      </c>
      <c r="AH16" s="22">
        <f t="shared" si="3"/>
        <v>1.029760337</v>
      </c>
      <c r="AI16" s="22">
        <f t="shared" si="3"/>
        <v>2.956388481</v>
      </c>
      <c r="AJ16" s="22">
        <f t="shared" si="3"/>
        <v>0.8527521985</v>
      </c>
      <c r="AK16" s="22">
        <f t="shared" si="3"/>
        <v>1.203673064</v>
      </c>
      <c r="AL16" s="22" t="str">
        <f t="shared" si="3"/>
        <v>#DIV/0!</v>
      </c>
      <c r="AM16" s="22">
        <f t="shared" si="3"/>
        <v>0.004087137777</v>
      </c>
      <c r="AN16" s="22" t="str">
        <f t="shared" si="3"/>
        <v>#DIV/0!</v>
      </c>
      <c r="AO16" s="22">
        <f t="shared" si="3"/>
        <v>0.02534404542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>
        <f t="shared" si="4"/>
        <v>55.06452183</v>
      </c>
      <c r="AH17" s="22">
        <f t="shared" si="4"/>
        <v>31.18514617</v>
      </c>
      <c r="AI17" s="22">
        <f t="shared" si="4"/>
        <v>63.64855373</v>
      </c>
      <c r="AJ17" s="22">
        <f t="shared" si="4"/>
        <v>6.238711397</v>
      </c>
      <c r="AK17" s="22">
        <f t="shared" si="4"/>
        <v>68.0344143</v>
      </c>
      <c r="AL17" s="22" t="str">
        <f t="shared" si="4"/>
        <v>#DIV/0!</v>
      </c>
      <c r="AM17" s="22">
        <f t="shared" si="4"/>
        <v>5.848694159</v>
      </c>
      <c r="AN17" s="22" t="str">
        <f t="shared" si="4"/>
        <v>#DIV/0!</v>
      </c>
      <c r="AO17" s="22">
        <f t="shared" si="4"/>
        <v>26.89003219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>
        <f t="shared" si="5"/>
        <v>41.97984798</v>
      </c>
      <c r="AH18" s="22">
        <f t="shared" si="5"/>
        <v>66.4629971</v>
      </c>
      <c r="AI18" s="22">
        <f t="shared" si="5"/>
        <v>32.92254645</v>
      </c>
      <c r="AJ18" s="22">
        <f t="shared" si="5"/>
        <v>91.17934445</v>
      </c>
      <c r="AK18" s="22">
        <f t="shared" si="5"/>
        <v>30.34414295</v>
      </c>
      <c r="AL18" s="22" t="str">
        <f t="shared" si="5"/>
        <v>#DIV/0!</v>
      </c>
      <c r="AM18" s="22">
        <f t="shared" si="5"/>
        <v>87.78354518</v>
      </c>
      <c r="AN18" s="22" t="str">
        <f t="shared" si="5"/>
        <v>#DIV/0!</v>
      </c>
      <c r="AO18" s="22">
        <f t="shared" si="5"/>
        <v>70.10669843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>
        <f t="shared" si="6"/>
        <v>0.7671910907</v>
      </c>
      <c r="AH19" s="22">
        <f t="shared" si="6"/>
        <v>1.258888596</v>
      </c>
      <c r="AI19" s="22">
        <f t="shared" si="6"/>
        <v>0.3703467212</v>
      </c>
      <c r="AJ19" s="22">
        <f t="shared" si="6"/>
        <v>1.779528025</v>
      </c>
      <c r="AK19" s="22">
        <f t="shared" si="6"/>
        <v>0.3267703508</v>
      </c>
      <c r="AL19" s="22" t="str">
        <f t="shared" si="6"/>
        <v>#DIV/0!</v>
      </c>
      <c r="AM19" s="22">
        <f t="shared" si="6"/>
        <v>4.222013324</v>
      </c>
      <c r="AN19" s="22" t="str">
        <f t="shared" si="6"/>
        <v>#DIV/0!</v>
      </c>
      <c r="AO19" s="22">
        <f t="shared" si="6"/>
        <v>2.810654637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>
        <f t="shared" si="7"/>
        <v>0.02121265689</v>
      </c>
      <c r="AH20" s="22">
        <f t="shared" si="7"/>
        <v>0.002633658151</v>
      </c>
      <c r="AI20" s="22">
        <f t="shared" si="7"/>
        <v>-0.01915586489</v>
      </c>
      <c r="AJ20" s="22">
        <f t="shared" si="7"/>
        <v>-0.005921890267</v>
      </c>
      <c r="AK20" s="22">
        <f t="shared" si="7"/>
        <v>0.01654533422</v>
      </c>
      <c r="AL20" s="22" t="str">
        <f t="shared" si="7"/>
        <v>#DIV/0!</v>
      </c>
      <c r="AM20" s="22">
        <f t="shared" si="7"/>
        <v>0.03269710222</v>
      </c>
      <c r="AN20" s="22" t="str">
        <f t="shared" si="7"/>
        <v>#DIV/0!</v>
      </c>
      <c r="AO20" s="22">
        <f t="shared" si="7"/>
        <v>0.02280964087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>
        <f t="shared" si="8"/>
        <v>0.1838430263</v>
      </c>
      <c r="AH22" s="22">
        <f t="shared" si="8"/>
        <v>0.01316829076</v>
      </c>
      <c r="AI22" s="22">
        <f t="shared" si="8"/>
        <v>0.06385288296</v>
      </c>
      <c r="AJ22" s="22">
        <f t="shared" si="8"/>
        <v>-0.02368756107</v>
      </c>
      <c r="AK22" s="22">
        <f t="shared" si="8"/>
        <v>0.004136333554</v>
      </c>
      <c r="AL22" s="22" t="str">
        <f t="shared" si="8"/>
        <v>#DIV/0!</v>
      </c>
      <c r="AM22" s="22">
        <f t="shared" si="8"/>
        <v>0</v>
      </c>
      <c r="AN22" s="22" t="str">
        <f t="shared" si="8"/>
        <v>#DIV/0!</v>
      </c>
      <c r="AO22" s="22">
        <f t="shared" si="8"/>
        <v>0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>
        <f t="shared" si="9"/>
        <v>0.3888987096</v>
      </c>
      <c r="AH23" s="22">
        <f t="shared" si="9"/>
        <v>0.02897023966</v>
      </c>
      <c r="AI23" s="22">
        <f t="shared" si="9"/>
        <v>0.1213204776</v>
      </c>
      <c r="AJ23" s="22">
        <f t="shared" si="9"/>
        <v>-0.01184378053</v>
      </c>
      <c r="AK23" s="22">
        <f t="shared" si="9"/>
        <v>0.02481800132</v>
      </c>
      <c r="AL23" s="22" t="str">
        <f t="shared" si="9"/>
        <v>#DIV/0!</v>
      </c>
      <c r="AM23" s="22">
        <f t="shared" si="9"/>
        <v>0.01226141333</v>
      </c>
      <c r="AN23" s="22" t="str">
        <f t="shared" si="9"/>
        <v>#DIV/0!</v>
      </c>
      <c r="AO23" s="22">
        <f t="shared" si="9"/>
        <v>0.01267202271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>
        <f t="shared" si="10"/>
        <v>2.343998586</v>
      </c>
      <c r="AH24" s="22">
        <f t="shared" si="10"/>
        <v>1.058730577</v>
      </c>
      <c r="AI24" s="22">
        <f t="shared" si="10"/>
        <v>3.077708959</v>
      </c>
      <c r="AJ24" s="22">
        <f t="shared" si="10"/>
        <v>0.840908418</v>
      </c>
      <c r="AK24" s="22">
        <f t="shared" si="10"/>
        <v>1.228491066</v>
      </c>
      <c r="AL24" s="22" t="str">
        <f t="shared" si="10"/>
        <v>#DIV/0!</v>
      </c>
      <c r="AM24" s="22">
        <f t="shared" si="10"/>
        <v>0.01634855111</v>
      </c>
      <c r="AN24" s="22" t="str">
        <f t="shared" si="10"/>
        <v>#DIV/0!</v>
      </c>
      <c r="AO24" s="22">
        <f t="shared" si="10"/>
        <v>0.03801606812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>
        <f t="shared" si="11"/>
        <v>57.40852042</v>
      </c>
      <c r="AH25" s="22">
        <f t="shared" si="11"/>
        <v>32.24387674</v>
      </c>
      <c r="AI25" s="22">
        <f t="shared" si="11"/>
        <v>66.72626269</v>
      </c>
      <c r="AJ25" s="22">
        <f t="shared" si="11"/>
        <v>7.079619815</v>
      </c>
      <c r="AK25" s="22">
        <f t="shared" si="11"/>
        <v>69.26290536</v>
      </c>
      <c r="AL25" s="22" t="str">
        <f t="shared" si="11"/>
        <v>#DIV/0!</v>
      </c>
      <c r="AM25" s="22">
        <f t="shared" si="11"/>
        <v>5.865042711</v>
      </c>
      <c r="AN25" s="22" t="str">
        <f t="shared" si="11"/>
        <v>#DIV/0!</v>
      </c>
      <c r="AO25" s="22">
        <f t="shared" si="11"/>
        <v>26.92804826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>
        <f t="shared" si="12"/>
        <v>99.38836839</v>
      </c>
      <c r="AH26" s="22">
        <f t="shared" si="12"/>
        <v>98.70687385</v>
      </c>
      <c r="AI26" s="22">
        <f t="shared" si="12"/>
        <v>99.64880914</v>
      </c>
      <c r="AJ26" s="22">
        <f t="shared" si="12"/>
        <v>98.25896426</v>
      </c>
      <c r="AK26" s="22">
        <f t="shared" si="12"/>
        <v>99.60704831</v>
      </c>
      <c r="AL26" s="22" t="str">
        <f t="shared" si="12"/>
        <v>#DIV/0!</v>
      </c>
      <c r="AM26" s="22">
        <f t="shared" si="12"/>
        <v>93.64858789</v>
      </c>
      <c r="AN26" s="22" t="str">
        <f t="shared" si="12"/>
        <v>#DIV/0!</v>
      </c>
      <c r="AO26" s="22">
        <f t="shared" si="12"/>
        <v>97.03474669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>
        <f t="shared" si="13"/>
        <v>100.1555595</v>
      </c>
      <c r="AH27" s="22">
        <f t="shared" si="13"/>
        <v>99.96576244</v>
      </c>
      <c r="AI27" s="22">
        <f t="shared" si="13"/>
        <v>100.0191559</v>
      </c>
      <c r="AJ27" s="22">
        <f t="shared" si="13"/>
        <v>100.0384923</v>
      </c>
      <c r="AK27" s="22">
        <f t="shared" si="13"/>
        <v>99.93381866</v>
      </c>
      <c r="AL27" s="22" t="str">
        <f t="shared" si="13"/>
        <v>#DIV/0!</v>
      </c>
      <c r="AM27" s="22">
        <f t="shared" si="13"/>
        <v>97.87060122</v>
      </c>
      <c r="AN27" s="22" t="str">
        <f t="shared" si="13"/>
        <v>#DIV/0!</v>
      </c>
      <c r="AO27" s="22">
        <f t="shared" si="13"/>
        <v>99.84540132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>
        <f t="shared" si="14"/>
        <v>100.1767721</v>
      </c>
      <c r="AH28" s="22">
        <f t="shared" si="14"/>
        <v>99.9683961</v>
      </c>
      <c r="AI28" s="22">
        <f t="shared" si="14"/>
        <v>100</v>
      </c>
      <c r="AJ28" s="22">
        <f t="shared" si="14"/>
        <v>100.0325704</v>
      </c>
      <c r="AK28" s="22">
        <f t="shared" si="14"/>
        <v>99.950364</v>
      </c>
      <c r="AL28" s="22" t="str">
        <f t="shared" si="14"/>
        <v>#DIV/0!</v>
      </c>
      <c r="AM28" s="22">
        <f t="shared" si="14"/>
        <v>97.90329832</v>
      </c>
      <c r="AN28" s="22" t="str">
        <f t="shared" si="14"/>
        <v>#DIV/0!</v>
      </c>
      <c r="AO28" s="22">
        <f t="shared" si="14"/>
        <v>99.86821096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283.35</v>
      </c>
      <c r="AH30" s="12">
        <f t="shared" si="15"/>
        <v>379.58</v>
      </c>
      <c r="AI30" s="12">
        <f t="shared" si="15"/>
        <v>156.61</v>
      </c>
      <c r="AJ30" s="12">
        <f t="shared" si="15"/>
        <v>337.84</v>
      </c>
      <c r="AK30" s="12">
        <f t="shared" si="15"/>
        <v>241.64</v>
      </c>
      <c r="AL30" s="12">
        <f t="shared" si="15"/>
        <v>0</v>
      </c>
      <c r="AM30" s="12">
        <f t="shared" si="15"/>
        <v>239.54</v>
      </c>
      <c r="AN30" s="12">
        <f t="shared" si="15"/>
        <v>0</v>
      </c>
      <c r="AO30" s="12">
        <f t="shared" si="15"/>
        <v>394.05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-0.5</v>
      </c>
      <c r="AH31" s="28">
        <f t="shared" si="16"/>
        <v>0.12</v>
      </c>
      <c r="AI31" s="28">
        <f t="shared" si="16"/>
        <v>0</v>
      </c>
      <c r="AJ31" s="28">
        <f t="shared" si="16"/>
        <v>-0.11</v>
      </c>
      <c r="AK31" s="28">
        <f t="shared" si="16"/>
        <v>0.12</v>
      </c>
      <c r="AL31" s="28">
        <f t="shared" si="16"/>
        <v>0</v>
      </c>
      <c r="AM31" s="28">
        <f t="shared" si="16"/>
        <v>5.13</v>
      </c>
      <c r="AN31" s="28">
        <f t="shared" si="16"/>
        <v>0</v>
      </c>
      <c r="AO31" s="28">
        <f t="shared" si="16"/>
        <v>0.52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2">
      <c r="AL32" s="12"/>
      <c r="AN32" s="12"/>
    </row>
    <row r="33">
      <c r="A33" s="31" t="s">
        <v>47</v>
      </c>
      <c r="AL33" s="12"/>
      <c r="AN33" s="12"/>
    </row>
    <row r="34">
      <c r="A34" s="31" t="s">
        <v>48</v>
      </c>
      <c r="AL34" s="12"/>
      <c r="AN34" s="12"/>
    </row>
    <row r="35">
      <c r="A35" s="31" t="s">
        <v>49</v>
      </c>
      <c r="AL35" s="12"/>
      <c r="AN35" s="12"/>
    </row>
    <row r="36">
      <c r="A36" s="31" t="s">
        <v>50</v>
      </c>
      <c r="AL36" s="12"/>
      <c r="AN36" s="12"/>
    </row>
    <row r="37">
      <c r="AL37" s="12"/>
      <c r="AN37" s="12"/>
    </row>
    <row r="38">
      <c r="AL38" s="12"/>
      <c r="AN38" s="12"/>
    </row>
    <row r="39">
      <c r="AL39" s="12"/>
      <c r="AN39" s="12"/>
    </row>
    <row r="40">
      <c r="AL40" s="12"/>
      <c r="AN40" s="12"/>
    </row>
    <row r="41">
      <c r="AL41" s="12"/>
      <c r="AN41" s="12"/>
    </row>
    <row r="42">
      <c r="AL42" s="12"/>
      <c r="AN42" s="12"/>
    </row>
    <row r="43">
      <c r="AL43" s="12"/>
      <c r="AN43" s="12"/>
    </row>
    <row r="44">
      <c r="AL44" s="12"/>
      <c r="AN44" s="12"/>
    </row>
    <row r="45">
      <c r="AL45" s="12"/>
      <c r="AN45" s="12"/>
    </row>
    <row r="46">
      <c r="AL46" s="12"/>
      <c r="AN46" s="12"/>
    </row>
    <row r="47">
      <c r="AL47" s="12"/>
      <c r="AN47" s="12"/>
    </row>
    <row r="48">
      <c r="AL48" s="12"/>
      <c r="AN48" s="12"/>
    </row>
    <row r="49">
      <c r="AL49" s="12"/>
      <c r="AN49" s="12"/>
    </row>
    <row r="50">
      <c r="AL50" s="12"/>
      <c r="AN50" s="12"/>
    </row>
    <row r="51">
      <c r="AL51" s="12"/>
      <c r="AN51" s="12"/>
    </row>
    <row r="52">
      <c r="AL52" s="12"/>
      <c r="AN52" s="12"/>
    </row>
    <row r="53">
      <c r="AL53" s="12"/>
      <c r="AN53" s="12"/>
    </row>
    <row r="54">
      <c r="AL54" s="12"/>
      <c r="AN54" s="12"/>
    </row>
    <row r="55">
      <c r="AL55" s="12"/>
      <c r="AN55" s="12"/>
    </row>
    <row r="56">
      <c r="AL56" s="12"/>
      <c r="AN56" s="12"/>
    </row>
    <row r="57">
      <c r="AL57" s="12"/>
      <c r="AN57" s="12"/>
    </row>
    <row r="58">
      <c r="AL58" s="12"/>
      <c r="AN58" s="12"/>
    </row>
    <row r="59">
      <c r="AL59" s="12"/>
      <c r="AN59" s="12"/>
    </row>
    <row r="60">
      <c r="AL60" s="12"/>
      <c r="AN60" s="12"/>
    </row>
    <row r="61">
      <c r="AL61" s="12"/>
      <c r="AN61" s="12"/>
    </row>
    <row r="62">
      <c r="AL62" s="12"/>
      <c r="AN62" s="12"/>
    </row>
    <row r="63">
      <c r="AL63" s="12"/>
      <c r="AN63" s="12"/>
    </row>
    <row r="64">
      <c r="AL64" s="12"/>
      <c r="AN64" s="12"/>
    </row>
    <row r="65">
      <c r="AL65" s="12"/>
      <c r="AN65" s="12"/>
    </row>
    <row r="66">
      <c r="AL66" s="12"/>
      <c r="AN66" s="12"/>
    </row>
    <row r="67">
      <c r="AL67" s="12"/>
      <c r="AN67" s="12"/>
    </row>
    <row r="68">
      <c r="AL68" s="12"/>
      <c r="AN68" s="12"/>
    </row>
    <row r="69">
      <c r="AL69" s="12"/>
      <c r="AN69" s="12"/>
    </row>
    <row r="70">
      <c r="AL70" s="12"/>
      <c r="AN70" s="12"/>
    </row>
    <row r="71">
      <c r="AL71" s="12"/>
      <c r="AN71" s="12"/>
    </row>
    <row r="72">
      <c r="AL72" s="12"/>
      <c r="AN72" s="12"/>
    </row>
    <row r="73">
      <c r="AL73" s="12"/>
      <c r="AN73" s="12"/>
    </row>
    <row r="74">
      <c r="AL74" s="12"/>
      <c r="AN74" s="12"/>
    </row>
    <row r="75">
      <c r="AL75" s="12"/>
      <c r="AN75" s="12"/>
    </row>
    <row r="76">
      <c r="AL76" s="12"/>
      <c r="AN76" s="12"/>
    </row>
    <row r="77">
      <c r="AL77" s="12"/>
      <c r="AN77" s="12"/>
    </row>
    <row r="78">
      <c r="AL78" s="12"/>
      <c r="AN78" s="12"/>
    </row>
    <row r="79">
      <c r="AL79" s="12"/>
      <c r="AN79" s="12"/>
    </row>
    <row r="80">
      <c r="AL80" s="12"/>
      <c r="AN80" s="12"/>
    </row>
    <row r="81">
      <c r="AL81" s="12"/>
      <c r="AN81" s="12"/>
    </row>
    <row r="82">
      <c r="AL82" s="12"/>
      <c r="AN82" s="12"/>
    </row>
    <row r="83">
      <c r="AL83" s="12"/>
      <c r="AN83" s="12"/>
    </row>
    <row r="84">
      <c r="AL84" s="12"/>
      <c r="AN84" s="12"/>
    </row>
    <row r="85">
      <c r="AL85" s="12"/>
      <c r="AN85" s="12"/>
    </row>
    <row r="86">
      <c r="AL86" s="12"/>
      <c r="AN86" s="12"/>
    </row>
    <row r="87">
      <c r="AL87" s="12"/>
      <c r="AN87" s="12"/>
    </row>
    <row r="88">
      <c r="AL88" s="12"/>
      <c r="AN88" s="12"/>
    </row>
    <row r="89">
      <c r="AL89" s="12"/>
      <c r="AN89" s="12"/>
    </row>
    <row r="90">
      <c r="AL90" s="12"/>
      <c r="AN90" s="12"/>
    </row>
    <row r="91">
      <c r="AL91" s="12"/>
      <c r="AN91" s="12"/>
    </row>
    <row r="92">
      <c r="AL92" s="12"/>
      <c r="AN92" s="12"/>
    </row>
    <row r="93">
      <c r="AL93" s="12"/>
      <c r="AN93" s="12"/>
    </row>
    <row r="94">
      <c r="AL94" s="12"/>
      <c r="AN94" s="12"/>
    </row>
    <row r="95">
      <c r="AL95" s="12"/>
      <c r="AN95" s="12"/>
    </row>
    <row r="96">
      <c r="AL96" s="12"/>
      <c r="AN96" s="12"/>
    </row>
    <row r="97">
      <c r="AL97" s="12"/>
      <c r="AN97" s="12"/>
    </row>
    <row r="98">
      <c r="AL98" s="12"/>
      <c r="AN98" s="12"/>
    </row>
    <row r="99">
      <c r="AL99" s="12"/>
      <c r="AN99" s="12"/>
    </row>
    <row r="100">
      <c r="AL100" s="12"/>
      <c r="AN100" s="12"/>
    </row>
    <row r="101">
      <c r="AL101" s="12"/>
      <c r="AN101" s="12"/>
    </row>
    <row r="102">
      <c r="AL102" s="12"/>
      <c r="AN102" s="12"/>
    </row>
    <row r="103">
      <c r="AL103" s="12"/>
      <c r="AN103" s="12"/>
    </row>
    <row r="104">
      <c r="AL104" s="12"/>
      <c r="AN104" s="12"/>
    </row>
    <row r="105">
      <c r="AL105" s="12"/>
      <c r="AN105" s="12"/>
    </row>
    <row r="106">
      <c r="AL106" s="12"/>
      <c r="AN106" s="12"/>
    </row>
    <row r="107">
      <c r="AL107" s="12"/>
      <c r="AN107" s="12"/>
    </row>
    <row r="108">
      <c r="AL108" s="12"/>
      <c r="AN108" s="12"/>
    </row>
    <row r="109">
      <c r="AL109" s="12"/>
      <c r="AN109" s="12"/>
    </row>
    <row r="110">
      <c r="AL110" s="12"/>
      <c r="AN110" s="12"/>
    </row>
    <row r="111">
      <c r="AL111" s="12"/>
      <c r="AN111" s="12"/>
    </row>
    <row r="112">
      <c r="AL112" s="12"/>
      <c r="AN112" s="12"/>
    </row>
    <row r="113">
      <c r="AL113" s="12"/>
      <c r="AN113" s="12"/>
    </row>
    <row r="114">
      <c r="AL114" s="12"/>
      <c r="AN114" s="12"/>
    </row>
    <row r="115">
      <c r="AL115" s="12"/>
      <c r="AN115" s="12"/>
    </row>
    <row r="116">
      <c r="AL116" s="12"/>
      <c r="AN116" s="12"/>
    </row>
    <row r="117">
      <c r="AL117" s="12"/>
      <c r="AN117" s="12"/>
    </row>
    <row r="118">
      <c r="AL118" s="12"/>
      <c r="AN118" s="12"/>
    </row>
    <row r="119">
      <c r="AL119" s="12"/>
      <c r="AN119" s="12"/>
    </row>
    <row r="120">
      <c r="AL120" s="12"/>
      <c r="AN120" s="12"/>
    </row>
    <row r="121">
      <c r="AL121" s="12"/>
      <c r="AN121" s="12"/>
    </row>
    <row r="122">
      <c r="AL122" s="12"/>
      <c r="AN122" s="12"/>
    </row>
    <row r="123">
      <c r="AL123" s="12"/>
      <c r="AN123" s="12"/>
    </row>
    <row r="124">
      <c r="AL124" s="12"/>
      <c r="AN124" s="12"/>
    </row>
    <row r="125">
      <c r="AL125" s="12"/>
      <c r="AN125" s="12"/>
    </row>
    <row r="126">
      <c r="AL126" s="12"/>
      <c r="AN126" s="12"/>
    </row>
    <row r="127">
      <c r="AL127" s="12"/>
      <c r="AN127" s="12"/>
    </row>
    <row r="128">
      <c r="AL128" s="12"/>
      <c r="AN128" s="12"/>
    </row>
    <row r="129">
      <c r="AL129" s="12"/>
      <c r="AN129" s="12"/>
    </row>
    <row r="130">
      <c r="AL130" s="12"/>
      <c r="AN130" s="12"/>
    </row>
    <row r="131">
      <c r="AL131" s="12"/>
      <c r="AN131" s="12"/>
    </row>
    <row r="132">
      <c r="AL132" s="12"/>
      <c r="AN132" s="12"/>
    </row>
    <row r="133">
      <c r="AL133" s="12"/>
      <c r="AN133" s="12"/>
    </row>
    <row r="134">
      <c r="AL134" s="12"/>
      <c r="AN134" s="12"/>
    </row>
    <row r="135">
      <c r="AL135" s="12"/>
      <c r="AN135" s="12"/>
    </row>
    <row r="136">
      <c r="AL136" s="12"/>
      <c r="AN136" s="12"/>
    </row>
    <row r="137">
      <c r="AL137" s="12"/>
      <c r="AN137" s="12"/>
    </row>
    <row r="138">
      <c r="AL138" s="12"/>
      <c r="AN138" s="12"/>
    </row>
    <row r="139">
      <c r="AL139" s="12"/>
      <c r="AN139" s="12"/>
    </row>
    <row r="140">
      <c r="AL140" s="12"/>
      <c r="AN140" s="12"/>
    </row>
    <row r="141">
      <c r="AL141" s="12"/>
      <c r="AN141" s="12"/>
    </row>
    <row r="142">
      <c r="AL142" s="12"/>
      <c r="AN142" s="12"/>
    </row>
    <row r="143">
      <c r="AL143" s="12"/>
      <c r="AN143" s="12"/>
    </row>
    <row r="144">
      <c r="AL144" s="12"/>
      <c r="AN144" s="12"/>
    </row>
    <row r="145">
      <c r="AL145" s="12"/>
      <c r="AN145" s="12"/>
    </row>
    <row r="146">
      <c r="AL146" s="12"/>
      <c r="AN146" s="12"/>
    </row>
    <row r="147">
      <c r="AL147" s="12"/>
      <c r="AN147" s="12"/>
    </row>
    <row r="148">
      <c r="AL148" s="12"/>
      <c r="AN148" s="12"/>
    </row>
    <row r="149">
      <c r="AL149" s="12"/>
      <c r="AN149" s="12"/>
    </row>
    <row r="150">
      <c r="AL150" s="12"/>
      <c r="AN150" s="12"/>
    </row>
    <row r="151">
      <c r="AL151" s="12"/>
      <c r="AN151" s="12"/>
    </row>
    <row r="152">
      <c r="AL152" s="12"/>
      <c r="AN152" s="12"/>
    </row>
    <row r="153">
      <c r="AL153" s="12"/>
      <c r="AN153" s="12"/>
    </row>
    <row r="154">
      <c r="AL154" s="12"/>
      <c r="AN154" s="12"/>
    </row>
    <row r="155">
      <c r="AL155" s="12"/>
      <c r="AN155" s="12"/>
    </row>
    <row r="156">
      <c r="AL156" s="12"/>
      <c r="AN156" s="12"/>
    </row>
    <row r="157">
      <c r="AL157" s="12"/>
      <c r="AN157" s="12"/>
    </row>
    <row r="158">
      <c r="AL158" s="12"/>
      <c r="AN158" s="12"/>
    </row>
    <row r="159">
      <c r="AL159" s="12"/>
      <c r="AN159" s="12"/>
    </row>
    <row r="160">
      <c r="AL160" s="12"/>
      <c r="AN160" s="12"/>
    </row>
    <row r="161">
      <c r="AL161" s="12"/>
      <c r="AN161" s="12"/>
    </row>
    <row r="162">
      <c r="AL162" s="12"/>
      <c r="AN162" s="12"/>
    </row>
    <row r="163">
      <c r="AL163" s="12"/>
      <c r="AN163" s="12"/>
    </row>
    <row r="164">
      <c r="AL164" s="12"/>
      <c r="AN164" s="12"/>
    </row>
    <row r="165">
      <c r="AL165" s="12"/>
      <c r="AN165" s="12"/>
    </row>
    <row r="166">
      <c r="AL166" s="12"/>
      <c r="AN166" s="12"/>
    </row>
    <row r="167">
      <c r="AL167" s="12"/>
      <c r="AN167" s="12"/>
    </row>
    <row r="168">
      <c r="AL168" s="12"/>
      <c r="AN168" s="12"/>
    </row>
    <row r="169">
      <c r="AL169" s="12"/>
      <c r="AN169" s="12"/>
    </row>
    <row r="170">
      <c r="AL170" s="12"/>
      <c r="AN170" s="12"/>
    </row>
    <row r="171">
      <c r="AL171" s="12"/>
      <c r="AN171" s="12"/>
    </row>
    <row r="172">
      <c r="AL172" s="12"/>
      <c r="AN172" s="12"/>
    </row>
    <row r="173">
      <c r="AL173" s="12"/>
      <c r="AN173" s="12"/>
    </row>
    <row r="174">
      <c r="AL174" s="12"/>
      <c r="AN174" s="12"/>
    </row>
    <row r="175">
      <c r="AL175" s="12"/>
      <c r="AN175" s="12"/>
    </row>
    <row r="176">
      <c r="AL176" s="12"/>
      <c r="AN176" s="12"/>
    </row>
    <row r="177">
      <c r="AL177" s="12"/>
      <c r="AN177" s="12"/>
    </row>
    <row r="178">
      <c r="AL178" s="12"/>
      <c r="AN178" s="12"/>
    </row>
    <row r="179">
      <c r="AL179" s="12"/>
      <c r="AN179" s="12"/>
    </row>
    <row r="180">
      <c r="AL180" s="12"/>
      <c r="AN180" s="12"/>
    </row>
    <row r="181">
      <c r="AL181" s="12"/>
      <c r="AN181" s="12"/>
    </row>
    <row r="182">
      <c r="AL182" s="12"/>
      <c r="AN182" s="12"/>
    </row>
    <row r="183">
      <c r="AL183" s="12"/>
      <c r="AN183" s="12"/>
    </row>
    <row r="184">
      <c r="AL184" s="12"/>
      <c r="AN184" s="12"/>
    </row>
    <row r="185">
      <c r="AL185" s="12"/>
      <c r="AN185" s="12"/>
    </row>
    <row r="186">
      <c r="AL186" s="12"/>
      <c r="AN186" s="12"/>
    </row>
    <row r="187">
      <c r="AL187" s="12"/>
      <c r="AN187" s="12"/>
    </row>
    <row r="188">
      <c r="AL188" s="12"/>
      <c r="AN188" s="12"/>
    </row>
    <row r="189">
      <c r="AL189" s="12"/>
      <c r="AN189" s="12"/>
    </row>
    <row r="190">
      <c r="AL190" s="12"/>
      <c r="AN190" s="12"/>
    </row>
    <row r="191">
      <c r="AL191" s="12"/>
      <c r="AN191" s="12"/>
    </row>
    <row r="192">
      <c r="AL192" s="12"/>
      <c r="AN192" s="12"/>
    </row>
    <row r="193">
      <c r="AL193" s="12"/>
      <c r="AN193" s="12"/>
    </row>
    <row r="194">
      <c r="AL194" s="12"/>
      <c r="AN194" s="12"/>
    </row>
    <row r="195">
      <c r="AL195" s="12"/>
      <c r="AN195" s="12"/>
    </row>
    <row r="196">
      <c r="AL196" s="12"/>
      <c r="AN196" s="12"/>
    </row>
    <row r="197">
      <c r="AL197" s="12"/>
      <c r="AN197" s="12"/>
    </row>
    <row r="198">
      <c r="AL198" s="12"/>
      <c r="AN198" s="12"/>
    </row>
    <row r="199">
      <c r="AL199" s="12"/>
      <c r="AN199" s="12"/>
    </row>
    <row r="200">
      <c r="AL200" s="12"/>
      <c r="AN200" s="12"/>
    </row>
    <row r="201">
      <c r="AL201" s="12"/>
      <c r="AN201" s="12"/>
    </row>
    <row r="202">
      <c r="AL202" s="12"/>
      <c r="AN202" s="12"/>
    </row>
    <row r="203">
      <c r="AL203" s="12"/>
      <c r="AN203" s="12"/>
    </row>
    <row r="204">
      <c r="AL204" s="12"/>
      <c r="AN204" s="12"/>
    </row>
    <row r="205">
      <c r="AL205" s="12"/>
      <c r="AN205" s="12"/>
    </row>
    <row r="206">
      <c r="AL206" s="12"/>
      <c r="AN206" s="12"/>
    </row>
    <row r="207">
      <c r="AL207" s="12"/>
      <c r="AN207" s="12"/>
    </row>
    <row r="208">
      <c r="AL208" s="12"/>
      <c r="AN208" s="12"/>
    </row>
    <row r="209">
      <c r="AL209" s="12"/>
      <c r="AN209" s="12"/>
    </row>
    <row r="210">
      <c r="AL210" s="12"/>
      <c r="AN210" s="12"/>
    </row>
    <row r="211">
      <c r="AL211" s="12"/>
      <c r="AN211" s="12"/>
    </row>
    <row r="212">
      <c r="AL212" s="12"/>
      <c r="AN212" s="12"/>
    </row>
    <row r="213">
      <c r="AL213" s="12"/>
      <c r="AN213" s="12"/>
    </row>
    <row r="214">
      <c r="AL214" s="12"/>
      <c r="AN214" s="12"/>
    </row>
    <row r="215">
      <c r="AL215" s="12"/>
      <c r="AN215" s="12"/>
    </row>
    <row r="216">
      <c r="AL216" s="12"/>
      <c r="AN216" s="12"/>
    </row>
    <row r="217">
      <c r="AL217" s="12"/>
      <c r="AN217" s="12"/>
    </row>
    <row r="218">
      <c r="AL218" s="12"/>
      <c r="AN218" s="12"/>
    </row>
    <row r="219">
      <c r="AL219" s="12"/>
      <c r="AN219" s="12"/>
    </row>
    <row r="220">
      <c r="AL220" s="12"/>
      <c r="AN220" s="12"/>
    </row>
    <row r="221">
      <c r="AL221" s="12"/>
      <c r="AN221" s="12"/>
    </row>
    <row r="222">
      <c r="AL222" s="12"/>
      <c r="AN222" s="12"/>
    </row>
    <row r="223">
      <c r="AL223" s="12"/>
      <c r="AN223" s="12"/>
    </row>
    <row r="224">
      <c r="AL224" s="12"/>
      <c r="AN224" s="12"/>
    </row>
    <row r="225">
      <c r="AL225" s="12"/>
      <c r="AN225" s="12"/>
    </row>
    <row r="226">
      <c r="AL226" s="12"/>
      <c r="AN226" s="12"/>
    </row>
    <row r="227">
      <c r="AL227" s="12"/>
      <c r="AN227" s="12"/>
    </row>
    <row r="228">
      <c r="AL228" s="12"/>
      <c r="AN228" s="12"/>
    </row>
    <row r="229">
      <c r="AL229" s="12"/>
      <c r="AN229" s="12"/>
    </row>
    <row r="230">
      <c r="AL230" s="12"/>
      <c r="AN230" s="12"/>
    </row>
    <row r="231">
      <c r="AL231" s="12"/>
      <c r="AN231" s="12"/>
    </row>
    <row r="232">
      <c r="AL232" s="12"/>
      <c r="AN232" s="12"/>
    </row>
    <row r="233">
      <c r="AL233" s="12"/>
      <c r="AN233" s="12"/>
    </row>
    <row r="234">
      <c r="AL234" s="12"/>
      <c r="AN234" s="12"/>
    </row>
    <row r="235">
      <c r="AL235" s="12"/>
      <c r="AN235" s="12"/>
    </row>
    <row r="236">
      <c r="AL236" s="12"/>
      <c r="AN236" s="12"/>
    </row>
    <row r="237">
      <c r="AL237" s="12"/>
      <c r="AN237" s="12"/>
    </row>
    <row r="238">
      <c r="AL238" s="12"/>
      <c r="AN238" s="12"/>
    </row>
    <row r="239">
      <c r="AL239" s="12"/>
      <c r="AN239" s="12"/>
    </row>
    <row r="240">
      <c r="AL240" s="12"/>
      <c r="AN240" s="12"/>
    </row>
    <row r="241">
      <c r="AL241" s="12"/>
      <c r="AN241" s="12"/>
    </row>
    <row r="242">
      <c r="AL242" s="12"/>
      <c r="AN242" s="12"/>
    </row>
    <row r="243">
      <c r="AL243" s="12"/>
      <c r="AN243" s="12"/>
    </row>
    <row r="244">
      <c r="AL244" s="12"/>
      <c r="AN244" s="12"/>
    </row>
    <row r="245">
      <c r="AL245" s="12"/>
      <c r="AN245" s="12"/>
    </row>
    <row r="246">
      <c r="AL246" s="12"/>
      <c r="AN246" s="12"/>
    </row>
    <row r="247">
      <c r="AL247" s="12"/>
      <c r="AN247" s="12"/>
    </row>
    <row r="248">
      <c r="AL248" s="12"/>
      <c r="AN248" s="12"/>
    </row>
    <row r="249">
      <c r="AL249" s="12"/>
      <c r="AN249" s="12"/>
    </row>
    <row r="250">
      <c r="AL250" s="12"/>
      <c r="AN250" s="12"/>
    </row>
    <row r="251">
      <c r="AL251" s="12"/>
      <c r="AN251" s="12"/>
    </row>
    <row r="252">
      <c r="AL252" s="12"/>
      <c r="AN252" s="12"/>
    </row>
    <row r="253">
      <c r="AL253" s="12"/>
      <c r="AN253" s="12"/>
    </row>
    <row r="254">
      <c r="AL254" s="12"/>
      <c r="AN254" s="12"/>
    </row>
    <row r="255">
      <c r="AL255" s="12"/>
      <c r="AN255" s="12"/>
    </row>
    <row r="256">
      <c r="AL256" s="12"/>
      <c r="AN256" s="12"/>
    </row>
    <row r="257">
      <c r="AL257" s="12"/>
      <c r="AN257" s="12"/>
    </row>
    <row r="258">
      <c r="AL258" s="12"/>
      <c r="AN258" s="12"/>
    </row>
    <row r="259">
      <c r="AL259" s="12"/>
      <c r="AN259" s="12"/>
    </row>
    <row r="260">
      <c r="AL260" s="12"/>
      <c r="AN260" s="12"/>
    </row>
    <row r="261">
      <c r="AL261" s="12"/>
      <c r="AN261" s="12"/>
    </row>
    <row r="262">
      <c r="AL262" s="12"/>
      <c r="AN262" s="12"/>
    </row>
    <row r="263">
      <c r="AL263" s="12"/>
      <c r="AN263" s="12"/>
    </row>
    <row r="264">
      <c r="AL264" s="12"/>
      <c r="AN264" s="12"/>
    </row>
    <row r="265">
      <c r="AL265" s="12"/>
      <c r="AN265" s="12"/>
    </row>
    <row r="266">
      <c r="AL266" s="12"/>
      <c r="AN266" s="12"/>
    </row>
    <row r="267">
      <c r="AL267" s="12"/>
      <c r="AN267" s="12"/>
    </row>
    <row r="268">
      <c r="AL268" s="12"/>
      <c r="AN268" s="12"/>
    </row>
    <row r="269">
      <c r="AL269" s="12"/>
      <c r="AN269" s="12"/>
    </row>
    <row r="270">
      <c r="AL270" s="12"/>
      <c r="AN270" s="12"/>
    </row>
    <row r="271">
      <c r="AL271" s="12"/>
      <c r="AN271" s="12"/>
    </row>
    <row r="272">
      <c r="AL272" s="12"/>
      <c r="AN272" s="12"/>
    </row>
    <row r="273">
      <c r="AL273" s="12"/>
      <c r="AN273" s="12"/>
    </row>
    <row r="274">
      <c r="AL274" s="12"/>
      <c r="AN274" s="12"/>
    </row>
    <row r="275">
      <c r="AL275" s="12"/>
      <c r="AN275" s="12"/>
    </row>
    <row r="276">
      <c r="AL276" s="12"/>
      <c r="AN276" s="12"/>
    </row>
    <row r="277">
      <c r="AL277" s="12"/>
      <c r="AN277" s="12"/>
    </row>
    <row r="278">
      <c r="AL278" s="12"/>
      <c r="AN278" s="12"/>
    </row>
    <row r="279">
      <c r="AL279" s="12"/>
      <c r="AN279" s="12"/>
    </row>
    <row r="280">
      <c r="AL280" s="12"/>
      <c r="AN280" s="12"/>
    </row>
    <row r="281">
      <c r="AL281" s="12"/>
      <c r="AN281" s="12"/>
    </row>
    <row r="282">
      <c r="AL282" s="12"/>
      <c r="AN282" s="12"/>
    </row>
    <row r="283">
      <c r="AL283" s="12"/>
      <c r="AN283" s="12"/>
    </row>
    <row r="284">
      <c r="AL284" s="12"/>
      <c r="AN284" s="12"/>
    </row>
    <row r="285">
      <c r="AL285" s="12"/>
      <c r="AN285" s="12"/>
    </row>
    <row r="286">
      <c r="AL286" s="12"/>
      <c r="AN286" s="12"/>
    </row>
    <row r="287">
      <c r="AL287" s="12"/>
      <c r="AN287" s="12"/>
    </row>
    <row r="288">
      <c r="AL288" s="12"/>
      <c r="AN288" s="12"/>
    </row>
    <row r="289">
      <c r="AL289" s="12"/>
      <c r="AN289" s="12"/>
    </row>
    <row r="290">
      <c r="AL290" s="12"/>
      <c r="AN290" s="12"/>
    </row>
    <row r="291">
      <c r="AL291" s="12"/>
      <c r="AN291" s="12"/>
    </row>
    <row r="292">
      <c r="AL292" s="12"/>
      <c r="AN292" s="12"/>
    </row>
    <row r="293">
      <c r="AL293" s="12"/>
      <c r="AN293" s="12"/>
    </row>
    <row r="294">
      <c r="AL294" s="12"/>
      <c r="AN294" s="12"/>
    </row>
    <row r="295">
      <c r="AL295" s="12"/>
      <c r="AN295" s="12"/>
    </row>
    <row r="296">
      <c r="AL296" s="12"/>
      <c r="AN296" s="12"/>
    </row>
    <row r="297">
      <c r="AL297" s="12"/>
      <c r="AN297" s="12"/>
    </row>
    <row r="298">
      <c r="AL298" s="12"/>
      <c r="AN298" s="12"/>
    </row>
    <row r="299">
      <c r="AL299" s="12"/>
      <c r="AN299" s="12"/>
    </row>
    <row r="300">
      <c r="AL300" s="12"/>
      <c r="AN300" s="12"/>
    </row>
    <row r="301">
      <c r="AL301" s="12"/>
      <c r="AN301" s="12"/>
    </row>
    <row r="302">
      <c r="AL302" s="12"/>
      <c r="AN302" s="12"/>
    </row>
    <row r="303">
      <c r="AL303" s="12"/>
      <c r="AN303" s="12"/>
    </row>
    <row r="304">
      <c r="AL304" s="12"/>
      <c r="AN304" s="12"/>
    </row>
    <row r="305">
      <c r="AL305" s="12"/>
      <c r="AN305" s="12"/>
    </row>
    <row r="306">
      <c r="AL306" s="12"/>
      <c r="AN306" s="12"/>
    </row>
    <row r="307">
      <c r="AL307" s="12"/>
      <c r="AN307" s="12"/>
    </row>
    <row r="308">
      <c r="AL308" s="12"/>
      <c r="AN308" s="12"/>
    </row>
    <row r="309">
      <c r="AL309" s="12"/>
      <c r="AN309" s="12"/>
    </row>
    <row r="310">
      <c r="AL310" s="12"/>
      <c r="AN310" s="12"/>
    </row>
    <row r="311">
      <c r="AL311" s="12"/>
      <c r="AN311" s="12"/>
    </row>
    <row r="312">
      <c r="AL312" s="12"/>
      <c r="AN312" s="12"/>
    </row>
    <row r="313">
      <c r="AL313" s="12"/>
      <c r="AN313" s="12"/>
    </row>
    <row r="314">
      <c r="AL314" s="12"/>
      <c r="AN314" s="12"/>
    </row>
    <row r="315">
      <c r="AL315" s="12"/>
      <c r="AN315" s="12"/>
    </row>
    <row r="316">
      <c r="AL316" s="12"/>
      <c r="AN316" s="12"/>
    </row>
    <row r="317">
      <c r="AL317" s="12"/>
      <c r="AN317" s="12"/>
    </row>
    <row r="318">
      <c r="AL318" s="12"/>
      <c r="AN318" s="12"/>
    </row>
    <row r="319">
      <c r="AL319" s="12"/>
      <c r="AN319" s="12"/>
    </row>
    <row r="320">
      <c r="AL320" s="12"/>
      <c r="AN320" s="12"/>
    </row>
    <row r="321">
      <c r="AL321" s="12"/>
      <c r="AN321" s="12"/>
    </row>
    <row r="322">
      <c r="AL322" s="12"/>
      <c r="AN322" s="12"/>
    </row>
    <row r="323">
      <c r="AL323" s="12"/>
      <c r="AN323" s="12"/>
    </row>
    <row r="324">
      <c r="AL324" s="12"/>
      <c r="AN324" s="12"/>
    </row>
    <row r="325">
      <c r="AL325" s="12"/>
      <c r="AN325" s="12"/>
    </row>
    <row r="326">
      <c r="AL326" s="12"/>
      <c r="AN326" s="12"/>
    </row>
    <row r="327">
      <c r="AL327" s="12"/>
      <c r="AN327" s="12"/>
    </row>
    <row r="328">
      <c r="AL328" s="12"/>
      <c r="AN328" s="12"/>
    </row>
    <row r="329">
      <c r="AL329" s="12"/>
      <c r="AN329" s="12"/>
    </row>
    <row r="330">
      <c r="AL330" s="12"/>
      <c r="AN330" s="12"/>
    </row>
    <row r="331">
      <c r="AL331" s="12"/>
      <c r="AN331" s="12"/>
    </row>
    <row r="332">
      <c r="AL332" s="12"/>
      <c r="AN332" s="12"/>
    </row>
    <row r="333">
      <c r="AL333" s="12"/>
      <c r="AN333" s="12"/>
    </row>
    <row r="334">
      <c r="AL334" s="12"/>
      <c r="AN334" s="12"/>
    </row>
    <row r="335">
      <c r="AL335" s="12"/>
      <c r="AN335" s="12"/>
    </row>
    <row r="336">
      <c r="AL336" s="12"/>
      <c r="AN336" s="12"/>
    </row>
    <row r="337">
      <c r="AL337" s="12"/>
      <c r="AN337" s="12"/>
    </row>
    <row r="338">
      <c r="AL338" s="12"/>
      <c r="AN338" s="12"/>
    </row>
    <row r="339">
      <c r="AL339" s="12"/>
      <c r="AN339" s="12"/>
    </row>
    <row r="340">
      <c r="AL340" s="12"/>
      <c r="AN340" s="12"/>
    </row>
    <row r="341">
      <c r="AL341" s="12"/>
      <c r="AN341" s="12"/>
    </row>
    <row r="342">
      <c r="AL342" s="12"/>
      <c r="AN342" s="12"/>
    </row>
    <row r="343">
      <c r="AL343" s="12"/>
      <c r="AN343" s="12"/>
    </row>
    <row r="344">
      <c r="AL344" s="12"/>
      <c r="AN344" s="12"/>
    </row>
    <row r="345">
      <c r="AL345" s="12"/>
      <c r="AN345" s="12"/>
    </row>
    <row r="346">
      <c r="AL346" s="12"/>
      <c r="AN346" s="12"/>
    </row>
    <row r="347">
      <c r="AL347" s="12"/>
      <c r="AN347" s="12"/>
    </row>
    <row r="348">
      <c r="AL348" s="12"/>
      <c r="AN348" s="12"/>
    </row>
    <row r="349">
      <c r="AL349" s="12"/>
      <c r="AN349" s="12"/>
    </row>
    <row r="350">
      <c r="AL350" s="12"/>
      <c r="AN350" s="12"/>
    </row>
    <row r="351">
      <c r="AL351" s="12"/>
      <c r="AN351" s="12"/>
    </row>
    <row r="352">
      <c r="AL352" s="12"/>
      <c r="AN352" s="12"/>
    </row>
    <row r="353">
      <c r="AL353" s="12"/>
      <c r="AN353" s="12"/>
    </row>
    <row r="354">
      <c r="AL354" s="12"/>
      <c r="AN354" s="12"/>
    </row>
    <row r="355">
      <c r="AL355" s="12"/>
      <c r="AN355" s="12"/>
    </row>
    <row r="356">
      <c r="AL356" s="12"/>
      <c r="AN356" s="12"/>
    </row>
    <row r="357">
      <c r="AL357" s="12"/>
      <c r="AN357" s="12"/>
    </row>
    <row r="358">
      <c r="AL358" s="12"/>
      <c r="AN358" s="12"/>
    </row>
    <row r="359">
      <c r="AL359" s="12"/>
      <c r="AN359" s="12"/>
    </row>
    <row r="360">
      <c r="AL360" s="12"/>
      <c r="AN360" s="12"/>
    </row>
    <row r="361">
      <c r="AL361" s="12"/>
      <c r="AN361" s="12"/>
    </row>
    <row r="362">
      <c r="AL362" s="12"/>
      <c r="AN362" s="12"/>
    </row>
    <row r="363">
      <c r="AL363" s="12"/>
      <c r="AN363" s="12"/>
    </row>
    <row r="364">
      <c r="AL364" s="12"/>
      <c r="AN364" s="12"/>
    </row>
    <row r="365">
      <c r="AL365" s="12"/>
      <c r="AN365" s="12"/>
    </row>
    <row r="366">
      <c r="AL366" s="12"/>
      <c r="AN366" s="12"/>
    </row>
    <row r="367">
      <c r="AL367" s="12"/>
      <c r="AN367" s="12"/>
    </row>
    <row r="368">
      <c r="AL368" s="12"/>
      <c r="AN368" s="12"/>
    </row>
    <row r="369">
      <c r="AL369" s="12"/>
      <c r="AN369" s="12"/>
    </row>
    <row r="370">
      <c r="AL370" s="12"/>
      <c r="AN370" s="12"/>
    </row>
    <row r="371">
      <c r="AL371" s="12"/>
      <c r="AN371" s="12"/>
    </row>
    <row r="372">
      <c r="AL372" s="12"/>
      <c r="AN372" s="12"/>
    </row>
    <row r="373">
      <c r="AL373" s="12"/>
      <c r="AN373" s="12"/>
    </row>
    <row r="374">
      <c r="AL374" s="12"/>
      <c r="AN374" s="12"/>
    </row>
    <row r="375">
      <c r="AL375" s="12"/>
      <c r="AN375" s="12"/>
    </row>
    <row r="376">
      <c r="AL376" s="12"/>
      <c r="AN376" s="12"/>
    </row>
    <row r="377">
      <c r="AL377" s="12"/>
      <c r="AN377" s="12"/>
    </row>
    <row r="378">
      <c r="AL378" s="12"/>
      <c r="AN378" s="12"/>
    </row>
    <row r="379">
      <c r="AL379" s="12"/>
      <c r="AN379" s="12"/>
    </row>
    <row r="380">
      <c r="AL380" s="12"/>
      <c r="AN380" s="12"/>
    </row>
    <row r="381">
      <c r="AL381" s="12"/>
      <c r="AN381" s="12"/>
    </row>
    <row r="382">
      <c r="AL382" s="12"/>
      <c r="AN382" s="12"/>
    </row>
    <row r="383">
      <c r="AL383" s="12"/>
      <c r="AN383" s="12"/>
    </row>
    <row r="384">
      <c r="AL384" s="12"/>
      <c r="AN384" s="12"/>
    </row>
    <row r="385">
      <c r="AL385" s="12"/>
      <c r="AN385" s="12"/>
    </row>
    <row r="386">
      <c r="AL386" s="12"/>
      <c r="AN386" s="12"/>
    </row>
    <row r="387">
      <c r="AL387" s="12"/>
      <c r="AN387" s="12"/>
    </row>
    <row r="388">
      <c r="AL388" s="12"/>
      <c r="AN388" s="12"/>
    </row>
    <row r="389">
      <c r="AL389" s="12"/>
      <c r="AN389" s="12"/>
    </row>
    <row r="390">
      <c r="AL390" s="12"/>
      <c r="AN390" s="12"/>
    </row>
    <row r="391">
      <c r="AL391" s="12"/>
      <c r="AN391" s="12"/>
    </row>
    <row r="392">
      <c r="AL392" s="12"/>
      <c r="AN392" s="12"/>
    </row>
    <row r="393">
      <c r="AL393" s="12"/>
      <c r="AN393" s="12"/>
    </row>
    <row r="394">
      <c r="AL394" s="12"/>
      <c r="AN394" s="12"/>
    </row>
    <row r="395">
      <c r="AL395" s="12"/>
      <c r="AN395" s="12"/>
    </row>
    <row r="396">
      <c r="AL396" s="12"/>
      <c r="AN396" s="12"/>
    </row>
    <row r="397">
      <c r="AL397" s="12"/>
      <c r="AN397" s="12"/>
    </row>
    <row r="398">
      <c r="AL398" s="12"/>
      <c r="AN398" s="12"/>
    </row>
    <row r="399">
      <c r="AL399" s="12"/>
      <c r="AN399" s="12"/>
    </row>
    <row r="400">
      <c r="AL400" s="12"/>
      <c r="AN400" s="12"/>
    </row>
    <row r="401">
      <c r="AL401" s="12"/>
      <c r="AN401" s="12"/>
    </row>
    <row r="402">
      <c r="AL402" s="12"/>
      <c r="AN402" s="12"/>
    </row>
    <row r="403">
      <c r="AL403" s="12"/>
      <c r="AN403" s="12"/>
    </row>
    <row r="404">
      <c r="AL404" s="12"/>
      <c r="AN404" s="12"/>
    </row>
    <row r="405">
      <c r="AL405" s="12"/>
      <c r="AN405" s="12"/>
    </row>
    <row r="406">
      <c r="AL406" s="12"/>
      <c r="AN406" s="12"/>
    </row>
    <row r="407">
      <c r="AL407" s="12"/>
      <c r="AN407" s="12"/>
    </row>
    <row r="408">
      <c r="AL408" s="12"/>
      <c r="AN408" s="12"/>
    </row>
    <row r="409">
      <c r="AL409" s="12"/>
      <c r="AN409" s="12"/>
    </row>
    <row r="410">
      <c r="AL410" s="12"/>
      <c r="AN410" s="12"/>
    </row>
    <row r="411">
      <c r="AL411" s="12"/>
      <c r="AN411" s="12"/>
    </row>
    <row r="412">
      <c r="AL412" s="12"/>
      <c r="AN412" s="12"/>
    </row>
    <row r="413">
      <c r="AL413" s="12"/>
      <c r="AN413" s="12"/>
    </row>
    <row r="414">
      <c r="AL414" s="12"/>
      <c r="AN414" s="12"/>
    </row>
    <row r="415">
      <c r="AL415" s="12"/>
      <c r="AN415" s="12"/>
    </row>
    <row r="416">
      <c r="AL416" s="12"/>
      <c r="AN416" s="12"/>
    </row>
    <row r="417">
      <c r="AL417" s="12"/>
      <c r="AN417" s="12"/>
    </row>
    <row r="418">
      <c r="AL418" s="12"/>
      <c r="AN418" s="12"/>
    </row>
    <row r="419">
      <c r="AL419" s="12"/>
      <c r="AN419" s="12"/>
    </row>
    <row r="420">
      <c r="AL420" s="12"/>
      <c r="AN420" s="12"/>
    </row>
    <row r="421">
      <c r="AL421" s="12"/>
      <c r="AN421" s="12"/>
    </row>
    <row r="422">
      <c r="AL422" s="12"/>
      <c r="AN422" s="12"/>
    </row>
    <row r="423">
      <c r="AL423" s="12"/>
      <c r="AN423" s="12"/>
    </row>
    <row r="424">
      <c r="AL424" s="12"/>
      <c r="AN424" s="12"/>
    </row>
    <row r="425">
      <c r="AL425" s="12"/>
      <c r="AN425" s="12"/>
    </row>
    <row r="426">
      <c r="AL426" s="12"/>
      <c r="AN426" s="12"/>
    </row>
    <row r="427">
      <c r="AL427" s="12"/>
      <c r="AN427" s="12"/>
    </row>
    <row r="428">
      <c r="AL428" s="12"/>
      <c r="AN428" s="12"/>
    </row>
    <row r="429">
      <c r="AL429" s="12"/>
      <c r="AN429" s="12"/>
    </row>
    <row r="430">
      <c r="AL430" s="12"/>
      <c r="AN430" s="12"/>
    </row>
    <row r="431">
      <c r="AL431" s="12"/>
      <c r="AN431" s="12"/>
    </row>
    <row r="432">
      <c r="AL432" s="12"/>
      <c r="AN432" s="12"/>
    </row>
    <row r="433">
      <c r="AL433" s="12"/>
      <c r="AN433" s="12"/>
    </row>
    <row r="434">
      <c r="AL434" s="12"/>
      <c r="AN434" s="12"/>
    </row>
    <row r="435">
      <c r="AL435" s="12"/>
      <c r="AN435" s="12"/>
    </row>
    <row r="436">
      <c r="AL436" s="12"/>
      <c r="AN436" s="12"/>
    </row>
    <row r="437">
      <c r="AL437" s="12"/>
      <c r="AN437" s="12"/>
    </row>
    <row r="438">
      <c r="AL438" s="12"/>
      <c r="AN438" s="12"/>
    </row>
    <row r="439">
      <c r="AL439" s="12"/>
      <c r="AN439" s="12"/>
    </row>
    <row r="440">
      <c r="AL440" s="12"/>
      <c r="AN440" s="12"/>
    </row>
    <row r="441">
      <c r="AL441" s="12"/>
      <c r="AN441" s="12"/>
    </row>
    <row r="442">
      <c r="AL442" s="12"/>
      <c r="AN442" s="12"/>
    </row>
    <row r="443">
      <c r="AL443" s="12"/>
      <c r="AN443" s="12"/>
    </row>
    <row r="444">
      <c r="AL444" s="12"/>
      <c r="AN444" s="12"/>
    </row>
    <row r="445">
      <c r="AL445" s="12"/>
      <c r="AN445" s="12"/>
    </row>
    <row r="446">
      <c r="AL446" s="12"/>
      <c r="AN446" s="12"/>
    </row>
    <row r="447">
      <c r="AL447" s="12"/>
      <c r="AN447" s="12"/>
    </row>
    <row r="448">
      <c r="AL448" s="12"/>
      <c r="AN448" s="12"/>
    </row>
    <row r="449">
      <c r="AL449" s="12"/>
      <c r="AN449" s="12"/>
    </row>
    <row r="450">
      <c r="AL450" s="12"/>
      <c r="AN450" s="12"/>
    </row>
    <row r="451">
      <c r="AL451" s="12"/>
      <c r="AN451" s="12"/>
    </row>
    <row r="452">
      <c r="AL452" s="12"/>
      <c r="AN452" s="12"/>
    </row>
    <row r="453">
      <c r="AL453" s="12"/>
      <c r="AN453" s="12"/>
    </row>
    <row r="454">
      <c r="AL454" s="12"/>
      <c r="AN454" s="12"/>
    </row>
    <row r="455">
      <c r="AL455" s="12"/>
      <c r="AN455" s="12"/>
    </row>
    <row r="456">
      <c r="AL456" s="12"/>
      <c r="AN456" s="12"/>
    </row>
    <row r="457">
      <c r="AL457" s="12"/>
      <c r="AN457" s="12"/>
    </row>
    <row r="458">
      <c r="AL458" s="12"/>
      <c r="AN458" s="12"/>
    </row>
    <row r="459">
      <c r="AL459" s="12"/>
      <c r="AN459" s="12"/>
    </row>
    <row r="460">
      <c r="AL460" s="12"/>
      <c r="AN460" s="12"/>
    </row>
    <row r="461">
      <c r="AL461" s="12"/>
      <c r="AN461" s="12"/>
    </row>
    <row r="462">
      <c r="AL462" s="12"/>
      <c r="AN462" s="12"/>
    </row>
    <row r="463">
      <c r="AL463" s="12"/>
      <c r="AN463" s="12"/>
    </row>
    <row r="464">
      <c r="AL464" s="12"/>
      <c r="AN464" s="12"/>
    </row>
    <row r="465">
      <c r="AL465" s="12"/>
      <c r="AN465" s="12"/>
    </row>
    <row r="466">
      <c r="AL466" s="12"/>
      <c r="AN466" s="12"/>
    </row>
    <row r="467">
      <c r="AL467" s="12"/>
      <c r="AN467" s="12"/>
    </row>
    <row r="468">
      <c r="AL468" s="12"/>
      <c r="AN468" s="12"/>
    </row>
    <row r="469">
      <c r="AL469" s="12"/>
      <c r="AN469" s="12"/>
    </row>
    <row r="470">
      <c r="AL470" s="12"/>
      <c r="AN470" s="12"/>
    </row>
    <row r="471">
      <c r="AL471" s="12"/>
      <c r="AN471" s="12"/>
    </row>
    <row r="472">
      <c r="AL472" s="12"/>
      <c r="AN472" s="12"/>
    </row>
    <row r="473">
      <c r="AL473" s="12"/>
      <c r="AN473" s="12"/>
    </row>
    <row r="474">
      <c r="AL474" s="12"/>
      <c r="AN474" s="12"/>
    </row>
    <row r="475">
      <c r="AL475" s="12"/>
      <c r="AN475" s="12"/>
    </row>
    <row r="476">
      <c r="AL476" s="12"/>
      <c r="AN476" s="12"/>
    </row>
    <row r="477">
      <c r="AL477" s="12"/>
      <c r="AN477" s="12"/>
    </row>
    <row r="478">
      <c r="AL478" s="12"/>
      <c r="AN478" s="12"/>
    </row>
    <row r="479">
      <c r="AL479" s="12"/>
      <c r="AN479" s="12"/>
    </row>
    <row r="480">
      <c r="AL480" s="12"/>
      <c r="AN480" s="12"/>
    </row>
    <row r="481">
      <c r="AL481" s="12"/>
      <c r="AN481" s="12"/>
    </row>
    <row r="482">
      <c r="AL482" s="12"/>
      <c r="AN482" s="12"/>
    </row>
    <row r="483">
      <c r="AL483" s="12"/>
      <c r="AN483" s="12"/>
    </row>
    <row r="484">
      <c r="AL484" s="12"/>
      <c r="AN484" s="12"/>
    </row>
    <row r="485">
      <c r="AL485" s="12"/>
      <c r="AN485" s="12"/>
    </row>
    <row r="486">
      <c r="AL486" s="12"/>
      <c r="AN486" s="12"/>
    </row>
    <row r="487">
      <c r="AL487" s="12"/>
      <c r="AN487" s="12"/>
    </row>
    <row r="488">
      <c r="AL488" s="12"/>
      <c r="AN488" s="12"/>
    </row>
    <row r="489">
      <c r="AL489" s="12"/>
      <c r="AN489" s="12"/>
    </row>
    <row r="490">
      <c r="AL490" s="12"/>
      <c r="AN490" s="12"/>
    </row>
    <row r="491">
      <c r="AL491" s="12"/>
      <c r="AN491" s="12"/>
    </row>
    <row r="492">
      <c r="AL492" s="12"/>
      <c r="AN492" s="12"/>
    </row>
    <row r="493">
      <c r="AL493" s="12"/>
      <c r="AN493" s="12"/>
    </row>
    <row r="494">
      <c r="AL494" s="12"/>
      <c r="AN494" s="12"/>
    </row>
    <row r="495">
      <c r="AL495" s="12"/>
      <c r="AN495" s="12"/>
    </row>
    <row r="496">
      <c r="AL496" s="12"/>
      <c r="AN496" s="12"/>
    </row>
    <row r="497">
      <c r="AL497" s="12"/>
      <c r="AN497" s="12"/>
    </row>
    <row r="498">
      <c r="AL498" s="12"/>
      <c r="AN498" s="12"/>
    </row>
    <row r="499">
      <c r="AL499" s="12"/>
      <c r="AN499" s="12"/>
    </row>
    <row r="500">
      <c r="AL500" s="12"/>
      <c r="AN500" s="12"/>
    </row>
    <row r="501">
      <c r="AL501" s="12"/>
      <c r="AN501" s="12"/>
    </row>
    <row r="502">
      <c r="AL502" s="12"/>
      <c r="AN502" s="12"/>
    </row>
    <row r="503">
      <c r="AL503" s="12"/>
      <c r="AN503" s="12"/>
    </row>
    <row r="504">
      <c r="AL504" s="12"/>
      <c r="AN504" s="12"/>
    </row>
    <row r="505">
      <c r="AL505" s="12"/>
      <c r="AN505" s="12"/>
    </row>
    <row r="506">
      <c r="AL506" s="12"/>
      <c r="AN506" s="12"/>
    </row>
    <row r="507">
      <c r="AL507" s="12"/>
      <c r="AN507" s="12"/>
    </row>
    <row r="508">
      <c r="AL508" s="12"/>
      <c r="AN508" s="12"/>
    </row>
    <row r="509">
      <c r="AL509" s="12"/>
      <c r="AN509" s="12"/>
    </row>
    <row r="510">
      <c r="AL510" s="12"/>
      <c r="AN510" s="12"/>
    </row>
    <row r="511">
      <c r="AL511" s="12"/>
      <c r="AN511" s="12"/>
    </row>
    <row r="512">
      <c r="AL512" s="12"/>
      <c r="AN512" s="12"/>
    </row>
    <row r="513">
      <c r="AL513" s="12"/>
      <c r="AN513" s="12"/>
    </row>
    <row r="514">
      <c r="AL514" s="12"/>
      <c r="AN514" s="12"/>
    </row>
    <row r="515">
      <c r="AL515" s="12"/>
      <c r="AN515" s="12"/>
    </row>
    <row r="516">
      <c r="AL516" s="12"/>
      <c r="AN516" s="12"/>
    </row>
    <row r="517">
      <c r="AL517" s="12"/>
      <c r="AN517" s="12"/>
    </row>
    <row r="518">
      <c r="AL518" s="12"/>
      <c r="AN518" s="12"/>
    </row>
    <row r="519">
      <c r="AL519" s="12"/>
      <c r="AN519" s="12"/>
    </row>
    <row r="520">
      <c r="AL520" s="12"/>
      <c r="AN520" s="12"/>
    </row>
    <row r="521">
      <c r="AL521" s="12"/>
      <c r="AN521" s="12"/>
    </row>
    <row r="522">
      <c r="AL522" s="12"/>
      <c r="AN522" s="12"/>
    </row>
    <row r="523">
      <c r="AL523" s="12"/>
      <c r="AN523" s="12"/>
    </row>
    <row r="524">
      <c r="AL524" s="12"/>
      <c r="AN524" s="12"/>
    </row>
    <row r="525">
      <c r="AL525" s="12"/>
      <c r="AN525" s="12"/>
    </row>
    <row r="526">
      <c r="AL526" s="12"/>
      <c r="AN526" s="12"/>
    </row>
    <row r="527">
      <c r="AL527" s="12"/>
      <c r="AN527" s="12"/>
    </row>
    <row r="528">
      <c r="AL528" s="12"/>
      <c r="AN528" s="12"/>
    </row>
    <row r="529">
      <c r="AL529" s="12"/>
      <c r="AN529" s="12"/>
    </row>
    <row r="530">
      <c r="AL530" s="12"/>
      <c r="AN530" s="12"/>
    </row>
    <row r="531">
      <c r="AL531" s="12"/>
      <c r="AN531" s="12"/>
    </row>
    <row r="532">
      <c r="AL532" s="12"/>
      <c r="AN532" s="12"/>
    </row>
    <row r="533">
      <c r="AL533" s="12"/>
      <c r="AN533" s="12"/>
    </row>
    <row r="534">
      <c r="AL534" s="12"/>
      <c r="AN534" s="12"/>
    </row>
    <row r="535">
      <c r="AL535" s="12"/>
      <c r="AN535" s="12"/>
    </row>
    <row r="536">
      <c r="AL536" s="12"/>
      <c r="AN536" s="12"/>
    </row>
    <row r="537">
      <c r="AL537" s="12"/>
      <c r="AN537" s="12"/>
    </row>
    <row r="538">
      <c r="AL538" s="12"/>
      <c r="AN538" s="12"/>
    </row>
    <row r="539">
      <c r="AL539" s="12"/>
      <c r="AN539" s="12"/>
    </row>
    <row r="540">
      <c r="AL540" s="12"/>
      <c r="AN540" s="12"/>
    </row>
    <row r="541">
      <c r="AL541" s="12"/>
      <c r="AN541" s="12"/>
    </row>
    <row r="542">
      <c r="AL542" s="12"/>
      <c r="AN542" s="12"/>
    </row>
    <row r="543">
      <c r="AL543" s="12"/>
      <c r="AN543" s="12"/>
    </row>
    <row r="544">
      <c r="AL544" s="12"/>
      <c r="AN544" s="12"/>
    </row>
    <row r="545">
      <c r="AL545" s="12"/>
      <c r="AN545" s="12"/>
    </row>
    <row r="546">
      <c r="AL546" s="12"/>
      <c r="AN546" s="12"/>
    </row>
    <row r="547">
      <c r="AL547" s="12"/>
      <c r="AN547" s="12"/>
    </row>
    <row r="548">
      <c r="AL548" s="12"/>
      <c r="AN548" s="12"/>
    </row>
    <row r="549">
      <c r="AL549" s="12"/>
      <c r="AN549" s="12"/>
    </row>
    <row r="550">
      <c r="AL550" s="12"/>
      <c r="AN550" s="12"/>
    </row>
    <row r="551">
      <c r="AL551" s="12"/>
      <c r="AN551" s="12"/>
    </row>
    <row r="552">
      <c r="AL552" s="12"/>
      <c r="AN552" s="12"/>
    </row>
    <row r="553">
      <c r="AL553" s="12"/>
      <c r="AN553" s="12"/>
    </row>
    <row r="554">
      <c r="AL554" s="12"/>
      <c r="AN554" s="12"/>
    </row>
    <row r="555">
      <c r="AL555" s="12"/>
      <c r="AN555" s="12"/>
    </row>
    <row r="556">
      <c r="AL556" s="12"/>
      <c r="AN556" s="12"/>
    </row>
    <row r="557">
      <c r="AL557" s="12"/>
      <c r="AN557" s="12"/>
    </row>
    <row r="558">
      <c r="AL558" s="12"/>
      <c r="AN558" s="12"/>
    </row>
    <row r="559">
      <c r="AL559" s="12"/>
      <c r="AN559" s="12"/>
    </row>
    <row r="560">
      <c r="AL560" s="12"/>
      <c r="AN560" s="12"/>
    </row>
    <row r="561">
      <c r="AL561" s="12"/>
      <c r="AN561" s="12"/>
    </row>
    <row r="562">
      <c r="AL562" s="12"/>
      <c r="AN562" s="12"/>
    </row>
    <row r="563">
      <c r="AL563" s="12"/>
      <c r="AN563" s="12"/>
    </row>
    <row r="564">
      <c r="AL564" s="12"/>
      <c r="AN564" s="12"/>
    </row>
    <row r="565">
      <c r="AL565" s="12"/>
      <c r="AN565" s="12"/>
    </row>
    <row r="566">
      <c r="AL566" s="12"/>
      <c r="AN566" s="12"/>
    </row>
    <row r="567">
      <c r="AL567" s="12"/>
      <c r="AN567" s="12"/>
    </row>
    <row r="568">
      <c r="AL568" s="12"/>
      <c r="AN568" s="12"/>
    </row>
    <row r="569">
      <c r="AL569" s="12"/>
      <c r="AN569" s="12"/>
    </row>
    <row r="570">
      <c r="AL570" s="12"/>
      <c r="AN570" s="12"/>
    </row>
    <row r="571">
      <c r="AL571" s="12"/>
      <c r="AN571" s="12"/>
    </row>
    <row r="572">
      <c r="AL572" s="12"/>
      <c r="AN572" s="12"/>
    </row>
    <row r="573">
      <c r="AL573" s="12"/>
      <c r="AN573" s="12"/>
    </row>
    <row r="574">
      <c r="AL574" s="12"/>
      <c r="AN574" s="12"/>
    </row>
    <row r="575">
      <c r="AL575" s="12"/>
      <c r="AN575" s="12"/>
    </row>
    <row r="576">
      <c r="AL576" s="12"/>
      <c r="AN576" s="12"/>
    </row>
    <row r="577">
      <c r="AL577" s="12"/>
      <c r="AN577" s="12"/>
    </row>
    <row r="578">
      <c r="AL578" s="12"/>
      <c r="AN578" s="12"/>
    </row>
    <row r="579">
      <c r="AL579" s="12"/>
      <c r="AN579" s="12"/>
    </row>
    <row r="580">
      <c r="AL580" s="12"/>
      <c r="AN580" s="12"/>
    </row>
    <row r="581">
      <c r="AL581" s="12"/>
      <c r="AN581" s="12"/>
    </row>
    <row r="582">
      <c r="AL582" s="12"/>
      <c r="AN582" s="12"/>
    </row>
    <row r="583">
      <c r="AL583" s="12"/>
      <c r="AN583" s="12"/>
    </row>
    <row r="584">
      <c r="AL584" s="12"/>
      <c r="AN584" s="12"/>
    </row>
    <row r="585">
      <c r="AL585" s="12"/>
      <c r="AN585" s="12"/>
    </row>
    <row r="586">
      <c r="AL586" s="12"/>
      <c r="AN586" s="12"/>
    </row>
    <row r="587">
      <c r="AL587" s="12"/>
      <c r="AN587" s="12"/>
    </row>
    <row r="588">
      <c r="AL588" s="12"/>
      <c r="AN588" s="12"/>
    </row>
    <row r="589">
      <c r="AL589" s="12"/>
      <c r="AN589" s="12"/>
    </row>
    <row r="590">
      <c r="AL590" s="12"/>
      <c r="AN590" s="12"/>
    </row>
    <row r="591">
      <c r="AL591" s="12"/>
      <c r="AN591" s="12"/>
    </row>
    <row r="592">
      <c r="AL592" s="12"/>
      <c r="AN592" s="12"/>
    </row>
    <row r="593">
      <c r="AL593" s="12"/>
      <c r="AN593" s="12"/>
    </row>
    <row r="594">
      <c r="AL594" s="12"/>
      <c r="AN594" s="12"/>
    </row>
    <row r="595">
      <c r="AL595" s="12"/>
      <c r="AN595" s="12"/>
    </row>
    <row r="596">
      <c r="AL596" s="12"/>
      <c r="AN596" s="12"/>
    </row>
    <row r="597">
      <c r="AL597" s="12"/>
      <c r="AN597" s="12"/>
    </row>
    <row r="598">
      <c r="AL598" s="12"/>
      <c r="AN598" s="12"/>
    </row>
    <row r="599">
      <c r="AL599" s="12"/>
      <c r="AN599" s="12"/>
    </row>
    <row r="600">
      <c r="AL600" s="12"/>
      <c r="AN600" s="12"/>
    </row>
    <row r="601">
      <c r="AL601" s="12"/>
      <c r="AN601" s="12"/>
    </row>
    <row r="602">
      <c r="AL602" s="12"/>
      <c r="AN602" s="12"/>
    </row>
    <row r="603">
      <c r="AL603" s="12"/>
      <c r="AN603" s="12"/>
    </row>
    <row r="604">
      <c r="AL604" s="12"/>
      <c r="AN604" s="12"/>
    </row>
    <row r="605">
      <c r="AL605" s="12"/>
      <c r="AN605" s="12"/>
    </row>
    <row r="606">
      <c r="AL606" s="12"/>
      <c r="AN606" s="12"/>
    </row>
    <row r="607">
      <c r="AL607" s="12"/>
      <c r="AN607" s="12"/>
    </row>
    <row r="608">
      <c r="AL608" s="12"/>
      <c r="AN608" s="12"/>
    </row>
    <row r="609">
      <c r="AL609" s="12"/>
      <c r="AN609" s="12"/>
    </row>
    <row r="610">
      <c r="AL610" s="12"/>
      <c r="AN610" s="12"/>
    </row>
    <row r="611">
      <c r="AL611" s="12"/>
      <c r="AN611" s="12"/>
    </row>
    <row r="612">
      <c r="AL612" s="12"/>
      <c r="AN612" s="12"/>
    </row>
    <row r="613">
      <c r="AL613" s="12"/>
      <c r="AN613" s="12"/>
    </row>
    <row r="614">
      <c r="AL614" s="12"/>
      <c r="AN614" s="12"/>
    </row>
    <row r="615">
      <c r="AL615" s="12"/>
      <c r="AN615" s="12"/>
    </row>
    <row r="616">
      <c r="AL616" s="12"/>
      <c r="AN616" s="12"/>
    </row>
    <row r="617">
      <c r="AL617" s="12"/>
      <c r="AN617" s="12"/>
    </row>
    <row r="618">
      <c r="AL618" s="12"/>
      <c r="AN618" s="12"/>
    </row>
    <row r="619">
      <c r="AL619" s="12"/>
      <c r="AN619" s="12"/>
    </row>
    <row r="620">
      <c r="AL620" s="12"/>
      <c r="AN620" s="12"/>
    </row>
    <row r="621">
      <c r="AL621" s="12"/>
      <c r="AN621" s="12"/>
    </row>
    <row r="622">
      <c r="AL622" s="12"/>
      <c r="AN622" s="12"/>
    </row>
    <row r="623">
      <c r="AL623" s="12"/>
      <c r="AN623" s="12"/>
    </row>
    <row r="624">
      <c r="AL624" s="12"/>
      <c r="AN624" s="12"/>
    </row>
    <row r="625">
      <c r="AL625" s="12"/>
      <c r="AN625" s="12"/>
    </row>
    <row r="626">
      <c r="AL626" s="12"/>
      <c r="AN626" s="12"/>
    </row>
    <row r="627">
      <c r="AL627" s="12"/>
      <c r="AN627" s="12"/>
    </row>
    <row r="628">
      <c r="AL628" s="12"/>
      <c r="AN628" s="12"/>
    </row>
    <row r="629">
      <c r="AL629" s="12"/>
      <c r="AN629" s="12"/>
    </row>
    <row r="630">
      <c r="AL630" s="12"/>
      <c r="AN630" s="12"/>
    </row>
    <row r="631">
      <c r="AL631" s="12"/>
      <c r="AN631" s="12"/>
    </row>
    <row r="632">
      <c r="AL632" s="12"/>
      <c r="AN632" s="12"/>
    </row>
    <row r="633">
      <c r="AL633" s="12"/>
      <c r="AN633" s="12"/>
    </row>
    <row r="634">
      <c r="AL634" s="12"/>
      <c r="AN634" s="12"/>
    </row>
    <row r="635">
      <c r="AL635" s="12"/>
      <c r="AN635" s="12"/>
    </row>
    <row r="636">
      <c r="AL636" s="12"/>
      <c r="AN636" s="12"/>
    </row>
    <row r="637">
      <c r="AL637" s="12"/>
      <c r="AN637" s="12"/>
    </row>
    <row r="638">
      <c r="AL638" s="12"/>
      <c r="AN638" s="12"/>
    </row>
    <row r="639">
      <c r="AL639" s="12"/>
      <c r="AN639" s="12"/>
    </row>
    <row r="640">
      <c r="AL640" s="12"/>
      <c r="AN640" s="12"/>
    </row>
    <row r="641">
      <c r="AL641" s="12"/>
      <c r="AN641" s="12"/>
    </row>
    <row r="642">
      <c r="AL642" s="12"/>
      <c r="AN642" s="12"/>
    </row>
    <row r="643">
      <c r="AL643" s="12"/>
      <c r="AN643" s="12"/>
    </row>
    <row r="644">
      <c r="AL644" s="12"/>
      <c r="AN644" s="12"/>
    </row>
    <row r="645">
      <c r="AL645" s="12"/>
      <c r="AN645" s="12"/>
    </row>
    <row r="646">
      <c r="AL646" s="12"/>
      <c r="AN646" s="12"/>
    </row>
    <row r="647">
      <c r="AL647" s="12"/>
      <c r="AN647" s="12"/>
    </row>
    <row r="648">
      <c r="AL648" s="12"/>
      <c r="AN648" s="12"/>
    </row>
    <row r="649">
      <c r="AL649" s="12"/>
      <c r="AN649" s="12"/>
    </row>
    <row r="650">
      <c r="AL650" s="12"/>
      <c r="AN650" s="12"/>
    </row>
    <row r="651">
      <c r="AL651" s="12"/>
      <c r="AN651" s="12"/>
    </row>
    <row r="652">
      <c r="AL652" s="12"/>
      <c r="AN652" s="12"/>
    </row>
    <row r="653">
      <c r="AL653" s="12"/>
      <c r="AN653" s="12"/>
    </row>
    <row r="654">
      <c r="AL654" s="12"/>
      <c r="AN654" s="12"/>
    </row>
    <row r="655">
      <c r="AL655" s="12"/>
      <c r="AN655" s="12"/>
    </row>
    <row r="656">
      <c r="AL656" s="12"/>
      <c r="AN656" s="12"/>
    </row>
    <row r="657">
      <c r="AL657" s="12"/>
      <c r="AN657" s="12"/>
    </row>
    <row r="658">
      <c r="AL658" s="12"/>
      <c r="AN658" s="12"/>
    </row>
    <row r="659">
      <c r="AL659" s="12"/>
      <c r="AN659" s="12"/>
    </row>
    <row r="660">
      <c r="AL660" s="12"/>
      <c r="AN660" s="12"/>
    </row>
    <row r="661">
      <c r="AL661" s="12"/>
      <c r="AN661" s="12"/>
    </row>
    <row r="662">
      <c r="AL662" s="12"/>
      <c r="AN662" s="12"/>
    </row>
    <row r="663">
      <c r="AL663" s="12"/>
      <c r="AN663" s="12"/>
    </row>
    <row r="664">
      <c r="AL664" s="12"/>
      <c r="AN664" s="12"/>
    </row>
    <row r="665">
      <c r="AL665" s="12"/>
      <c r="AN665" s="12"/>
    </row>
    <row r="666">
      <c r="AL666" s="12"/>
      <c r="AN666" s="12"/>
    </row>
    <row r="667">
      <c r="AL667" s="12"/>
      <c r="AN667" s="12"/>
    </row>
    <row r="668">
      <c r="AL668" s="12"/>
      <c r="AN668" s="12"/>
    </row>
    <row r="669">
      <c r="AL669" s="12"/>
      <c r="AN669" s="12"/>
    </row>
    <row r="670">
      <c r="AL670" s="12"/>
      <c r="AN670" s="12"/>
    </row>
    <row r="671">
      <c r="AL671" s="12"/>
      <c r="AN671" s="12"/>
    </row>
    <row r="672">
      <c r="AL672" s="12"/>
      <c r="AN672" s="12"/>
    </row>
    <row r="673">
      <c r="AL673" s="12"/>
      <c r="AN673" s="12"/>
    </row>
    <row r="674">
      <c r="AL674" s="12"/>
      <c r="AN674" s="12"/>
    </row>
    <row r="675">
      <c r="AL675" s="12"/>
      <c r="AN675" s="12"/>
    </row>
    <row r="676">
      <c r="AL676" s="12"/>
      <c r="AN676" s="12"/>
    </row>
    <row r="677">
      <c r="AL677" s="12"/>
      <c r="AN677" s="12"/>
    </row>
    <row r="678">
      <c r="AL678" s="12"/>
      <c r="AN678" s="12"/>
    </row>
    <row r="679">
      <c r="AL679" s="12"/>
      <c r="AN679" s="12"/>
    </row>
    <row r="680">
      <c r="AL680" s="12"/>
      <c r="AN680" s="12"/>
    </row>
    <row r="681">
      <c r="AL681" s="12"/>
      <c r="AN681" s="12"/>
    </row>
    <row r="682">
      <c r="AL682" s="12"/>
      <c r="AN682" s="12"/>
    </row>
    <row r="683">
      <c r="AL683" s="12"/>
      <c r="AN683" s="12"/>
    </row>
    <row r="684">
      <c r="AL684" s="12"/>
      <c r="AN684" s="12"/>
    </row>
    <row r="685">
      <c r="AL685" s="12"/>
      <c r="AN685" s="12"/>
    </row>
    <row r="686">
      <c r="AL686" s="12"/>
      <c r="AN686" s="12"/>
    </row>
    <row r="687">
      <c r="AL687" s="12"/>
      <c r="AN687" s="12"/>
    </row>
    <row r="688">
      <c r="AL688" s="12"/>
      <c r="AN688" s="12"/>
    </row>
    <row r="689">
      <c r="AL689" s="12"/>
      <c r="AN689" s="12"/>
    </row>
    <row r="690">
      <c r="AL690" s="12"/>
      <c r="AN690" s="12"/>
    </row>
    <row r="691">
      <c r="AL691" s="12"/>
      <c r="AN691" s="12"/>
    </row>
    <row r="692">
      <c r="AL692" s="12"/>
      <c r="AN692" s="12"/>
    </row>
    <row r="693">
      <c r="AL693" s="12"/>
      <c r="AN693" s="12"/>
    </row>
    <row r="694">
      <c r="AL694" s="12"/>
      <c r="AN694" s="12"/>
    </row>
    <row r="695">
      <c r="AL695" s="12"/>
      <c r="AN695" s="12"/>
    </row>
    <row r="696">
      <c r="AL696" s="12"/>
      <c r="AN696" s="12"/>
    </row>
    <row r="697">
      <c r="AL697" s="12"/>
      <c r="AN697" s="12"/>
    </row>
    <row r="698">
      <c r="AL698" s="12"/>
      <c r="AN698" s="12"/>
    </row>
    <row r="699">
      <c r="AL699" s="12"/>
      <c r="AN699" s="12"/>
    </row>
    <row r="700">
      <c r="AL700" s="12"/>
      <c r="AN700" s="12"/>
    </row>
    <row r="701">
      <c r="AL701" s="12"/>
      <c r="AN701" s="12"/>
    </row>
    <row r="702">
      <c r="AL702" s="12"/>
      <c r="AN702" s="12"/>
    </row>
    <row r="703">
      <c r="AL703" s="12"/>
      <c r="AN703" s="12"/>
    </row>
    <row r="704">
      <c r="AL704" s="12"/>
      <c r="AN704" s="12"/>
    </row>
    <row r="705">
      <c r="AL705" s="12"/>
      <c r="AN705" s="12"/>
    </row>
    <row r="706">
      <c r="AL706" s="12"/>
      <c r="AN706" s="12"/>
    </row>
    <row r="707">
      <c r="AL707" s="12"/>
      <c r="AN707" s="12"/>
    </row>
    <row r="708">
      <c r="AL708" s="12"/>
      <c r="AN708" s="12"/>
    </row>
    <row r="709">
      <c r="AL709" s="12"/>
      <c r="AN709" s="12"/>
    </row>
    <row r="710">
      <c r="AL710" s="12"/>
      <c r="AN710" s="12"/>
    </row>
    <row r="711">
      <c r="AL711" s="12"/>
      <c r="AN711" s="12"/>
    </row>
    <row r="712">
      <c r="AL712" s="12"/>
      <c r="AN712" s="12"/>
    </row>
    <row r="713">
      <c r="AL713" s="12"/>
      <c r="AN713" s="12"/>
    </row>
    <row r="714">
      <c r="AL714" s="12"/>
      <c r="AN714" s="12"/>
    </row>
    <row r="715">
      <c r="AL715" s="12"/>
      <c r="AN715" s="12"/>
    </row>
    <row r="716">
      <c r="AL716" s="12"/>
      <c r="AN716" s="12"/>
    </row>
    <row r="717">
      <c r="AL717" s="12"/>
      <c r="AN717" s="12"/>
    </row>
    <row r="718">
      <c r="AL718" s="12"/>
      <c r="AN718" s="12"/>
    </row>
    <row r="719">
      <c r="AL719" s="12"/>
      <c r="AN719" s="12"/>
    </row>
    <row r="720">
      <c r="AL720" s="12"/>
      <c r="AN720" s="12"/>
    </row>
    <row r="721">
      <c r="AL721" s="12"/>
      <c r="AN721" s="12"/>
    </row>
    <row r="722">
      <c r="AL722" s="12"/>
      <c r="AN722" s="12"/>
    </row>
    <row r="723">
      <c r="AL723" s="12"/>
      <c r="AN723" s="12"/>
    </row>
    <row r="724">
      <c r="AL724" s="12"/>
      <c r="AN724" s="12"/>
    </row>
    <row r="725">
      <c r="AL725" s="12"/>
      <c r="AN725" s="12"/>
    </row>
    <row r="726">
      <c r="AL726" s="12"/>
      <c r="AN726" s="12"/>
    </row>
    <row r="727">
      <c r="AL727" s="12"/>
      <c r="AN727" s="12"/>
    </row>
    <row r="728">
      <c r="AL728" s="12"/>
      <c r="AN728" s="12"/>
    </row>
    <row r="729">
      <c r="AL729" s="12"/>
      <c r="AN729" s="12"/>
    </row>
    <row r="730">
      <c r="AL730" s="12"/>
      <c r="AN730" s="12"/>
    </row>
    <row r="731">
      <c r="AL731" s="12"/>
      <c r="AN731" s="12"/>
    </row>
    <row r="732">
      <c r="AL732" s="12"/>
      <c r="AN732" s="12"/>
    </row>
    <row r="733">
      <c r="AL733" s="12"/>
      <c r="AN733" s="12"/>
    </row>
    <row r="734">
      <c r="AL734" s="12"/>
      <c r="AN734" s="12"/>
    </row>
    <row r="735">
      <c r="AL735" s="12"/>
      <c r="AN735" s="12"/>
    </row>
    <row r="736">
      <c r="AL736" s="12"/>
      <c r="AN736" s="12"/>
    </row>
    <row r="737">
      <c r="AL737" s="12"/>
      <c r="AN737" s="12"/>
    </row>
    <row r="738">
      <c r="AL738" s="12"/>
      <c r="AN738" s="12"/>
    </row>
    <row r="739">
      <c r="AL739" s="12"/>
      <c r="AN739" s="12"/>
    </row>
    <row r="740">
      <c r="AL740" s="12"/>
      <c r="AN740" s="12"/>
    </row>
    <row r="741">
      <c r="AL741" s="12"/>
      <c r="AN741" s="12"/>
    </row>
    <row r="742">
      <c r="AL742" s="12"/>
      <c r="AN742" s="12"/>
    </row>
    <row r="743">
      <c r="AL743" s="12"/>
      <c r="AN743" s="12"/>
    </row>
    <row r="744">
      <c r="AL744" s="12"/>
      <c r="AN744" s="12"/>
    </row>
    <row r="745">
      <c r="AL745" s="12"/>
      <c r="AN745" s="12"/>
    </row>
    <row r="746">
      <c r="AL746" s="12"/>
      <c r="AN746" s="12"/>
    </row>
    <row r="747">
      <c r="AL747" s="12"/>
      <c r="AN747" s="12"/>
    </row>
    <row r="748">
      <c r="AL748" s="12"/>
      <c r="AN748" s="12"/>
    </row>
    <row r="749">
      <c r="AL749" s="12"/>
      <c r="AN749" s="12"/>
    </row>
    <row r="750">
      <c r="AL750" s="12"/>
      <c r="AN750" s="12"/>
    </row>
    <row r="751">
      <c r="AL751" s="12"/>
      <c r="AN751" s="12"/>
    </row>
    <row r="752">
      <c r="AL752" s="12"/>
      <c r="AN752" s="12"/>
    </row>
    <row r="753">
      <c r="AL753" s="12"/>
      <c r="AN753" s="12"/>
    </row>
    <row r="754">
      <c r="AL754" s="12"/>
      <c r="AN754" s="12"/>
    </row>
    <row r="755">
      <c r="AL755" s="12"/>
      <c r="AN755" s="12"/>
    </row>
    <row r="756">
      <c r="AL756" s="12"/>
      <c r="AN756" s="12"/>
    </row>
    <row r="757">
      <c r="AL757" s="12"/>
      <c r="AN757" s="12"/>
    </row>
    <row r="758">
      <c r="AL758" s="12"/>
      <c r="AN758" s="12"/>
    </row>
    <row r="759">
      <c r="AL759" s="12"/>
      <c r="AN759" s="12"/>
    </row>
    <row r="760">
      <c r="AL760" s="12"/>
      <c r="AN760" s="12"/>
    </row>
    <row r="761">
      <c r="AL761" s="12"/>
      <c r="AN761" s="12"/>
    </row>
    <row r="762">
      <c r="AL762" s="12"/>
      <c r="AN762" s="12"/>
    </row>
    <row r="763">
      <c r="AL763" s="12"/>
      <c r="AN763" s="12"/>
    </row>
    <row r="764">
      <c r="AL764" s="12"/>
      <c r="AN764" s="12"/>
    </row>
    <row r="765">
      <c r="AL765" s="12"/>
      <c r="AN765" s="12"/>
    </row>
    <row r="766">
      <c r="AL766" s="12"/>
      <c r="AN766" s="12"/>
    </row>
    <row r="767">
      <c r="AL767" s="12"/>
      <c r="AN767" s="12"/>
    </row>
    <row r="768">
      <c r="AL768" s="12"/>
      <c r="AN768" s="12"/>
    </row>
    <row r="769">
      <c r="AL769" s="12"/>
      <c r="AN769" s="12"/>
    </row>
    <row r="770">
      <c r="AL770" s="12"/>
      <c r="AN770" s="12"/>
    </row>
    <row r="771">
      <c r="AL771" s="12"/>
      <c r="AN771" s="12"/>
    </row>
    <row r="772">
      <c r="AL772" s="12"/>
      <c r="AN772" s="12"/>
    </row>
    <row r="773">
      <c r="AL773" s="12"/>
      <c r="AN773" s="12"/>
    </row>
    <row r="774">
      <c r="AL774" s="12"/>
      <c r="AN774" s="12"/>
    </row>
    <row r="775">
      <c r="AL775" s="12"/>
      <c r="AN775" s="12"/>
    </row>
    <row r="776">
      <c r="AL776" s="12"/>
      <c r="AN776" s="12"/>
    </row>
    <row r="777">
      <c r="AL777" s="12"/>
      <c r="AN777" s="12"/>
    </row>
    <row r="778">
      <c r="AL778" s="12"/>
      <c r="AN778" s="12"/>
    </row>
    <row r="779">
      <c r="AL779" s="12"/>
      <c r="AN779" s="12"/>
    </row>
    <row r="780">
      <c r="AL780" s="12"/>
      <c r="AN780" s="12"/>
    </row>
    <row r="781">
      <c r="AL781" s="12"/>
      <c r="AN781" s="12"/>
    </row>
    <row r="782">
      <c r="AL782" s="12"/>
      <c r="AN782" s="12"/>
    </row>
    <row r="783">
      <c r="AL783" s="12"/>
      <c r="AN783" s="12"/>
    </row>
    <row r="784">
      <c r="AL784" s="12"/>
      <c r="AN784" s="12"/>
    </row>
    <row r="785">
      <c r="AL785" s="12"/>
      <c r="AN785" s="12"/>
    </row>
    <row r="786">
      <c r="AL786" s="12"/>
      <c r="AN786" s="12"/>
    </row>
    <row r="787">
      <c r="AL787" s="12"/>
      <c r="AN787" s="12"/>
    </row>
    <row r="788">
      <c r="AL788" s="12"/>
      <c r="AN788" s="12"/>
    </row>
    <row r="789">
      <c r="AL789" s="12"/>
      <c r="AN789" s="12"/>
    </row>
    <row r="790">
      <c r="AL790" s="12"/>
      <c r="AN790" s="12"/>
    </row>
    <row r="791">
      <c r="AL791" s="12"/>
      <c r="AN791" s="12"/>
    </row>
    <row r="792">
      <c r="AL792" s="12"/>
      <c r="AN792" s="12"/>
    </row>
    <row r="793">
      <c r="AL793" s="12"/>
      <c r="AN793" s="12"/>
    </row>
    <row r="794">
      <c r="AL794" s="12"/>
      <c r="AN794" s="12"/>
    </row>
    <row r="795">
      <c r="AL795" s="12"/>
      <c r="AN795" s="12"/>
    </row>
    <row r="796">
      <c r="AL796" s="12"/>
      <c r="AN796" s="12"/>
    </row>
    <row r="797">
      <c r="AL797" s="12"/>
      <c r="AN797" s="12"/>
    </row>
    <row r="798">
      <c r="AL798" s="12"/>
      <c r="AN798" s="12"/>
    </row>
    <row r="799">
      <c r="AL799" s="12"/>
      <c r="AN799" s="12"/>
    </row>
    <row r="800">
      <c r="AL800" s="12"/>
      <c r="AN800" s="12"/>
    </row>
    <row r="801">
      <c r="AL801" s="12"/>
      <c r="AN801" s="12"/>
    </row>
    <row r="802">
      <c r="AL802" s="12"/>
      <c r="AN802" s="12"/>
    </row>
    <row r="803">
      <c r="AL803" s="12"/>
      <c r="AN803" s="12"/>
    </row>
    <row r="804">
      <c r="AL804" s="12"/>
      <c r="AN804" s="12"/>
    </row>
    <row r="805">
      <c r="AL805" s="12"/>
      <c r="AN805" s="12"/>
    </row>
    <row r="806">
      <c r="AL806" s="12"/>
      <c r="AN806" s="12"/>
    </row>
    <row r="807">
      <c r="AL807" s="12"/>
      <c r="AN807" s="12"/>
    </row>
    <row r="808">
      <c r="AL808" s="12"/>
      <c r="AN808" s="12"/>
    </row>
    <row r="809">
      <c r="AL809" s="12"/>
      <c r="AN809" s="12"/>
    </row>
    <row r="810">
      <c r="AL810" s="12"/>
      <c r="AN810" s="12"/>
    </row>
    <row r="811">
      <c r="AL811" s="12"/>
      <c r="AN811" s="12"/>
    </row>
    <row r="812">
      <c r="AL812" s="12"/>
      <c r="AN812" s="12"/>
    </row>
    <row r="813">
      <c r="AL813" s="12"/>
      <c r="AN813" s="12"/>
    </row>
    <row r="814">
      <c r="AL814" s="12"/>
      <c r="AN814" s="12"/>
    </row>
    <row r="815">
      <c r="AL815" s="12"/>
      <c r="AN815" s="12"/>
    </row>
    <row r="816">
      <c r="AL816" s="12"/>
      <c r="AN816" s="12"/>
    </row>
    <row r="817">
      <c r="AL817" s="12"/>
      <c r="AN817" s="12"/>
    </row>
    <row r="818">
      <c r="AL818" s="12"/>
      <c r="AN818" s="12"/>
    </row>
    <row r="819">
      <c r="AL819" s="12"/>
      <c r="AN819" s="12"/>
    </row>
    <row r="820">
      <c r="AL820" s="12"/>
      <c r="AN820" s="12"/>
    </row>
    <row r="821">
      <c r="AL821" s="12"/>
      <c r="AN821" s="12"/>
    </row>
    <row r="822">
      <c r="AL822" s="12"/>
      <c r="AN822" s="12"/>
    </row>
    <row r="823">
      <c r="AL823" s="12"/>
      <c r="AN823" s="12"/>
    </row>
    <row r="824">
      <c r="AL824" s="12"/>
      <c r="AN824" s="12"/>
    </row>
    <row r="825">
      <c r="AL825" s="12"/>
      <c r="AN825" s="12"/>
    </row>
    <row r="826">
      <c r="AL826" s="12"/>
      <c r="AN826" s="12"/>
    </row>
    <row r="827">
      <c r="AL827" s="12"/>
      <c r="AN827" s="12"/>
    </row>
    <row r="828">
      <c r="AL828" s="12"/>
      <c r="AN828" s="12"/>
    </row>
    <row r="829">
      <c r="AL829" s="12"/>
      <c r="AN829" s="12"/>
    </row>
    <row r="830">
      <c r="AL830" s="12"/>
      <c r="AN830" s="12"/>
    </row>
    <row r="831">
      <c r="AL831" s="12"/>
      <c r="AN831" s="12"/>
    </row>
    <row r="832">
      <c r="AL832" s="12"/>
      <c r="AN832" s="12"/>
    </row>
    <row r="833">
      <c r="AL833" s="12"/>
      <c r="AN833" s="12"/>
    </row>
    <row r="834">
      <c r="AL834" s="12"/>
      <c r="AN834" s="12"/>
    </row>
    <row r="835">
      <c r="AL835" s="12"/>
      <c r="AN835" s="12"/>
    </row>
    <row r="836">
      <c r="AL836" s="12"/>
      <c r="AN836" s="12"/>
    </row>
    <row r="837">
      <c r="AL837" s="12"/>
      <c r="AN837" s="12"/>
    </row>
    <row r="838">
      <c r="AL838" s="12"/>
      <c r="AN838" s="12"/>
    </row>
    <row r="839">
      <c r="AL839" s="12"/>
      <c r="AN839" s="12"/>
    </row>
    <row r="840">
      <c r="AL840" s="12"/>
      <c r="AN840" s="12"/>
    </row>
    <row r="841">
      <c r="AL841" s="12"/>
      <c r="AN841" s="12"/>
    </row>
    <row r="842">
      <c r="AL842" s="12"/>
      <c r="AN842" s="12"/>
    </row>
    <row r="843">
      <c r="AL843" s="12"/>
      <c r="AN843" s="12"/>
    </row>
    <row r="844">
      <c r="AL844" s="12"/>
      <c r="AN844" s="12"/>
    </row>
    <row r="845">
      <c r="AL845" s="12"/>
      <c r="AN845" s="12"/>
    </row>
    <row r="846">
      <c r="AL846" s="12"/>
      <c r="AN846" s="12"/>
    </row>
    <row r="847">
      <c r="AL847" s="12"/>
      <c r="AN847" s="12"/>
    </row>
    <row r="848">
      <c r="AL848" s="12"/>
      <c r="AN848" s="12"/>
    </row>
    <row r="849">
      <c r="AL849" s="12"/>
      <c r="AN849" s="12"/>
    </row>
    <row r="850">
      <c r="AL850" s="12"/>
      <c r="AN850" s="12"/>
    </row>
    <row r="851">
      <c r="AL851" s="12"/>
      <c r="AN851" s="12"/>
    </row>
    <row r="852">
      <c r="AL852" s="12"/>
      <c r="AN852" s="12"/>
    </row>
    <row r="853">
      <c r="AL853" s="12"/>
      <c r="AN853" s="12"/>
    </row>
    <row r="854">
      <c r="AL854" s="12"/>
      <c r="AN854" s="12"/>
    </row>
    <row r="855">
      <c r="AL855" s="12"/>
      <c r="AN855" s="12"/>
    </row>
    <row r="856">
      <c r="AL856" s="12"/>
      <c r="AN856" s="12"/>
    </row>
    <row r="857">
      <c r="AL857" s="12"/>
      <c r="AN857" s="12"/>
    </row>
    <row r="858">
      <c r="AL858" s="12"/>
      <c r="AN858" s="12"/>
    </row>
    <row r="859">
      <c r="AL859" s="12"/>
      <c r="AN859" s="12"/>
    </row>
    <row r="860">
      <c r="AL860" s="12"/>
      <c r="AN860" s="12"/>
    </row>
    <row r="861">
      <c r="AL861" s="12"/>
      <c r="AN861" s="12"/>
    </row>
    <row r="862">
      <c r="AL862" s="12"/>
      <c r="AN862" s="12"/>
    </row>
    <row r="863">
      <c r="AL863" s="12"/>
      <c r="AN863" s="12"/>
    </row>
    <row r="864">
      <c r="AL864" s="12"/>
      <c r="AN864" s="12"/>
    </row>
    <row r="865">
      <c r="AL865" s="12"/>
      <c r="AN865" s="12"/>
    </row>
    <row r="866">
      <c r="AL866" s="12"/>
      <c r="AN866" s="12"/>
    </row>
    <row r="867">
      <c r="AL867" s="12"/>
      <c r="AN867" s="12"/>
    </row>
    <row r="868">
      <c r="AL868" s="12"/>
      <c r="AN868" s="12"/>
    </row>
    <row r="869">
      <c r="AL869" s="12"/>
      <c r="AN869" s="12"/>
    </row>
    <row r="870">
      <c r="AL870" s="12"/>
      <c r="AN870" s="12"/>
    </row>
    <row r="871">
      <c r="AL871" s="12"/>
      <c r="AN871" s="12"/>
    </row>
    <row r="872">
      <c r="AL872" s="12"/>
      <c r="AN872" s="12"/>
    </row>
    <row r="873">
      <c r="AL873" s="12"/>
      <c r="AN873" s="12"/>
    </row>
    <row r="874">
      <c r="AL874" s="12"/>
      <c r="AN874" s="12"/>
    </row>
    <row r="875">
      <c r="AL875" s="12"/>
      <c r="AN875" s="12"/>
    </row>
    <row r="876">
      <c r="AL876" s="12"/>
      <c r="AN876" s="12"/>
    </row>
    <row r="877">
      <c r="AL877" s="12"/>
      <c r="AN877" s="12"/>
    </row>
    <row r="878">
      <c r="AL878" s="12"/>
      <c r="AN878" s="12"/>
    </row>
    <row r="879">
      <c r="AL879" s="12"/>
      <c r="AN879" s="12"/>
    </row>
    <row r="880">
      <c r="AL880" s="12"/>
      <c r="AN880" s="12"/>
    </row>
    <row r="881">
      <c r="AL881" s="12"/>
      <c r="AN881" s="12"/>
    </row>
    <row r="882">
      <c r="AL882" s="12"/>
      <c r="AN882" s="12"/>
    </row>
    <row r="883">
      <c r="AL883" s="12"/>
      <c r="AN883" s="12"/>
    </row>
    <row r="884">
      <c r="AL884" s="12"/>
      <c r="AN884" s="12"/>
    </row>
    <row r="885">
      <c r="AL885" s="12"/>
      <c r="AN885" s="12"/>
    </row>
    <row r="886">
      <c r="AL886" s="12"/>
      <c r="AN886" s="12"/>
    </row>
    <row r="887">
      <c r="AL887" s="12"/>
      <c r="AN887" s="12"/>
    </row>
    <row r="888">
      <c r="AL888" s="12"/>
      <c r="AN888" s="12"/>
    </row>
    <row r="889">
      <c r="AL889" s="12"/>
      <c r="AN889" s="12"/>
    </row>
    <row r="890">
      <c r="AL890" s="12"/>
      <c r="AN890" s="12"/>
    </row>
    <row r="891">
      <c r="AL891" s="12"/>
      <c r="AN891" s="12"/>
    </row>
    <row r="892">
      <c r="AL892" s="12"/>
      <c r="AN892" s="12"/>
    </row>
    <row r="893">
      <c r="AL893" s="12"/>
      <c r="AN893" s="12"/>
    </row>
    <row r="894">
      <c r="AL894" s="12"/>
      <c r="AN894" s="12"/>
    </row>
    <row r="895">
      <c r="AL895" s="12"/>
      <c r="AN895" s="12"/>
    </row>
    <row r="896">
      <c r="AL896" s="12"/>
      <c r="AN896" s="12"/>
    </row>
    <row r="897">
      <c r="AL897" s="12"/>
      <c r="AN897" s="12"/>
    </row>
    <row r="898">
      <c r="AL898" s="12"/>
      <c r="AN898" s="12"/>
    </row>
    <row r="899">
      <c r="AL899" s="12"/>
      <c r="AN899" s="12"/>
    </row>
    <row r="900">
      <c r="AL900" s="12"/>
      <c r="AN900" s="12"/>
    </row>
    <row r="901">
      <c r="AL901" s="12"/>
      <c r="AN901" s="12"/>
    </row>
    <row r="902">
      <c r="AL902" s="12"/>
      <c r="AN902" s="12"/>
    </row>
    <row r="903">
      <c r="AL903" s="12"/>
      <c r="AN903" s="12"/>
    </row>
    <row r="904">
      <c r="AL904" s="12"/>
      <c r="AN904" s="12"/>
    </row>
    <row r="905">
      <c r="AL905" s="12"/>
      <c r="AN905" s="12"/>
    </row>
    <row r="906">
      <c r="AL906" s="12"/>
      <c r="AN906" s="12"/>
    </row>
    <row r="907">
      <c r="AL907" s="12"/>
      <c r="AN907" s="12"/>
    </row>
    <row r="908">
      <c r="AL908" s="12"/>
      <c r="AN908" s="12"/>
    </row>
    <row r="909">
      <c r="AL909" s="12"/>
      <c r="AN909" s="12"/>
    </row>
    <row r="910">
      <c r="AL910" s="12"/>
      <c r="AN910" s="12"/>
    </row>
    <row r="911">
      <c r="AL911" s="12"/>
      <c r="AN911" s="12"/>
    </row>
    <row r="912">
      <c r="AL912" s="12"/>
      <c r="AN912" s="12"/>
    </row>
    <row r="913">
      <c r="AL913" s="12"/>
      <c r="AN913" s="12"/>
    </row>
    <row r="914">
      <c r="AL914" s="12"/>
      <c r="AN914" s="12"/>
    </row>
    <row r="915">
      <c r="AL915" s="12"/>
      <c r="AN915" s="12"/>
    </row>
    <row r="916">
      <c r="AL916" s="12"/>
      <c r="AN916" s="12"/>
    </row>
    <row r="917">
      <c r="AL917" s="12"/>
      <c r="AN917" s="12"/>
    </row>
    <row r="918">
      <c r="AL918" s="12"/>
      <c r="AN918" s="12"/>
    </row>
    <row r="919">
      <c r="AL919" s="12"/>
      <c r="AN919" s="12"/>
    </row>
    <row r="920">
      <c r="AL920" s="12"/>
      <c r="AN920" s="12"/>
    </row>
    <row r="921">
      <c r="AL921" s="12"/>
      <c r="AN921" s="12"/>
    </row>
    <row r="922">
      <c r="AL922" s="12"/>
      <c r="AN922" s="12"/>
    </row>
    <row r="923">
      <c r="AL923" s="12"/>
      <c r="AN923" s="12"/>
    </row>
    <row r="924">
      <c r="AL924" s="12"/>
      <c r="AN924" s="12"/>
    </row>
    <row r="925">
      <c r="AL925" s="12"/>
      <c r="AN925" s="12"/>
    </row>
    <row r="926">
      <c r="AL926" s="12"/>
      <c r="AN926" s="12"/>
    </row>
    <row r="927">
      <c r="AL927" s="12"/>
      <c r="AN927" s="12"/>
    </row>
    <row r="928">
      <c r="AL928" s="12"/>
      <c r="AN928" s="12"/>
    </row>
    <row r="929">
      <c r="AL929" s="12"/>
      <c r="AN929" s="12"/>
    </row>
    <row r="930">
      <c r="AL930" s="12"/>
      <c r="AN930" s="12"/>
    </row>
    <row r="931">
      <c r="AL931" s="12"/>
      <c r="AN931" s="12"/>
    </row>
    <row r="932">
      <c r="AL932" s="12"/>
      <c r="AN932" s="12"/>
    </row>
    <row r="933">
      <c r="AL933" s="12"/>
      <c r="AN933" s="12"/>
    </row>
    <row r="934">
      <c r="AL934" s="12"/>
      <c r="AN934" s="12"/>
    </row>
    <row r="935">
      <c r="AL935" s="12"/>
      <c r="AN935" s="12"/>
    </row>
    <row r="936">
      <c r="AL936" s="12"/>
      <c r="AN936" s="12"/>
    </row>
    <row r="937">
      <c r="AL937" s="12"/>
      <c r="AN937" s="12"/>
    </row>
    <row r="938">
      <c r="AL938" s="12"/>
      <c r="AN938" s="12"/>
    </row>
    <row r="939">
      <c r="AL939" s="12"/>
      <c r="AN939" s="12"/>
    </row>
    <row r="940">
      <c r="AL940" s="12"/>
      <c r="AN940" s="12"/>
    </row>
    <row r="941">
      <c r="AL941" s="12"/>
      <c r="AN941" s="12"/>
    </row>
    <row r="942">
      <c r="AL942" s="12"/>
      <c r="AN942" s="12"/>
    </row>
    <row r="943">
      <c r="AL943" s="12"/>
      <c r="AN943" s="12"/>
    </row>
    <row r="944">
      <c r="AL944" s="12"/>
      <c r="AN944" s="12"/>
    </row>
    <row r="945">
      <c r="AL945" s="12"/>
      <c r="AN945" s="12"/>
    </row>
    <row r="946">
      <c r="AL946" s="12"/>
      <c r="AN946" s="12"/>
    </row>
    <row r="947">
      <c r="AL947" s="12"/>
      <c r="AN947" s="12"/>
    </row>
    <row r="948">
      <c r="AL948" s="12"/>
      <c r="AN948" s="12"/>
    </row>
    <row r="949">
      <c r="AL949" s="12"/>
      <c r="AN949" s="12"/>
    </row>
    <row r="950">
      <c r="AL950" s="12"/>
      <c r="AN950" s="12"/>
    </row>
    <row r="951">
      <c r="AL951" s="12"/>
      <c r="AN951" s="12"/>
    </row>
    <row r="952">
      <c r="AL952" s="12"/>
      <c r="AN952" s="12"/>
    </row>
    <row r="953">
      <c r="AL953" s="12"/>
      <c r="AN953" s="12"/>
    </row>
    <row r="954">
      <c r="AL954" s="12"/>
      <c r="AN954" s="12"/>
    </row>
    <row r="955">
      <c r="AL955" s="12"/>
      <c r="AN955" s="12"/>
    </row>
    <row r="956">
      <c r="AL956" s="12"/>
      <c r="AN956" s="12"/>
    </row>
    <row r="957">
      <c r="AL957" s="12"/>
      <c r="AN957" s="12"/>
    </row>
    <row r="958">
      <c r="AL958" s="12"/>
      <c r="AN958" s="12"/>
    </row>
    <row r="959">
      <c r="AL959" s="12"/>
      <c r="AN959" s="12"/>
    </row>
    <row r="960">
      <c r="AL960" s="12"/>
      <c r="AN960" s="12"/>
    </row>
    <row r="961">
      <c r="AL961" s="12"/>
      <c r="AN961" s="12"/>
    </row>
    <row r="962">
      <c r="AL962" s="12"/>
      <c r="AN962" s="12"/>
    </row>
    <row r="963">
      <c r="AL963" s="12"/>
      <c r="AN963" s="12"/>
    </row>
    <row r="964">
      <c r="AL964" s="12"/>
      <c r="AN964" s="12"/>
    </row>
    <row r="965">
      <c r="AL965" s="12"/>
      <c r="AN965" s="12"/>
    </row>
    <row r="966">
      <c r="AL966" s="12"/>
      <c r="AN966" s="12"/>
    </row>
    <row r="967">
      <c r="AL967" s="12"/>
      <c r="AN967" s="12"/>
    </row>
    <row r="968">
      <c r="AL968" s="12"/>
      <c r="AN968" s="12"/>
    </row>
    <row r="969">
      <c r="AL969" s="12"/>
      <c r="AN969" s="12"/>
    </row>
    <row r="970">
      <c r="AL970" s="12"/>
      <c r="AN970" s="12"/>
    </row>
    <row r="971">
      <c r="AL971" s="12"/>
      <c r="AN971" s="12"/>
    </row>
    <row r="972">
      <c r="AL972" s="12"/>
      <c r="AN972" s="12"/>
    </row>
    <row r="973">
      <c r="AL973" s="12"/>
      <c r="AN973" s="12"/>
    </row>
    <row r="974">
      <c r="AL974" s="12"/>
      <c r="AN974" s="12"/>
    </row>
    <row r="975">
      <c r="AL975" s="12"/>
      <c r="AN975" s="12"/>
    </row>
    <row r="976">
      <c r="AL976" s="12"/>
      <c r="AN976" s="12"/>
    </row>
    <row r="977">
      <c r="AL977" s="12"/>
      <c r="AN977" s="12"/>
    </row>
    <row r="978">
      <c r="AL978" s="12"/>
      <c r="AN978" s="12"/>
    </row>
    <row r="979">
      <c r="AL979" s="12"/>
      <c r="AN979" s="12"/>
    </row>
    <row r="980">
      <c r="AL980" s="12"/>
      <c r="AN980" s="12"/>
    </row>
    <row r="981">
      <c r="AL981" s="12"/>
      <c r="AN981" s="12"/>
    </row>
    <row r="982">
      <c r="AL982" s="12"/>
      <c r="AN982" s="12"/>
    </row>
    <row r="983">
      <c r="AL983" s="12"/>
      <c r="AN983" s="12"/>
    </row>
    <row r="984">
      <c r="AL984" s="12"/>
      <c r="AN984" s="12"/>
    </row>
    <row r="985">
      <c r="AL985" s="12"/>
      <c r="AN985" s="12"/>
    </row>
    <row r="986">
      <c r="AL986" s="12"/>
      <c r="AN986" s="12"/>
    </row>
    <row r="987">
      <c r="AL987" s="12"/>
      <c r="AN987" s="12"/>
    </row>
    <row r="988">
      <c r="AL988" s="12"/>
      <c r="AN988" s="12"/>
    </row>
    <row r="989">
      <c r="AL989" s="12"/>
      <c r="AN989" s="12"/>
    </row>
    <row r="990">
      <c r="AL990" s="12"/>
      <c r="AN990" s="12"/>
    </row>
    <row r="991">
      <c r="AL991" s="12"/>
      <c r="AN991" s="12"/>
    </row>
    <row r="992">
      <c r="AL992" s="12"/>
      <c r="AN992" s="12"/>
    </row>
    <row r="993">
      <c r="AL993" s="12"/>
      <c r="AN993" s="12"/>
    </row>
    <row r="994">
      <c r="AL994" s="12"/>
      <c r="AN994" s="12"/>
    </row>
    <row r="995">
      <c r="AL995" s="12"/>
      <c r="AN995" s="12"/>
    </row>
    <row r="996">
      <c r="AL996" s="12"/>
      <c r="AN996" s="12"/>
    </row>
    <row r="997">
      <c r="AL997" s="12"/>
      <c r="AN997" s="12"/>
    </row>
    <row r="998">
      <c r="AL998" s="12"/>
      <c r="AN998" s="12"/>
    </row>
    <row r="999">
      <c r="AL999" s="12"/>
      <c r="AN999" s="12"/>
    </row>
    <row r="1000">
      <c r="AL1000" s="12"/>
      <c r="AN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180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>
        <v>369.54</v>
      </c>
      <c r="C4" s="12">
        <v>435.1</v>
      </c>
      <c r="D4" s="12">
        <v>296.87</v>
      </c>
      <c r="E4" s="12">
        <v>369.23</v>
      </c>
      <c r="F4" s="12">
        <v>372.48</v>
      </c>
      <c r="G4" s="12">
        <v>327.52</v>
      </c>
      <c r="H4" s="12">
        <v>338.73</v>
      </c>
      <c r="I4" s="12">
        <v>393.01</v>
      </c>
      <c r="J4" s="12">
        <v>272.22</v>
      </c>
      <c r="K4" s="12">
        <v>353.43</v>
      </c>
      <c r="L4" s="12">
        <v>299.16</v>
      </c>
      <c r="M4" s="12">
        <v>359.99</v>
      </c>
      <c r="N4" s="12">
        <v>316.85</v>
      </c>
      <c r="O4" s="12">
        <v>348.11</v>
      </c>
      <c r="P4" s="12">
        <v>346.2</v>
      </c>
      <c r="Q4" s="12">
        <v>342.88</v>
      </c>
      <c r="R4" s="12">
        <v>347.55</v>
      </c>
      <c r="S4" s="12">
        <v>268.78</v>
      </c>
      <c r="T4" s="12">
        <v>375.47</v>
      </c>
      <c r="U4" s="12">
        <v>342.06</v>
      </c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>
        <v>224.04</v>
      </c>
      <c r="AM4" s="12"/>
      <c r="AN4" s="12">
        <v>372.66</v>
      </c>
      <c r="AO4" s="12">
        <v>381.14</v>
      </c>
      <c r="AP4" s="12"/>
      <c r="AQ4" s="12"/>
      <c r="AR4" s="12"/>
      <c r="AS4" s="12"/>
      <c r="AT4" s="12"/>
      <c r="AU4" s="12"/>
      <c r="AV4" s="12"/>
      <c r="AW4" s="12"/>
      <c r="AX4" s="12">
        <v>414.39</v>
      </c>
      <c r="AY4" s="12">
        <v>280.42</v>
      </c>
      <c r="AZ4" s="12">
        <v>303.66</v>
      </c>
      <c r="BA4" s="12">
        <v>373.7</v>
      </c>
      <c r="BB4" s="12"/>
      <c r="BC4" s="12"/>
      <c r="BD4" s="12"/>
      <c r="BE4" s="12"/>
      <c r="BF4" s="12"/>
      <c r="BG4" s="12"/>
      <c r="BH4" s="12"/>
      <c r="BI4" s="12"/>
      <c r="BJ4" s="12">
        <v>311.53</v>
      </c>
      <c r="BK4" s="13">
        <v>365.75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>
        <v>0.48</v>
      </c>
      <c r="C6" s="12">
        <v>0.15</v>
      </c>
      <c r="D6" s="12">
        <v>0.07</v>
      </c>
      <c r="E6" s="12">
        <v>2.64</v>
      </c>
      <c r="F6" s="12">
        <v>0.03</v>
      </c>
      <c r="G6" s="12">
        <v>0.0</v>
      </c>
      <c r="H6" s="12">
        <v>0.1</v>
      </c>
      <c r="I6" s="12">
        <v>0.04</v>
      </c>
      <c r="J6" s="12">
        <v>0.45</v>
      </c>
      <c r="K6" s="12">
        <v>0.72</v>
      </c>
      <c r="L6" s="12">
        <v>0.0</v>
      </c>
      <c r="M6" s="12">
        <v>0.04</v>
      </c>
      <c r="N6" s="12">
        <v>0.11000000000000001</v>
      </c>
      <c r="O6" s="12">
        <v>0.03</v>
      </c>
      <c r="P6" s="12">
        <v>0.05</v>
      </c>
      <c r="Q6" s="12">
        <v>0.0</v>
      </c>
      <c r="R6" s="12">
        <v>1.94</v>
      </c>
      <c r="S6" s="12">
        <v>0.1</v>
      </c>
      <c r="T6" s="12">
        <v>0.33</v>
      </c>
      <c r="U6" s="12">
        <v>0.21000000000000002</v>
      </c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>
        <v>0.0</v>
      </c>
      <c r="AM6" s="12"/>
      <c r="AN6" s="12">
        <v>0.15</v>
      </c>
      <c r="AO6" s="12">
        <v>0.02</v>
      </c>
      <c r="AP6" s="12"/>
      <c r="AQ6" s="12"/>
      <c r="AR6" s="12"/>
      <c r="AS6" s="12"/>
      <c r="AT6" s="12"/>
      <c r="AU6" s="12"/>
      <c r="AV6" s="12"/>
      <c r="AW6" s="12"/>
      <c r="AX6" s="12">
        <v>2.37</v>
      </c>
      <c r="AY6" s="12">
        <v>0.03</v>
      </c>
      <c r="AZ6" s="12">
        <v>1.35</v>
      </c>
      <c r="BA6" s="12">
        <v>0.0</v>
      </c>
      <c r="BB6" s="12"/>
      <c r="BC6" s="12"/>
      <c r="BD6" s="12"/>
      <c r="BE6" s="12"/>
      <c r="BF6" s="12"/>
      <c r="BG6" s="12"/>
      <c r="BH6" s="12"/>
      <c r="BI6" s="12"/>
      <c r="BJ6" s="12">
        <v>0.01</v>
      </c>
      <c r="BK6" s="13">
        <v>0.0</v>
      </c>
    </row>
    <row r="7">
      <c r="A7" s="17">
        <v>1.0</v>
      </c>
      <c r="B7" s="12">
        <v>5.2</v>
      </c>
      <c r="C7" s="12">
        <v>0.61</v>
      </c>
      <c r="D7" s="12">
        <v>0.86</v>
      </c>
      <c r="E7" s="12">
        <v>4.17</v>
      </c>
      <c r="F7" s="12">
        <v>1.49</v>
      </c>
      <c r="G7" s="12">
        <v>0.53</v>
      </c>
      <c r="H7" s="12">
        <v>2.66</v>
      </c>
      <c r="I7" s="12">
        <v>0.13</v>
      </c>
      <c r="J7" s="12">
        <v>2.45</v>
      </c>
      <c r="K7" s="12">
        <v>0.34</v>
      </c>
      <c r="L7" s="12">
        <v>1.11</v>
      </c>
      <c r="M7" s="12">
        <v>0.12</v>
      </c>
      <c r="N7" s="12">
        <v>3.0</v>
      </c>
      <c r="O7" s="12">
        <v>0.22000000000000003</v>
      </c>
      <c r="P7" s="12">
        <v>1.98</v>
      </c>
      <c r="Q7" s="12">
        <v>0.15</v>
      </c>
      <c r="R7" s="12">
        <v>2.03</v>
      </c>
      <c r="S7" s="12">
        <v>0.36</v>
      </c>
      <c r="T7" s="12">
        <v>1.5</v>
      </c>
      <c r="U7" s="12">
        <v>0.11000000000000001</v>
      </c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>
        <v>0.07</v>
      </c>
      <c r="AM7" s="12"/>
      <c r="AN7" s="12">
        <v>0.02</v>
      </c>
      <c r="AO7" s="12">
        <v>0.03</v>
      </c>
      <c r="AP7" s="12"/>
      <c r="AQ7" s="12"/>
      <c r="AR7" s="12"/>
      <c r="AS7" s="12"/>
      <c r="AT7" s="12"/>
      <c r="AU7" s="12"/>
      <c r="AV7" s="12"/>
      <c r="AW7" s="12"/>
      <c r="AX7" s="12">
        <v>8.37</v>
      </c>
      <c r="AY7" s="12">
        <v>0.02</v>
      </c>
      <c r="AZ7" s="12">
        <v>1.52</v>
      </c>
      <c r="BA7" s="12">
        <v>0.01</v>
      </c>
      <c r="BB7" s="12"/>
      <c r="BC7" s="12"/>
      <c r="BD7" s="12"/>
      <c r="BE7" s="12"/>
      <c r="BF7" s="12"/>
      <c r="BG7" s="12"/>
      <c r="BH7" s="12"/>
      <c r="BI7" s="12"/>
      <c r="BJ7" s="12">
        <v>0.03</v>
      </c>
      <c r="BK7" s="13">
        <v>0.05</v>
      </c>
    </row>
    <row r="8">
      <c r="A8" s="18">
        <v>0.5</v>
      </c>
      <c r="B8" s="12">
        <v>19.63</v>
      </c>
      <c r="C8" s="12">
        <v>6.34</v>
      </c>
      <c r="D8" s="12">
        <v>7.69</v>
      </c>
      <c r="E8" s="12">
        <v>14.19</v>
      </c>
      <c r="F8" s="12">
        <v>14.9</v>
      </c>
      <c r="G8" s="12">
        <v>10.91</v>
      </c>
      <c r="H8" s="12">
        <v>27.49</v>
      </c>
      <c r="I8" s="12">
        <v>8.79</v>
      </c>
      <c r="J8" s="12">
        <v>7.21</v>
      </c>
      <c r="K8" s="12">
        <v>5.52</v>
      </c>
      <c r="L8" s="12">
        <v>5.44</v>
      </c>
      <c r="M8" s="12">
        <v>9.71</v>
      </c>
      <c r="N8" s="12">
        <v>16.03</v>
      </c>
      <c r="O8" s="12">
        <v>27.8</v>
      </c>
      <c r="P8" s="12">
        <v>11.96</v>
      </c>
      <c r="Q8" s="12">
        <v>7.68</v>
      </c>
      <c r="R8" s="12">
        <v>17.26</v>
      </c>
      <c r="S8" s="12">
        <v>2.8</v>
      </c>
      <c r="T8" s="12">
        <v>20.22</v>
      </c>
      <c r="U8" s="12">
        <v>3.78</v>
      </c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>
        <v>1.8</v>
      </c>
      <c r="AM8" s="12"/>
      <c r="AN8" s="12">
        <v>1.91</v>
      </c>
      <c r="AO8" s="12">
        <v>0.01</v>
      </c>
      <c r="AP8" s="12"/>
      <c r="AQ8" s="12"/>
      <c r="AR8" s="12"/>
      <c r="AS8" s="12"/>
      <c r="AT8" s="12"/>
      <c r="AU8" s="12"/>
      <c r="AV8" s="12"/>
      <c r="AW8" s="12"/>
      <c r="AX8" s="12">
        <v>101.08</v>
      </c>
      <c r="AY8" s="12">
        <v>0.04</v>
      </c>
      <c r="AZ8" s="12">
        <v>43.14</v>
      </c>
      <c r="BA8" s="12">
        <v>0.02</v>
      </c>
      <c r="BB8" s="12"/>
      <c r="BC8" s="12"/>
      <c r="BD8" s="12"/>
      <c r="BE8" s="12"/>
      <c r="BF8" s="12"/>
      <c r="BG8" s="12"/>
      <c r="BH8" s="12"/>
      <c r="BI8" s="12"/>
      <c r="BJ8" s="12">
        <v>0.02</v>
      </c>
      <c r="BK8" s="13">
        <v>3.46</v>
      </c>
    </row>
    <row r="9">
      <c r="A9" s="18">
        <v>0.25</v>
      </c>
      <c r="B9" s="12">
        <v>326.44</v>
      </c>
      <c r="C9" s="12">
        <v>264.02</v>
      </c>
      <c r="D9" s="12">
        <v>261.13</v>
      </c>
      <c r="E9" s="12">
        <v>277.55</v>
      </c>
      <c r="F9" s="12">
        <v>333.61</v>
      </c>
      <c r="G9" s="12">
        <v>271.27</v>
      </c>
      <c r="H9" s="12">
        <v>267.53</v>
      </c>
      <c r="I9" s="12">
        <v>332.88</v>
      </c>
      <c r="J9" s="12">
        <v>220.76</v>
      </c>
      <c r="K9" s="12">
        <v>230.04</v>
      </c>
      <c r="L9" s="12">
        <v>201.67</v>
      </c>
      <c r="M9" s="12">
        <v>243.39</v>
      </c>
      <c r="N9" s="12">
        <v>272.59</v>
      </c>
      <c r="O9" s="12">
        <v>278.54</v>
      </c>
      <c r="P9" s="12">
        <v>292.97</v>
      </c>
      <c r="Q9" s="12">
        <v>298.16</v>
      </c>
      <c r="R9" s="12">
        <v>250.9</v>
      </c>
      <c r="S9" s="12">
        <v>213.13</v>
      </c>
      <c r="T9" s="12">
        <v>325.78</v>
      </c>
      <c r="U9" s="12">
        <v>298.98</v>
      </c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>
        <v>189.04</v>
      </c>
      <c r="AM9" s="12"/>
      <c r="AN9" s="12">
        <v>46.13</v>
      </c>
      <c r="AO9" s="12">
        <v>19.64</v>
      </c>
      <c r="AP9" s="12"/>
      <c r="AQ9" s="12"/>
      <c r="AR9" s="12"/>
      <c r="AS9" s="12"/>
      <c r="AT9" s="12"/>
      <c r="AU9" s="12"/>
      <c r="AV9" s="12"/>
      <c r="AW9" s="12"/>
      <c r="AX9" s="12">
        <v>228.41</v>
      </c>
      <c r="AY9" s="12">
        <v>18.07</v>
      </c>
      <c r="AZ9" s="12">
        <v>154.93</v>
      </c>
      <c r="BA9" s="12">
        <v>58.52</v>
      </c>
      <c r="BB9" s="12"/>
      <c r="BC9" s="12"/>
      <c r="BD9" s="12"/>
      <c r="BE9" s="12"/>
      <c r="BF9" s="12"/>
      <c r="BG9" s="12"/>
      <c r="BH9" s="12"/>
      <c r="BI9" s="12"/>
      <c r="BJ9" s="12">
        <v>57.37</v>
      </c>
      <c r="BK9" s="13">
        <v>131.07</v>
      </c>
    </row>
    <row r="10">
      <c r="A10" s="19">
        <v>0.125</v>
      </c>
      <c r="B10" s="12">
        <v>17.47</v>
      </c>
      <c r="C10" s="12">
        <v>154.21</v>
      </c>
      <c r="D10" s="12">
        <v>26.86</v>
      </c>
      <c r="E10" s="12">
        <v>69.14</v>
      </c>
      <c r="F10" s="12">
        <v>22.21</v>
      </c>
      <c r="G10" s="12">
        <v>44.07</v>
      </c>
      <c r="H10" s="12">
        <v>40.2</v>
      </c>
      <c r="I10" s="12">
        <v>49.04</v>
      </c>
      <c r="J10" s="12">
        <v>40.73</v>
      </c>
      <c r="K10" s="12">
        <v>111.05</v>
      </c>
      <c r="L10" s="12">
        <v>88.59</v>
      </c>
      <c r="M10" s="12">
        <v>99.53</v>
      </c>
      <c r="N10" s="12">
        <v>24.74</v>
      </c>
      <c r="O10" s="12">
        <v>40.65</v>
      </c>
      <c r="P10" s="12">
        <v>37.8</v>
      </c>
      <c r="Q10" s="12">
        <v>36.7</v>
      </c>
      <c r="R10" s="12">
        <v>73.93</v>
      </c>
      <c r="S10" s="12">
        <v>51.23</v>
      </c>
      <c r="T10" s="12">
        <v>26.86</v>
      </c>
      <c r="U10" s="12">
        <v>38.29</v>
      </c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>
        <v>32.92</v>
      </c>
      <c r="AM10" s="12"/>
      <c r="AN10" s="12">
        <v>319.63</v>
      </c>
      <c r="AO10" s="12">
        <v>353.63</v>
      </c>
      <c r="AP10" s="12"/>
      <c r="AQ10" s="12"/>
      <c r="AR10" s="12"/>
      <c r="AS10" s="12"/>
      <c r="AT10" s="12"/>
      <c r="AU10" s="12"/>
      <c r="AV10" s="12"/>
      <c r="AW10" s="12"/>
      <c r="AX10" s="12">
        <v>72.58</v>
      </c>
      <c r="AY10" s="12">
        <v>250.4</v>
      </c>
      <c r="AZ10" s="12">
        <v>100.87</v>
      </c>
      <c r="BA10" s="12">
        <v>297.37</v>
      </c>
      <c r="BB10" s="12"/>
      <c r="BC10" s="12"/>
      <c r="BD10" s="12"/>
      <c r="BE10" s="12"/>
      <c r="BF10" s="12"/>
      <c r="BG10" s="12"/>
      <c r="BH10" s="12"/>
      <c r="BI10" s="12"/>
      <c r="BJ10" s="12">
        <v>248.75</v>
      </c>
      <c r="BK10" s="13">
        <v>225.82</v>
      </c>
    </row>
    <row r="11">
      <c r="A11" s="19">
        <v>0.0625</v>
      </c>
      <c r="B11" s="12">
        <v>0.02</v>
      </c>
      <c r="C11" s="12">
        <v>9.63</v>
      </c>
      <c r="D11" s="12">
        <v>0.27</v>
      </c>
      <c r="E11" s="12">
        <v>1.71</v>
      </c>
      <c r="F11" s="12">
        <v>0.08</v>
      </c>
      <c r="G11" s="12">
        <v>1.38</v>
      </c>
      <c r="H11" s="12">
        <v>0.4699999999999999</v>
      </c>
      <c r="I11" s="12">
        <v>2.46</v>
      </c>
      <c r="J11" s="12">
        <v>0.56</v>
      </c>
      <c r="K11" s="12">
        <v>5.53</v>
      </c>
      <c r="L11" s="12">
        <v>2.74</v>
      </c>
      <c r="M11" s="12">
        <v>7.03</v>
      </c>
      <c r="N11" s="12">
        <v>0.42000000000000004</v>
      </c>
      <c r="O11" s="12">
        <v>0.86</v>
      </c>
      <c r="P11" s="12">
        <v>0.35</v>
      </c>
      <c r="Q11" s="12">
        <v>0.41</v>
      </c>
      <c r="R11" s="12">
        <v>1.27</v>
      </c>
      <c r="S11" s="12">
        <v>1.33</v>
      </c>
      <c r="T11" s="12">
        <v>0.71</v>
      </c>
      <c r="U11" s="12">
        <v>0.75</v>
      </c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>
        <v>0.35</v>
      </c>
      <c r="AM11" s="12"/>
      <c r="AN11" s="12">
        <v>5.56</v>
      </c>
      <c r="AO11" s="12">
        <v>8.31</v>
      </c>
      <c r="AP11" s="12"/>
      <c r="AQ11" s="12"/>
      <c r="AR11" s="12"/>
      <c r="AS11" s="12"/>
      <c r="AT11" s="12"/>
      <c r="AU11" s="12"/>
      <c r="AV11" s="12"/>
      <c r="AW11" s="12"/>
      <c r="AX11" s="12">
        <v>1.53</v>
      </c>
      <c r="AY11" s="12">
        <v>11.98</v>
      </c>
      <c r="AZ11" s="12">
        <v>1.82</v>
      </c>
      <c r="BA11" s="12">
        <v>17.9</v>
      </c>
      <c r="BB11" s="12"/>
      <c r="BC11" s="12"/>
      <c r="BD11" s="12"/>
      <c r="BE11" s="12"/>
      <c r="BF11" s="12"/>
      <c r="BG11" s="12"/>
      <c r="BH11" s="12"/>
      <c r="BI11" s="12"/>
      <c r="BJ11" s="12">
        <v>5.52</v>
      </c>
      <c r="BK11" s="13">
        <v>4.76</v>
      </c>
    </row>
    <row r="12">
      <c r="A12" s="20" t="s">
        <v>42</v>
      </c>
      <c r="B12" s="12">
        <v>0.0</v>
      </c>
      <c r="C12" s="12">
        <v>0.1</v>
      </c>
      <c r="D12" s="12">
        <v>0.06</v>
      </c>
      <c r="E12" s="12">
        <v>0.0</v>
      </c>
      <c r="F12" s="12">
        <v>0.0</v>
      </c>
      <c r="G12" s="12">
        <v>0.0</v>
      </c>
      <c r="H12" s="12">
        <v>0.03</v>
      </c>
      <c r="I12" s="12">
        <v>0.02</v>
      </c>
      <c r="J12" s="12">
        <v>0.0</v>
      </c>
      <c r="K12" s="12">
        <v>0.0</v>
      </c>
      <c r="L12" s="12">
        <v>0.0</v>
      </c>
      <c r="M12" s="12">
        <v>0.06</v>
      </c>
      <c r="N12" s="12">
        <v>0.0</v>
      </c>
      <c r="O12" s="12">
        <v>0.01</v>
      </c>
      <c r="P12" s="12">
        <v>0.0</v>
      </c>
      <c r="Q12" s="12">
        <v>0.0</v>
      </c>
      <c r="R12" s="12">
        <v>0.0</v>
      </c>
      <c r="S12" s="12">
        <v>0.0</v>
      </c>
      <c r="T12" s="12">
        <v>0.04</v>
      </c>
      <c r="U12" s="12">
        <v>0.06</v>
      </c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>
        <v>0.03</v>
      </c>
      <c r="AM12" s="12"/>
      <c r="AN12" s="12">
        <v>0.06</v>
      </c>
      <c r="AO12" s="12">
        <v>0.04</v>
      </c>
      <c r="AP12" s="12"/>
      <c r="AQ12" s="12"/>
      <c r="AR12" s="12"/>
      <c r="AS12" s="12"/>
      <c r="AT12" s="12"/>
      <c r="AU12" s="12"/>
      <c r="AV12" s="12"/>
      <c r="AW12" s="12"/>
      <c r="AX12" s="12">
        <v>0.0</v>
      </c>
      <c r="AY12" s="12">
        <v>0.02</v>
      </c>
      <c r="AZ12" s="12">
        <v>0.0</v>
      </c>
      <c r="BA12" s="12">
        <v>0.03</v>
      </c>
      <c r="BB12" s="12"/>
      <c r="BC12" s="12"/>
      <c r="BD12" s="12"/>
      <c r="BE12" s="12"/>
      <c r="BF12" s="12"/>
      <c r="BG12" s="12"/>
      <c r="BH12" s="12"/>
      <c r="BI12" s="12"/>
      <c r="BJ12" s="12">
        <v>0.02</v>
      </c>
      <c r="BK12" s="13">
        <v>0.04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 t="s">
        <v>181</v>
      </c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>
        <f t="shared" ref="B14:BK14" si="1">(B6/B$4)*100</f>
        <v>0.1298912161</v>
      </c>
      <c r="C14" s="22">
        <f t="shared" si="1"/>
        <v>0.03447483337</v>
      </c>
      <c r="D14" s="22">
        <f t="shared" si="1"/>
        <v>0.02357934449</v>
      </c>
      <c r="E14" s="22">
        <f t="shared" si="1"/>
        <v>0.7150014896</v>
      </c>
      <c r="F14" s="22">
        <f t="shared" si="1"/>
        <v>0.008054123711</v>
      </c>
      <c r="G14" s="22">
        <f t="shared" si="1"/>
        <v>0</v>
      </c>
      <c r="H14" s="22">
        <f t="shared" si="1"/>
        <v>0.0295220382</v>
      </c>
      <c r="I14" s="22">
        <f t="shared" si="1"/>
        <v>0.01017785807</v>
      </c>
      <c r="J14" s="22">
        <f t="shared" si="1"/>
        <v>0.1653074719</v>
      </c>
      <c r="K14" s="22">
        <f t="shared" si="1"/>
        <v>0.2037178508</v>
      </c>
      <c r="L14" s="22">
        <f t="shared" si="1"/>
        <v>0</v>
      </c>
      <c r="M14" s="22">
        <f t="shared" si="1"/>
        <v>0.01111141976</v>
      </c>
      <c r="N14" s="22">
        <f t="shared" si="1"/>
        <v>0.03471674294</v>
      </c>
      <c r="O14" s="22">
        <f t="shared" si="1"/>
        <v>0.008617965586</v>
      </c>
      <c r="P14" s="22">
        <f t="shared" si="1"/>
        <v>0.01444251878</v>
      </c>
      <c r="Q14" s="22">
        <f t="shared" si="1"/>
        <v>0</v>
      </c>
      <c r="R14" s="22">
        <f t="shared" si="1"/>
        <v>0.5581930657</v>
      </c>
      <c r="S14" s="22">
        <f t="shared" si="1"/>
        <v>0.03720514919</v>
      </c>
      <c r="T14" s="22">
        <f t="shared" si="1"/>
        <v>0.08788984473</v>
      </c>
      <c r="U14" s="22">
        <f t="shared" si="1"/>
        <v>0.06139273812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22">
        <f t="shared" si="1"/>
        <v>0</v>
      </c>
      <c r="AM14" s="22" t="str">
        <f t="shared" si="1"/>
        <v>#DIV/0!</v>
      </c>
      <c r="AN14" s="22">
        <f t="shared" si="1"/>
        <v>0.04025116728</v>
      </c>
      <c r="AO14" s="22">
        <f t="shared" si="1"/>
        <v>0.005247415648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>
        <f t="shared" si="1"/>
        <v>0.5719249982</v>
      </c>
      <c r="AY14" s="22">
        <f t="shared" si="1"/>
        <v>0.01069823836</v>
      </c>
      <c r="AZ14" s="22">
        <f t="shared" si="1"/>
        <v>0.4445761707</v>
      </c>
      <c r="BA14" s="22">
        <f t="shared" si="1"/>
        <v>0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>
        <f t="shared" si="1"/>
        <v>0.003209963727</v>
      </c>
      <c r="BK14" s="24">
        <f t="shared" si="1"/>
        <v>0</v>
      </c>
    </row>
    <row r="15">
      <c r="A15" s="25"/>
      <c r="B15" s="22">
        <f t="shared" ref="B15:BK15" si="2">(B7/B$4)*100</f>
        <v>1.407154841</v>
      </c>
      <c r="C15" s="22">
        <f t="shared" si="2"/>
        <v>0.1401976557</v>
      </c>
      <c r="D15" s="22">
        <f t="shared" si="2"/>
        <v>0.2896890895</v>
      </c>
      <c r="E15" s="22">
        <f t="shared" si="2"/>
        <v>1.129377353</v>
      </c>
      <c r="F15" s="22">
        <f t="shared" si="2"/>
        <v>0.4000214777</v>
      </c>
      <c r="G15" s="22">
        <f t="shared" si="2"/>
        <v>0.1618221788</v>
      </c>
      <c r="H15" s="22">
        <f t="shared" si="2"/>
        <v>0.7852862162</v>
      </c>
      <c r="I15" s="22">
        <f t="shared" si="2"/>
        <v>0.03307803873</v>
      </c>
      <c r="J15" s="22">
        <f t="shared" si="2"/>
        <v>0.900007347</v>
      </c>
      <c r="K15" s="22">
        <f t="shared" si="2"/>
        <v>0.0962000962</v>
      </c>
      <c r="L15" s="22">
        <f t="shared" si="2"/>
        <v>0.3710389089</v>
      </c>
      <c r="M15" s="22">
        <f t="shared" si="2"/>
        <v>0.03333425928</v>
      </c>
      <c r="N15" s="22">
        <f t="shared" si="2"/>
        <v>0.946820262</v>
      </c>
      <c r="O15" s="22">
        <f t="shared" si="2"/>
        <v>0.06319841429</v>
      </c>
      <c r="P15" s="22">
        <f t="shared" si="2"/>
        <v>0.5719237435</v>
      </c>
      <c r="Q15" s="22">
        <f t="shared" si="2"/>
        <v>0.04374708353</v>
      </c>
      <c r="R15" s="22">
        <f t="shared" si="2"/>
        <v>0.5840886203</v>
      </c>
      <c r="S15" s="22">
        <f t="shared" si="2"/>
        <v>0.1339385371</v>
      </c>
      <c r="T15" s="22">
        <f t="shared" si="2"/>
        <v>0.3994992942</v>
      </c>
      <c r="U15" s="22">
        <f t="shared" si="2"/>
        <v>0.03215810092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22">
        <f t="shared" si="2"/>
        <v>0.03124442064</v>
      </c>
      <c r="AM15" s="22" t="str">
        <f t="shared" si="2"/>
        <v>#DIV/0!</v>
      </c>
      <c r="AN15" s="22">
        <f t="shared" si="2"/>
        <v>0.005366822305</v>
      </c>
      <c r="AO15" s="22">
        <f t="shared" si="2"/>
        <v>0.007871123472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>
        <f t="shared" si="2"/>
        <v>2.019836386</v>
      </c>
      <c r="AY15" s="22">
        <f t="shared" si="2"/>
        <v>0.007132158905</v>
      </c>
      <c r="AZ15" s="22">
        <f t="shared" si="2"/>
        <v>0.5005598367</v>
      </c>
      <c r="BA15" s="22">
        <f t="shared" si="2"/>
        <v>0.00267594327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>
        <f t="shared" si="2"/>
        <v>0.009629891182</v>
      </c>
      <c r="BK15" s="24">
        <f t="shared" si="2"/>
        <v>0.01367053999</v>
      </c>
    </row>
    <row r="16">
      <c r="A16" s="25"/>
      <c r="B16" s="22">
        <f t="shared" ref="B16:BK16" si="3">(B8/B$4)*100</f>
        <v>5.312009525</v>
      </c>
      <c r="C16" s="22">
        <f t="shared" si="3"/>
        <v>1.457136291</v>
      </c>
      <c r="D16" s="22">
        <f t="shared" si="3"/>
        <v>2.590359417</v>
      </c>
      <c r="E16" s="22">
        <f t="shared" si="3"/>
        <v>3.843133007</v>
      </c>
      <c r="F16" s="22">
        <f t="shared" si="3"/>
        <v>4.000214777</v>
      </c>
      <c r="G16" s="22">
        <f t="shared" si="3"/>
        <v>3.331094284</v>
      </c>
      <c r="H16" s="22">
        <f t="shared" si="3"/>
        <v>8.115608302</v>
      </c>
      <c r="I16" s="22">
        <f t="shared" si="3"/>
        <v>2.236584311</v>
      </c>
      <c r="J16" s="22">
        <f t="shared" si="3"/>
        <v>2.64859305</v>
      </c>
      <c r="K16" s="22">
        <f t="shared" si="3"/>
        <v>1.561836856</v>
      </c>
      <c r="L16" s="22">
        <f t="shared" si="3"/>
        <v>1.818424923</v>
      </c>
      <c r="M16" s="22">
        <f t="shared" si="3"/>
        <v>2.697297147</v>
      </c>
      <c r="N16" s="22">
        <f t="shared" si="3"/>
        <v>5.059176266</v>
      </c>
      <c r="O16" s="22">
        <f t="shared" si="3"/>
        <v>7.985981443</v>
      </c>
      <c r="P16" s="22">
        <f t="shared" si="3"/>
        <v>3.454650491</v>
      </c>
      <c r="Q16" s="22">
        <f t="shared" si="3"/>
        <v>2.239850677</v>
      </c>
      <c r="R16" s="22">
        <f t="shared" si="3"/>
        <v>4.966191915</v>
      </c>
      <c r="S16" s="22">
        <f t="shared" si="3"/>
        <v>1.041744177</v>
      </c>
      <c r="T16" s="22">
        <f t="shared" si="3"/>
        <v>5.385250486</v>
      </c>
      <c r="U16" s="22">
        <f t="shared" si="3"/>
        <v>1.105069286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22">
        <f t="shared" si="3"/>
        <v>0.8034279593</v>
      </c>
      <c r="AM16" s="22" t="str">
        <f t="shared" si="3"/>
        <v>#DIV/0!</v>
      </c>
      <c r="AN16" s="22">
        <f t="shared" si="3"/>
        <v>0.5125315301</v>
      </c>
      <c r="AO16" s="22">
        <f t="shared" si="3"/>
        <v>0.002623707824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>
        <f t="shared" si="3"/>
        <v>24.39248051</v>
      </c>
      <c r="AY16" s="22">
        <f t="shared" si="3"/>
        <v>0.01426431781</v>
      </c>
      <c r="AZ16" s="22">
        <f t="shared" si="3"/>
        <v>14.20667852</v>
      </c>
      <c r="BA16" s="22">
        <f t="shared" si="3"/>
        <v>0.00535188654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>
        <f t="shared" si="3"/>
        <v>0.006419927455</v>
      </c>
      <c r="BK16" s="24">
        <f t="shared" si="3"/>
        <v>0.9460013671</v>
      </c>
    </row>
    <row r="17">
      <c r="A17" s="25"/>
      <c r="B17" s="22">
        <f t="shared" ref="B17:BK17" si="4">(B9/B$4)*100</f>
        <v>88.33685122</v>
      </c>
      <c r="C17" s="22">
        <f t="shared" si="4"/>
        <v>60.68030338</v>
      </c>
      <c r="D17" s="22">
        <f t="shared" si="4"/>
        <v>87.9610604</v>
      </c>
      <c r="E17" s="22">
        <f t="shared" si="4"/>
        <v>75.16994827</v>
      </c>
      <c r="F17" s="22">
        <f t="shared" si="4"/>
        <v>89.56454038</v>
      </c>
      <c r="G17" s="22">
        <f t="shared" si="4"/>
        <v>82.82547631</v>
      </c>
      <c r="H17" s="22">
        <f t="shared" si="4"/>
        <v>78.9803088</v>
      </c>
      <c r="I17" s="22">
        <f t="shared" si="4"/>
        <v>84.70013486</v>
      </c>
      <c r="J17" s="22">
        <f t="shared" si="4"/>
        <v>81.09617221</v>
      </c>
      <c r="K17" s="22">
        <f t="shared" si="4"/>
        <v>65.08785332</v>
      </c>
      <c r="L17" s="22">
        <f t="shared" si="4"/>
        <v>67.41208718</v>
      </c>
      <c r="M17" s="22">
        <f t="shared" si="4"/>
        <v>67.61021139</v>
      </c>
      <c r="N17" s="22">
        <f t="shared" si="4"/>
        <v>86.03124507</v>
      </c>
      <c r="O17" s="22">
        <f t="shared" si="4"/>
        <v>80.01493781</v>
      </c>
      <c r="P17" s="22">
        <f t="shared" si="4"/>
        <v>84.62449451</v>
      </c>
      <c r="Q17" s="22">
        <f t="shared" si="4"/>
        <v>86.95753616</v>
      </c>
      <c r="R17" s="22">
        <f t="shared" si="4"/>
        <v>72.19105165</v>
      </c>
      <c r="S17" s="22">
        <f t="shared" si="4"/>
        <v>79.29533447</v>
      </c>
      <c r="T17" s="22">
        <f t="shared" si="4"/>
        <v>86.76592005</v>
      </c>
      <c r="U17" s="22">
        <f t="shared" si="4"/>
        <v>87.4057183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22">
        <f t="shared" si="4"/>
        <v>84.37778968</v>
      </c>
      <c r="AM17" s="22" t="str">
        <f t="shared" si="4"/>
        <v>#DIV/0!</v>
      </c>
      <c r="AN17" s="22">
        <f t="shared" si="4"/>
        <v>12.37857565</v>
      </c>
      <c r="AO17" s="22">
        <f t="shared" si="4"/>
        <v>5.152962166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>
        <f t="shared" si="4"/>
        <v>55.11957335</v>
      </c>
      <c r="AY17" s="22">
        <f t="shared" si="4"/>
        <v>6.44390557</v>
      </c>
      <c r="AZ17" s="22">
        <f t="shared" si="4"/>
        <v>51.02087861</v>
      </c>
      <c r="BA17" s="22">
        <f t="shared" si="4"/>
        <v>15.65962002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>
        <f t="shared" si="4"/>
        <v>18.4155619</v>
      </c>
      <c r="BK17" s="24">
        <f t="shared" si="4"/>
        <v>35.83595352</v>
      </c>
    </row>
    <row r="18">
      <c r="A18" s="25"/>
      <c r="B18" s="22">
        <f t="shared" ref="B18:BK18" si="5">(B10/B$4)*100</f>
        <v>4.727499053</v>
      </c>
      <c r="C18" s="22">
        <f t="shared" si="5"/>
        <v>35.44242703</v>
      </c>
      <c r="D18" s="22">
        <f t="shared" si="5"/>
        <v>9.04773133</v>
      </c>
      <c r="E18" s="22">
        <f t="shared" si="5"/>
        <v>18.72545568</v>
      </c>
      <c r="F18" s="22">
        <f t="shared" si="5"/>
        <v>5.962736254</v>
      </c>
      <c r="G18" s="22">
        <f t="shared" si="5"/>
        <v>13.45566683</v>
      </c>
      <c r="H18" s="22">
        <f t="shared" si="5"/>
        <v>11.86785936</v>
      </c>
      <c r="I18" s="22">
        <f t="shared" si="5"/>
        <v>12.47805399</v>
      </c>
      <c r="J18" s="22">
        <f t="shared" si="5"/>
        <v>14.96216296</v>
      </c>
      <c r="K18" s="22">
        <f t="shared" si="5"/>
        <v>31.42064907</v>
      </c>
      <c r="L18" s="22">
        <f t="shared" si="5"/>
        <v>29.61291617</v>
      </c>
      <c r="M18" s="22">
        <f t="shared" si="5"/>
        <v>27.64799022</v>
      </c>
      <c r="N18" s="22">
        <f t="shared" si="5"/>
        <v>7.808111094</v>
      </c>
      <c r="O18" s="22">
        <f t="shared" si="5"/>
        <v>11.67734337</v>
      </c>
      <c r="P18" s="22">
        <f t="shared" si="5"/>
        <v>10.91854419</v>
      </c>
      <c r="Q18" s="22">
        <f t="shared" si="5"/>
        <v>10.7034531</v>
      </c>
      <c r="R18" s="22">
        <f t="shared" si="5"/>
        <v>21.27175946</v>
      </c>
      <c r="S18" s="22">
        <f t="shared" si="5"/>
        <v>19.06019793</v>
      </c>
      <c r="T18" s="22">
        <f t="shared" si="5"/>
        <v>7.153700695</v>
      </c>
      <c r="U18" s="22">
        <f t="shared" si="5"/>
        <v>11.19394258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22">
        <f t="shared" si="5"/>
        <v>14.69380468</v>
      </c>
      <c r="AM18" s="22" t="str">
        <f t="shared" si="5"/>
        <v>#DIV/0!</v>
      </c>
      <c r="AN18" s="22">
        <f t="shared" si="5"/>
        <v>85.76987066</v>
      </c>
      <c r="AO18" s="22">
        <f t="shared" si="5"/>
        <v>92.78217978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>
        <f t="shared" si="5"/>
        <v>17.51490142</v>
      </c>
      <c r="AY18" s="22">
        <f t="shared" si="5"/>
        <v>89.29462948</v>
      </c>
      <c r="AZ18" s="22">
        <f t="shared" si="5"/>
        <v>33.21807284</v>
      </c>
      <c r="BA18" s="22">
        <f t="shared" si="5"/>
        <v>79.57452502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>
        <f t="shared" si="5"/>
        <v>79.84784772</v>
      </c>
      <c r="BK18" s="24">
        <f t="shared" si="5"/>
        <v>61.74162679</v>
      </c>
    </row>
    <row r="19">
      <c r="A19" s="25"/>
      <c r="B19" s="22">
        <f t="shared" ref="B19:BK19" si="6">(B11/B$4)*100</f>
        <v>0.005412134004</v>
      </c>
      <c r="C19" s="22">
        <f t="shared" si="6"/>
        <v>2.213284302</v>
      </c>
      <c r="D19" s="22">
        <f t="shared" si="6"/>
        <v>0.09094890019</v>
      </c>
      <c r="E19" s="22">
        <f t="shared" si="6"/>
        <v>0.4631259648</v>
      </c>
      <c r="F19" s="22">
        <f t="shared" si="6"/>
        <v>0.02147766323</v>
      </c>
      <c r="G19" s="22">
        <f t="shared" si="6"/>
        <v>0.4213483146</v>
      </c>
      <c r="H19" s="22">
        <f t="shared" si="6"/>
        <v>0.1387535795</v>
      </c>
      <c r="I19" s="22">
        <f t="shared" si="6"/>
        <v>0.6259382713</v>
      </c>
      <c r="J19" s="22">
        <f t="shared" si="6"/>
        <v>0.205715965</v>
      </c>
      <c r="K19" s="22">
        <f t="shared" si="6"/>
        <v>1.564666271</v>
      </c>
      <c r="L19" s="22">
        <f t="shared" si="6"/>
        <v>0.9158978473</v>
      </c>
      <c r="M19" s="22">
        <f t="shared" si="6"/>
        <v>1.952832023</v>
      </c>
      <c r="N19" s="22">
        <f t="shared" si="6"/>
        <v>0.1325548367</v>
      </c>
      <c r="O19" s="22">
        <f t="shared" si="6"/>
        <v>0.2470483468</v>
      </c>
      <c r="P19" s="22">
        <f t="shared" si="6"/>
        <v>0.1010976314</v>
      </c>
      <c r="Q19" s="22">
        <f t="shared" si="6"/>
        <v>0.1195753616</v>
      </c>
      <c r="R19" s="22">
        <f t="shared" si="6"/>
        <v>0.3654150482</v>
      </c>
      <c r="S19" s="22">
        <f t="shared" si="6"/>
        <v>0.4948284843</v>
      </c>
      <c r="T19" s="22">
        <f t="shared" si="6"/>
        <v>0.1890963326</v>
      </c>
      <c r="U19" s="22">
        <f t="shared" si="6"/>
        <v>0.219259779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22">
        <f t="shared" si="6"/>
        <v>0.1562221032</v>
      </c>
      <c r="AM19" s="22" t="str">
        <f t="shared" si="6"/>
        <v>#DIV/0!</v>
      </c>
      <c r="AN19" s="22">
        <f t="shared" si="6"/>
        <v>1.491976601</v>
      </c>
      <c r="AO19" s="22">
        <f t="shared" si="6"/>
        <v>2.180301202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>
        <f t="shared" si="6"/>
        <v>0.3692174039</v>
      </c>
      <c r="AY19" s="22">
        <f t="shared" si="6"/>
        <v>4.272163184</v>
      </c>
      <c r="AZ19" s="22">
        <f t="shared" si="6"/>
        <v>0.5993545413</v>
      </c>
      <c r="BA19" s="22">
        <f t="shared" si="6"/>
        <v>4.789938453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>
        <f t="shared" si="6"/>
        <v>1.771899978</v>
      </c>
      <c r="BK19" s="24">
        <f t="shared" si="6"/>
        <v>1.301435407</v>
      </c>
    </row>
    <row r="20">
      <c r="A20" s="26"/>
      <c r="B20" s="22">
        <f t="shared" ref="B20:BK20" si="7">(B12/B$4)*100</f>
        <v>0</v>
      </c>
      <c r="C20" s="22">
        <f t="shared" si="7"/>
        <v>0.02298322225</v>
      </c>
      <c r="D20" s="22">
        <f t="shared" si="7"/>
        <v>0.02021086671</v>
      </c>
      <c r="E20" s="22">
        <f t="shared" si="7"/>
        <v>0</v>
      </c>
      <c r="F20" s="22">
        <f t="shared" si="7"/>
        <v>0</v>
      </c>
      <c r="G20" s="22">
        <f t="shared" si="7"/>
        <v>0</v>
      </c>
      <c r="H20" s="22">
        <f t="shared" si="7"/>
        <v>0.00885661146</v>
      </c>
      <c r="I20" s="22">
        <f t="shared" si="7"/>
        <v>0.005088929035</v>
      </c>
      <c r="J20" s="22">
        <f t="shared" si="7"/>
        <v>0</v>
      </c>
      <c r="K20" s="22">
        <f t="shared" si="7"/>
        <v>0</v>
      </c>
      <c r="L20" s="22">
        <f t="shared" si="7"/>
        <v>0</v>
      </c>
      <c r="M20" s="22">
        <f t="shared" si="7"/>
        <v>0.01666712964</v>
      </c>
      <c r="N20" s="22">
        <f t="shared" si="7"/>
        <v>0</v>
      </c>
      <c r="O20" s="22">
        <f t="shared" si="7"/>
        <v>0.002872655195</v>
      </c>
      <c r="P20" s="22">
        <f t="shared" si="7"/>
        <v>0</v>
      </c>
      <c r="Q20" s="22">
        <f t="shared" si="7"/>
        <v>0</v>
      </c>
      <c r="R20" s="22">
        <f t="shared" si="7"/>
        <v>0</v>
      </c>
      <c r="S20" s="22">
        <f t="shared" si="7"/>
        <v>0</v>
      </c>
      <c r="T20" s="22">
        <f t="shared" si="7"/>
        <v>0.01065331451</v>
      </c>
      <c r="U20" s="22">
        <f t="shared" si="7"/>
        <v>0.01754078232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22">
        <f t="shared" si="7"/>
        <v>0.01339046599</v>
      </c>
      <c r="AM20" s="22" t="str">
        <f t="shared" si="7"/>
        <v>#DIV/0!</v>
      </c>
      <c r="AN20" s="22">
        <f t="shared" si="7"/>
        <v>0.01610046691</v>
      </c>
      <c r="AO20" s="22">
        <f t="shared" si="7"/>
        <v>0.0104948313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>
        <f t="shared" si="7"/>
        <v>0</v>
      </c>
      <c r="AY20" s="22">
        <f t="shared" si="7"/>
        <v>0.007132158905</v>
      </c>
      <c r="AZ20" s="22">
        <f t="shared" si="7"/>
        <v>0</v>
      </c>
      <c r="BA20" s="22">
        <f t="shared" si="7"/>
        <v>0.00802782981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>
        <f t="shared" si="7"/>
        <v>0.006419927455</v>
      </c>
      <c r="BK20" s="24">
        <f t="shared" si="7"/>
        <v>0.01093643199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>
        <f t="shared" ref="B22:BK22" si="8">B14</f>
        <v>0.1298912161</v>
      </c>
      <c r="C22" s="22">
        <f t="shared" si="8"/>
        <v>0.03447483337</v>
      </c>
      <c r="D22" s="22">
        <f t="shared" si="8"/>
        <v>0.02357934449</v>
      </c>
      <c r="E22" s="22">
        <f t="shared" si="8"/>
        <v>0.7150014896</v>
      </c>
      <c r="F22" s="22">
        <f t="shared" si="8"/>
        <v>0.008054123711</v>
      </c>
      <c r="G22" s="22">
        <f t="shared" si="8"/>
        <v>0</v>
      </c>
      <c r="H22" s="22">
        <f t="shared" si="8"/>
        <v>0.0295220382</v>
      </c>
      <c r="I22" s="22">
        <f t="shared" si="8"/>
        <v>0.01017785807</v>
      </c>
      <c r="J22" s="22">
        <f t="shared" si="8"/>
        <v>0.1653074719</v>
      </c>
      <c r="K22" s="22">
        <f t="shared" si="8"/>
        <v>0.2037178508</v>
      </c>
      <c r="L22" s="22">
        <f t="shared" si="8"/>
        <v>0</v>
      </c>
      <c r="M22" s="22">
        <f t="shared" si="8"/>
        <v>0.01111141976</v>
      </c>
      <c r="N22" s="22">
        <f t="shared" si="8"/>
        <v>0.03471674294</v>
      </c>
      <c r="O22" s="22">
        <f t="shared" si="8"/>
        <v>0.008617965586</v>
      </c>
      <c r="P22" s="22">
        <f t="shared" si="8"/>
        <v>0.01444251878</v>
      </c>
      <c r="Q22" s="22">
        <f t="shared" si="8"/>
        <v>0</v>
      </c>
      <c r="R22" s="22">
        <f t="shared" si="8"/>
        <v>0.5581930657</v>
      </c>
      <c r="S22" s="22">
        <f t="shared" si="8"/>
        <v>0.03720514919</v>
      </c>
      <c r="T22" s="22">
        <f t="shared" si="8"/>
        <v>0.08788984473</v>
      </c>
      <c r="U22" s="22">
        <f t="shared" si="8"/>
        <v>0.06139273812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22">
        <f t="shared" si="8"/>
        <v>0</v>
      </c>
      <c r="AM22" s="22" t="str">
        <f t="shared" si="8"/>
        <v>#DIV/0!</v>
      </c>
      <c r="AN22" s="22">
        <f t="shared" si="8"/>
        <v>0.04025116728</v>
      </c>
      <c r="AO22" s="22">
        <f t="shared" si="8"/>
        <v>0.005247415648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>
        <f t="shared" si="8"/>
        <v>0.5719249982</v>
      </c>
      <c r="AY22" s="22">
        <f t="shared" si="8"/>
        <v>0.01069823836</v>
      </c>
      <c r="AZ22" s="22">
        <f t="shared" si="8"/>
        <v>0.4445761707</v>
      </c>
      <c r="BA22" s="22">
        <f t="shared" si="8"/>
        <v>0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>
        <f t="shared" si="8"/>
        <v>0.003209963727</v>
      </c>
      <c r="BK22" s="24">
        <f t="shared" si="8"/>
        <v>0</v>
      </c>
    </row>
    <row r="23">
      <c r="A23" s="25"/>
      <c r="B23" s="22">
        <f t="shared" ref="B23:BK23" si="9">B15+B22</f>
        <v>1.537046057</v>
      </c>
      <c r="C23" s="22">
        <f t="shared" si="9"/>
        <v>0.1746724891</v>
      </c>
      <c r="D23" s="22">
        <f t="shared" si="9"/>
        <v>0.313268434</v>
      </c>
      <c r="E23" s="22">
        <f t="shared" si="9"/>
        <v>1.844378842</v>
      </c>
      <c r="F23" s="22">
        <f t="shared" si="9"/>
        <v>0.4080756014</v>
      </c>
      <c r="G23" s="22">
        <f t="shared" si="9"/>
        <v>0.1618221788</v>
      </c>
      <c r="H23" s="22">
        <f t="shared" si="9"/>
        <v>0.8148082544</v>
      </c>
      <c r="I23" s="22">
        <f t="shared" si="9"/>
        <v>0.0432558968</v>
      </c>
      <c r="J23" s="22">
        <f t="shared" si="9"/>
        <v>1.065314819</v>
      </c>
      <c r="K23" s="22">
        <f t="shared" si="9"/>
        <v>0.299917947</v>
      </c>
      <c r="L23" s="22">
        <f t="shared" si="9"/>
        <v>0.3710389089</v>
      </c>
      <c r="M23" s="22">
        <f t="shared" si="9"/>
        <v>0.04444567905</v>
      </c>
      <c r="N23" s="22">
        <f t="shared" si="9"/>
        <v>0.9815370049</v>
      </c>
      <c r="O23" s="22">
        <f t="shared" si="9"/>
        <v>0.07181637988</v>
      </c>
      <c r="P23" s="22">
        <f t="shared" si="9"/>
        <v>0.5863662623</v>
      </c>
      <c r="Q23" s="22">
        <f t="shared" si="9"/>
        <v>0.04374708353</v>
      </c>
      <c r="R23" s="22">
        <f t="shared" si="9"/>
        <v>1.142281686</v>
      </c>
      <c r="S23" s="22">
        <f t="shared" si="9"/>
        <v>0.1711436863</v>
      </c>
      <c r="T23" s="22">
        <f t="shared" si="9"/>
        <v>0.4873891389</v>
      </c>
      <c r="U23" s="22">
        <f t="shared" si="9"/>
        <v>0.09355083903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22">
        <f t="shared" si="9"/>
        <v>0.03124442064</v>
      </c>
      <c r="AM23" s="22" t="str">
        <f t="shared" si="9"/>
        <v>#DIV/0!</v>
      </c>
      <c r="AN23" s="22">
        <f t="shared" si="9"/>
        <v>0.04561798959</v>
      </c>
      <c r="AO23" s="22">
        <f t="shared" si="9"/>
        <v>0.01311853912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>
        <f t="shared" si="9"/>
        <v>2.591761384</v>
      </c>
      <c r="AY23" s="22">
        <f t="shared" si="9"/>
        <v>0.01783039726</v>
      </c>
      <c r="AZ23" s="22">
        <f t="shared" si="9"/>
        <v>0.9451360074</v>
      </c>
      <c r="BA23" s="22">
        <f t="shared" si="9"/>
        <v>0.00267594327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>
        <f t="shared" si="9"/>
        <v>0.01283985491</v>
      </c>
      <c r="BK23" s="24">
        <f t="shared" si="9"/>
        <v>0.01367053999</v>
      </c>
    </row>
    <row r="24">
      <c r="A24" s="25"/>
      <c r="B24" s="22">
        <f t="shared" ref="B24:BK24" si="10">B16+B23</f>
        <v>6.849055583</v>
      </c>
      <c r="C24" s="22">
        <f t="shared" si="10"/>
        <v>1.63180878</v>
      </c>
      <c r="D24" s="22">
        <f t="shared" si="10"/>
        <v>2.903627851</v>
      </c>
      <c r="E24" s="22">
        <f t="shared" si="10"/>
        <v>5.687511849</v>
      </c>
      <c r="F24" s="22">
        <f t="shared" si="10"/>
        <v>4.408290378</v>
      </c>
      <c r="G24" s="22">
        <f t="shared" si="10"/>
        <v>3.492916463</v>
      </c>
      <c r="H24" s="22">
        <f t="shared" si="10"/>
        <v>8.930416556</v>
      </c>
      <c r="I24" s="22">
        <f t="shared" si="10"/>
        <v>2.279840208</v>
      </c>
      <c r="J24" s="22">
        <f t="shared" si="10"/>
        <v>3.713907869</v>
      </c>
      <c r="K24" s="22">
        <f t="shared" si="10"/>
        <v>1.861754803</v>
      </c>
      <c r="L24" s="22">
        <f t="shared" si="10"/>
        <v>2.189463832</v>
      </c>
      <c r="M24" s="22">
        <f t="shared" si="10"/>
        <v>2.741742826</v>
      </c>
      <c r="N24" s="22">
        <f t="shared" si="10"/>
        <v>6.040713271</v>
      </c>
      <c r="O24" s="22">
        <f t="shared" si="10"/>
        <v>8.057797823</v>
      </c>
      <c r="P24" s="22">
        <f t="shared" si="10"/>
        <v>4.041016753</v>
      </c>
      <c r="Q24" s="22">
        <f t="shared" si="10"/>
        <v>2.28359776</v>
      </c>
      <c r="R24" s="22">
        <f t="shared" si="10"/>
        <v>6.108473601</v>
      </c>
      <c r="S24" s="22">
        <f t="shared" si="10"/>
        <v>1.212887864</v>
      </c>
      <c r="T24" s="22">
        <f t="shared" si="10"/>
        <v>5.872639625</v>
      </c>
      <c r="U24" s="22">
        <f t="shared" si="10"/>
        <v>1.198620125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22">
        <f t="shared" si="10"/>
        <v>0.8346723799</v>
      </c>
      <c r="AM24" s="22" t="str">
        <f t="shared" si="10"/>
        <v>#DIV/0!</v>
      </c>
      <c r="AN24" s="22">
        <f t="shared" si="10"/>
        <v>0.5581495197</v>
      </c>
      <c r="AO24" s="22">
        <f t="shared" si="10"/>
        <v>0.01574224694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>
        <f t="shared" si="10"/>
        <v>26.9842419</v>
      </c>
      <c r="AY24" s="22">
        <f t="shared" si="10"/>
        <v>0.03209471507</v>
      </c>
      <c r="AZ24" s="22">
        <f t="shared" si="10"/>
        <v>15.15181453</v>
      </c>
      <c r="BA24" s="22">
        <f t="shared" si="10"/>
        <v>0.00802782981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>
        <f t="shared" si="10"/>
        <v>0.01925978236</v>
      </c>
      <c r="BK24" s="24">
        <f t="shared" si="10"/>
        <v>0.959671907</v>
      </c>
    </row>
    <row r="25">
      <c r="A25" s="25"/>
      <c r="B25" s="22">
        <f t="shared" ref="B25:BK25" si="11">B17+B24</f>
        <v>95.1859068</v>
      </c>
      <c r="C25" s="22">
        <f t="shared" si="11"/>
        <v>62.31211216</v>
      </c>
      <c r="D25" s="22">
        <f t="shared" si="11"/>
        <v>90.86468825</v>
      </c>
      <c r="E25" s="22">
        <f t="shared" si="11"/>
        <v>80.85746012</v>
      </c>
      <c r="F25" s="22">
        <f t="shared" si="11"/>
        <v>93.97283076</v>
      </c>
      <c r="G25" s="22">
        <f t="shared" si="11"/>
        <v>86.31839277</v>
      </c>
      <c r="H25" s="22">
        <f t="shared" si="11"/>
        <v>87.91072536</v>
      </c>
      <c r="I25" s="22">
        <f t="shared" si="11"/>
        <v>86.97997506</v>
      </c>
      <c r="J25" s="22">
        <f t="shared" si="11"/>
        <v>84.81008008</v>
      </c>
      <c r="K25" s="22">
        <f t="shared" si="11"/>
        <v>66.94960813</v>
      </c>
      <c r="L25" s="22">
        <f t="shared" si="11"/>
        <v>69.60155101</v>
      </c>
      <c r="M25" s="22">
        <f t="shared" si="11"/>
        <v>70.35195422</v>
      </c>
      <c r="N25" s="22">
        <f t="shared" si="11"/>
        <v>92.07195834</v>
      </c>
      <c r="O25" s="22">
        <f t="shared" si="11"/>
        <v>88.07273563</v>
      </c>
      <c r="P25" s="22">
        <f t="shared" si="11"/>
        <v>88.66551127</v>
      </c>
      <c r="Q25" s="22">
        <f t="shared" si="11"/>
        <v>89.24113392</v>
      </c>
      <c r="R25" s="22">
        <f t="shared" si="11"/>
        <v>78.29952525</v>
      </c>
      <c r="S25" s="22">
        <f t="shared" si="11"/>
        <v>80.50822234</v>
      </c>
      <c r="T25" s="22">
        <f t="shared" si="11"/>
        <v>92.63855967</v>
      </c>
      <c r="U25" s="22">
        <f t="shared" si="11"/>
        <v>88.60433842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22">
        <f t="shared" si="11"/>
        <v>85.21246206</v>
      </c>
      <c r="AM25" s="22" t="str">
        <f t="shared" si="11"/>
        <v>#DIV/0!</v>
      </c>
      <c r="AN25" s="22">
        <f t="shared" si="11"/>
        <v>12.93672517</v>
      </c>
      <c r="AO25" s="22">
        <f t="shared" si="11"/>
        <v>5.168704413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>
        <f t="shared" si="11"/>
        <v>82.10381525</v>
      </c>
      <c r="AY25" s="22">
        <f t="shared" si="11"/>
        <v>6.476000285</v>
      </c>
      <c r="AZ25" s="22">
        <f t="shared" si="11"/>
        <v>66.17269314</v>
      </c>
      <c r="BA25" s="22">
        <f t="shared" si="11"/>
        <v>15.66764785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>
        <f t="shared" si="11"/>
        <v>18.43482169</v>
      </c>
      <c r="BK25" s="24">
        <f t="shared" si="11"/>
        <v>36.79562543</v>
      </c>
    </row>
    <row r="26">
      <c r="A26" s="25"/>
      <c r="B26" s="22">
        <f t="shared" ref="B26:BK26" si="12">B18+B25</f>
        <v>99.91340586</v>
      </c>
      <c r="C26" s="22">
        <f t="shared" si="12"/>
        <v>97.75453919</v>
      </c>
      <c r="D26" s="22">
        <f t="shared" si="12"/>
        <v>99.91241958</v>
      </c>
      <c r="E26" s="22">
        <f t="shared" si="12"/>
        <v>99.5829158</v>
      </c>
      <c r="F26" s="22">
        <f t="shared" si="12"/>
        <v>99.93556701</v>
      </c>
      <c r="G26" s="22">
        <f t="shared" si="12"/>
        <v>99.7740596</v>
      </c>
      <c r="H26" s="22">
        <f t="shared" si="12"/>
        <v>99.77858471</v>
      </c>
      <c r="I26" s="22">
        <f t="shared" si="12"/>
        <v>99.45802906</v>
      </c>
      <c r="J26" s="22">
        <f t="shared" si="12"/>
        <v>99.77224304</v>
      </c>
      <c r="K26" s="22">
        <f t="shared" si="12"/>
        <v>98.37025719</v>
      </c>
      <c r="L26" s="22">
        <f t="shared" si="12"/>
        <v>99.21446717</v>
      </c>
      <c r="M26" s="22">
        <f t="shared" si="12"/>
        <v>97.99994444</v>
      </c>
      <c r="N26" s="22">
        <f t="shared" si="12"/>
        <v>99.88006943</v>
      </c>
      <c r="O26" s="22">
        <f t="shared" si="12"/>
        <v>99.750079</v>
      </c>
      <c r="P26" s="22">
        <f t="shared" si="12"/>
        <v>99.58405546</v>
      </c>
      <c r="Q26" s="22">
        <f t="shared" si="12"/>
        <v>99.94458703</v>
      </c>
      <c r="R26" s="22">
        <f t="shared" si="12"/>
        <v>99.57128471</v>
      </c>
      <c r="S26" s="22">
        <f t="shared" si="12"/>
        <v>99.56842027</v>
      </c>
      <c r="T26" s="22">
        <f t="shared" si="12"/>
        <v>99.79226037</v>
      </c>
      <c r="U26" s="22">
        <f t="shared" si="12"/>
        <v>99.798281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22">
        <f t="shared" si="12"/>
        <v>99.90626674</v>
      </c>
      <c r="AM26" s="22" t="str">
        <f t="shared" si="12"/>
        <v>#DIV/0!</v>
      </c>
      <c r="AN26" s="22">
        <f t="shared" si="12"/>
        <v>98.70659582</v>
      </c>
      <c r="AO26" s="22">
        <f t="shared" si="12"/>
        <v>97.95088419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>
        <f t="shared" si="12"/>
        <v>99.61871667</v>
      </c>
      <c r="AY26" s="22">
        <f t="shared" si="12"/>
        <v>95.77062977</v>
      </c>
      <c r="AZ26" s="22">
        <f t="shared" si="12"/>
        <v>99.39076599</v>
      </c>
      <c r="BA26" s="22">
        <f t="shared" si="12"/>
        <v>95.24217287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>
        <f t="shared" si="12"/>
        <v>98.28266941</v>
      </c>
      <c r="BK26" s="24">
        <f t="shared" si="12"/>
        <v>98.53725222</v>
      </c>
    </row>
    <row r="27">
      <c r="A27" s="25"/>
      <c r="B27" s="22">
        <f t="shared" ref="B27:BK27" si="13">B19+B26</f>
        <v>99.91881799</v>
      </c>
      <c r="C27" s="22">
        <f t="shared" si="13"/>
        <v>99.96782349</v>
      </c>
      <c r="D27" s="22">
        <f t="shared" si="13"/>
        <v>100.0033685</v>
      </c>
      <c r="E27" s="22">
        <f t="shared" si="13"/>
        <v>100.0460418</v>
      </c>
      <c r="F27" s="22">
        <f t="shared" si="13"/>
        <v>99.95704467</v>
      </c>
      <c r="G27" s="22">
        <f t="shared" si="13"/>
        <v>100.1954079</v>
      </c>
      <c r="H27" s="22">
        <f t="shared" si="13"/>
        <v>99.91733829</v>
      </c>
      <c r="I27" s="22">
        <f t="shared" si="13"/>
        <v>100.0839673</v>
      </c>
      <c r="J27" s="22">
        <f t="shared" si="13"/>
        <v>99.977959</v>
      </c>
      <c r="K27" s="22">
        <f t="shared" si="13"/>
        <v>99.93492346</v>
      </c>
      <c r="L27" s="22">
        <f t="shared" si="13"/>
        <v>100.130365</v>
      </c>
      <c r="M27" s="22">
        <f t="shared" si="13"/>
        <v>99.95277647</v>
      </c>
      <c r="N27" s="22">
        <f t="shared" si="13"/>
        <v>100.0126243</v>
      </c>
      <c r="O27" s="22">
        <f t="shared" si="13"/>
        <v>99.99712734</v>
      </c>
      <c r="P27" s="22">
        <f t="shared" si="13"/>
        <v>99.68515309</v>
      </c>
      <c r="Q27" s="22">
        <f t="shared" si="13"/>
        <v>100.0641624</v>
      </c>
      <c r="R27" s="22">
        <f t="shared" si="13"/>
        <v>99.93669976</v>
      </c>
      <c r="S27" s="22">
        <f t="shared" si="13"/>
        <v>100.0632488</v>
      </c>
      <c r="T27" s="22">
        <f t="shared" si="13"/>
        <v>99.9813567</v>
      </c>
      <c r="U27" s="22">
        <f t="shared" si="13"/>
        <v>100.0175408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22">
        <f t="shared" si="13"/>
        <v>100.0624888</v>
      </c>
      <c r="AM27" s="22" t="str">
        <f t="shared" si="13"/>
        <v>#DIV/0!</v>
      </c>
      <c r="AN27" s="22">
        <f t="shared" si="13"/>
        <v>100.1985724</v>
      </c>
      <c r="AO27" s="22">
        <f t="shared" si="13"/>
        <v>100.1311854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>
        <f t="shared" si="13"/>
        <v>99.98793407</v>
      </c>
      <c r="AY27" s="22">
        <f t="shared" si="13"/>
        <v>100.042793</v>
      </c>
      <c r="AZ27" s="22">
        <f t="shared" si="13"/>
        <v>99.99012053</v>
      </c>
      <c r="BA27" s="22">
        <f t="shared" si="13"/>
        <v>100.0321113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>
        <f t="shared" si="13"/>
        <v>100.0545694</v>
      </c>
      <c r="BK27" s="24">
        <f t="shared" si="13"/>
        <v>99.83868763</v>
      </c>
    </row>
    <row r="28">
      <c r="A28" s="26"/>
      <c r="B28" s="22">
        <f t="shared" ref="B28:BK28" si="14">B20+B27</f>
        <v>99.91881799</v>
      </c>
      <c r="C28" s="22">
        <f t="shared" si="14"/>
        <v>99.99080671</v>
      </c>
      <c r="D28" s="22">
        <f t="shared" si="14"/>
        <v>100.0235793</v>
      </c>
      <c r="E28" s="22">
        <f t="shared" si="14"/>
        <v>100.0460418</v>
      </c>
      <c r="F28" s="22">
        <f t="shared" si="14"/>
        <v>99.95704467</v>
      </c>
      <c r="G28" s="22">
        <f t="shared" si="14"/>
        <v>100.1954079</v>
      </c>
      <c r="H28" s="22">
        <f t="shared" si="14"/>
        <v>99.9261949</v>
      </c>
      <c r="I28" s="22">
        <f t="shared" si="14"/>
        <v>100.0890563</v>
      </c>
      <c r="J28" s="22">
        <f t="shared" si="14"/>
        <v>99.977959</v>
      </c>
      <c r="K28" s="22">
        <f t="shared" si="14"/>
        <v>99.93492346</v>
      </c>
      <c r="L28" s="22">
        <f t="shared" si="14"/>
        <v>100.130365</v>
      </c>
      <c r="M28" s="22">
        <f t="shared" si="14"/>
        <v>99.9694436</v>
      </c>
      <c r="N28" s="22">
        <f t="shared" si="14"/>
        <v>100.0126243</v>
      </c>
      <c r="O28" s="22">
        <f t="shared" si="14"/>
        <v>100</v>
      </c>
      <c r="P28" s="22">
        <f t="shared" si="14"/>
        <v>99.68515309</v>
      </c>
      <c r="Q28" s="22">
        <f t="shared" si="14"/>
        <v>100.0641624</v>
      </c>
      <c r="R28" s="22">
        <f t="shared" si="14"/>
        <v>99.93669976</v>
      </c>
      <c r="S28" s="22">
        <f t="shared" si="14"/>
        <v>100.0632488</v>
      </c>
      <c r="T28" s="22">
        <f t="shared" si="14"/>
        <v>99.99201001</v>
      </c>
      <c r="U28" s="22">
        <f t="shared" si="14"/>
        <v>100.0350816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22">
        <f t="shared" si="14"/>
        <v>100.0758793</v>
      </c>
      <c r="AM28" s="22" t="str">
        <f t="shared" si="14"/>
        <v>#DIV/0!</v>
      </c>
      <c r="AN28" s="22">
        <f t="shared" si="14"/>
        <v>100.2146729</v>
      </c>
      <c r="AO28" s="22">
        <f t="shared" si="14"/>
        <v>100.1416802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>
        <f t="shared" si="14"/>
        <v>99.98793407</v>
      </c>
      <c r="AY28" s="22">
        <f t="shared" si="14"/>
        <v>100.0499251</v>
      </c>
      <c r="AZ28" s="22">
        <f t="shared" si="14"/>
        <v>99.99012053</v>
      </c>
      <c r="BA28" s="22">
        <f t="shared" si="14"/>
        <v>100.0401391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>
        <f t="shared" si="14"/>
        <v>100.0609893</v>
      </c>
      <c r="BK28" s="24">
        <f t="shared" si="14"/>
        <v>99.84962406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369.24</v>
      </c>
      <c r="C30" s="12">
        <f t="shared" si="15"/>
        <v>435.06</v>
      </c>
      <c r="D30" s="12">
        <f t="shared" si="15"/>
        <v>296.94</v>
      </c>
      <c r="E30" s="12">
        <f t="shared" si="15"/>
        <v>369.4</v>
      </c>
      <c r="F30" s="12">
        <f t="shared" si="15"/>
        <v>372.32</v>
      </c>
      <c r="G30" s="12">
        <f t="shared" si="15"/>
        <v>328.16</v>
      </c>
      <c r="H30" s="12">
        <f t="shared" si="15"/>
        <v>338.48</v>
      </c>
      <c r="I30" s="12">
        <f t="shared" si="15"/>
        <v>393.36</v>
      </c>
      <c r="J30" s="12">
        <f t="shared" si="15"/>
        <v>272.16</v>
      </c>
      <c r="K30" s="12">
        <f t="shared" si="15"/>
        <v>353.2</v>
      </c>
      <c r="L30" s="12">
        <f t="shared" si="15"/>
        <v>299.55</v>
      </c>
      <c r="M30" s="12">
        <f t="shared" si="15"/>
        <v>359.88</v>
      </c>
      <c r="N30" s="12">
        <f t="shared" si="15"/>
        <v>316.89</v>
      </c>
      <c r="O30" s="12">
        <f t="shared" si="15"/>
        <v>348.11</v>
      </c>
      <c r="P30" s="12">
        <f t="shared" si="15"/>
        <v>345.11</v>
      </c>
      <c r="Q30" s="12">
        <f t="shared" si="15"/>
        <v>343.1</v>
      </c>
      <c r="R30" s="12">
        <f t="shared" si="15"/>
        <v>347.33</v>
      </c>
      <c r="S30" s="12">
        <f t="shared" si="15"/>
        <v>268.95</v>
      </c>
      <c r="T30" s="12">
        <f t="shared" si="15"/>
        <v>375.44</v>
      </c>
      <c r="U30" s="12">
        <f t="shared" si="15"/>
        <v>342.18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12">
        <f t="shared" si="15"/>
        <v>224.21</v>
      </c>
      <c r="AM30" s="12">
        <f t="shared" si="15"/>
        <v>0</v>
      </c>
      <c r="AN30" s="12">
        <f t="shared" si="15"/>
        <v>373.46</v>
      </c>
      <c r="AO30" s="12">
        <f t="shared" si="15"/>
        <v>381.68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414.34</v>
      </c>
      <c r="AY30" s="12">
        <f t="shared" si="15"/>
        <v>280.56</v>
      </c>
      <c r="AZ30" s="12">
        <f t="shared" si="15"/>
        <v>303.63</v>
      </c>
      <c r="BA30" s="12">
        <f t="shared" si="15"/>
        <v>373.85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311.72</v>
      </c>
      <c r="BK30" s="13">
        <f t="shared" si="15"/>
        <v>365.2</v>
      </c>
    </row>
    <row r="31">
      <c r="A31" s="26" t="s">
        <v>46</v>
      </c>
      <c r="B31" s="28">
        <f t="shared" ref="B31:BK31" si="16">B4-B30</f>
        <v>0.3</v>
      </c>
      <c r="C31" s="28">
        <f t="shared" si="16"/>
        <v>0.04</v>
      </c>
      <c r="D31" s="28">
        <f t="shared" si="16"/>
        <v>-0.07</v>
      </c>
      <c r="E31" s="28">
        <f t="shared" si="16"/>
        <v>-0.17</v>
      </c>
      <c r="F31" s="28">
        <f t="shared" si="16"/>
        <v>0.16</v>
      </c>
      <c r="G31" s="28">
        <f t="shared" si="16"/>
        <v>-0.64</v>
      </c>
      <c r="H31" s="28">
        <f t="shared" si="16"/>
        <v>0.25</v>
      </c>
      <c r="I31" s="28">
        <f t="shared" si="16"/>
        <v>-0.35</v>
      </c>
      <c r="J31" s="28">
        <f t="shared" si="16"/>
        <v>0.06</v>
      </c>
      <c r="K31" s="28">
        <f t="shared" si="16"/>
        <v>0.23</v>
      </c>
      <c r="L31" s="28">
        <f t="shared" si="16"/>
        <v>-0.39</v>
      </c>
      <c r="M31" s="28">
        <f t="shared" si="16"/>
        <v>0.11</v>
      </c>
      <c r="N31" s="28">
        <f t="shared" si="16"/>
        <v>-0.04</v>
      </c>
      <c r="O31" s="28">
        <f t="shared" si="16"/>
        <v>0</v>
      </c>
      <c r="P31" s="28">
        <f t="shared" si="16"/>
        <v>1.09</v>
      </c>
      <c r="Q31" s="28">
        <f t="shared" si="16"/>
        <v>-0.22</v>
      </c>
      <c r="R31" s="28">
        <f t="shared" si="16"/>
        <v>0.22</v>
      </c>
      <c r="S31" s="28">
        <f t="shared" si="16"/>
        <v>-0.17</v>
      </c>
      <c r="T31" s="28">
        <f t="shared" si="16"/>
        <v>0.03</v>
      </c>
      <c r="U31" s="28">
        <f t="shared" si="16"/>
        <v>-0.12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-0.17</v>
      </c>
      <c r="AM31" s="28">
        <f t="shared" si="16"/>
        <v>0</v>
      </c>
      <c r="AN31" s="28">
        <f t="shared" si="16"/>
        <v>-0.8</v>
      </c>
      <c r="AO31" s="28">
        <f t="shared" si="16"/>
        <v>-0.54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0.05</v>
      </c>
      <c r="AY31" s="28">
        <f t="shared" si="16"/>
        <v>-0.14</v>
      </c>
      <c r="AZ31" s="28">
        <f t="shared" si="16"/>
        <v>0.03</v>
      </c>
      <c r="BA31" s="28">
        <f t="shared" si="16"/>
        <v>-0.15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-0.19</v>
      </c>
      <c r="BK31" s="30">
        <f t="shared" si="16"/>
        <v>0.55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</row>
    <row r="7">
      <c r="A7" s="42" t="s">
        <v>130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5" width="17.43"/>
    <col customWidth="1" min="16" max="16" width="8.71"/>
    <col customWidth="1" min="17" max="17" width="13.86"/>
    <col customWidth="1" min="18" max="29" width="8.71"/>
    <col customWidth="1" min="30" max="30" width="9.71"/>
    <col customWidth="1" min="31" max="31" width="13.57"/>
    <col customWidth="1" min="32" max="54" width="8.71"/>
    <col customWidth="1" min="55" max="55" width="18.14"/>
    <col customWidth="1" min="56" max="56" width="13.0"/>
    <col customWidth="1" min="57" max="58" width="8.71"/>
    <col customWidth="1" min="59" max="59" width="11.14"/>
    <col customWidth="1" min="60" max="60" width="9.71"/>
    <col customWidth="1" min="61" max="61" width="8.71"/>
    <col customWidth="1" min="62" max="62" width="9.14"/>
    <col customWidth="1" min="63" max="63" width="16.14"/>
    <col customWidth="1" min="64" max="65" width="8.71"/>
    <col customWidth="1" min="66" max="66" width="19.14"/>
    <col customWidth="1" min="67" max="67" width="10.29"/>
    <col customWidth="1" min="68" max="68" width="8.71"/>
    <col customWidth="1" min="69" max="69" width="9.14"/>
    <col customWidth="1" min="70" max="71" width="8.71"/>
    <col customWidth="1" min="72" max="72" width="9.14"/>
    <col customWidth="1" min="73" max="73" width="8.71"/>
    <col customWidth="1" min="74" max="74" width="14.4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 t="s">
        <v>1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5"/>
      <c r="BJ1" s="3"/>
      <c r="BK1" s="6"/>
      <c r="BL1" s="6"/>
      <c r="BM1" s="5"/>
      <c r="BN1" s="5"/>
      <c r="BO1" s="3"/>
      <c r="BP1" s="3"/>
      <c r="BQ1" s="3"/>
      <c r="BR1" s="3"/>
      <c r="BS1" s="7"/>
      <c r="BT1" s="7"/>
      <c r="BU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8</v>
      </c>
      <c r="Q2" s="9" t="s">
        <v>9</v>
      </c>
      <c r="R2" s="9" t="s">
        <v>9</v>
      </c>
      <c r="S2" s="9" t="s">
        <v>10</v>
      </c>
      <c r="T2" s="9" t="s">
        <v>10</v>
      </c>
      <c r="U2" s="9" t="s">
        <v>11</v>
      </c>
      <c r="V2" s="10" t="s">
        <v>11</v>
      </c>
      <c r="W2" s="9" t="s">
        <v>12</v>
      </c>
      <c r="X2" s="9" t="s">
        <v>12</v>
      </c>
      <c r="Y2" s="9" t="s">
        <v>13</v>
      </c>
      <c r="Z2" s="9" t="s">
        <v>13</v>
      </c>
      <c r="AA2" s="9" t="s">
        <v>14</v>
      </c>
      <c r="AB2" s="9" t="s">
        <v>14</v>
      </c>
      <c r="AC2" s="9" t="s">
        <v>15</v>
      </c>
      <c r="AD2" s="9" t="s">
        <v>15</v>
      </c>
      <c r="AE2" s="9" t="s">
        <v>15</v>
      </c>
      <c r="AF2" s="9" t="s">
        <v>15</v>
      </c>
      <c r="AG2" s="9" t="s">
        <v>16</v>
      </c>
      <c r="AH2" s="9" t="s">
        <v>16</v>
      </c>
      <c r="AI2" s="9" t="s">
        <v>17</v>
      </c>
      <c r="AJ2" s="9" t="s">
        <v>17</v>
      </c>
      <c r="AK2" s="9" t="s">
        <v>18</v>
      </c>
      <c r="AL2" s="9" t="s">
        <v>18</v>
      </c>
      <c r="AM2" s="9" t="s">
        <v>19</v>
      </c>
      <c r="AN2" s="9" t="s">
        <v>19</v>
      </c>
      <c r="AO2" s="9" t="s">
        <v>20</v>
      </c>
      <c r="AP2" s="9" t="s">
        <v>20</v>
      </c>
      <c r="AQ2" s="9" t="s">
        <v>21</v>
      </c>
      <c r="AR2" s="9" t="s">
        <v>21</v>
      </c>
      <c r="AS2" s="9" t="s">
        <v>22</v>
      </c>
      <c r="AT2" s="9" t="s">
        <v>22</v>
      </c>
      <c r="AU2" s="9" t="s">
        <v>23</v>
      </c>
      <c r="AV2" s="9" t="s">
        <v>23</v>
      </c>
      <c r="AW2" s="9" t="s">
        <v>24</v>
      </c>
      <c r="AX2" s="9" t="s">
        <v>24</v>
      </c>
      <c r="AY2" s="9" t="s">
        <v>25</v>
      </c>
      <c r="AZ2" s="9" t="s">
        <v>25</v>
      </c>
      <c r="BA2" s="9" t="s">
        <v>26</v>
      </c>
      <c r="BB2" s="9" t="s">
        <v>26</v>
      </c>
      <c r="BC2" s="9" t="s">
        <v>26</v>
      </c>
      <c r="BD2" s="9" t="s">
        <v>26</v>
      </c>
      <c r="BE2" s="9" t="s">
        <v>26</v>
      </c>
      <c r="BF2" s="9" t="s">
        <v>27</v>
      </c>
      <c r="BG2" s="9" t="s">
        <v>27</v>
      </c>
      <c r="BH2" s="9" t="s">
        <v>27</v>
      </c>
      <c r="BI2" s="11" t="s">
        <v>27</v>
      </c>
      <c r="BJ2" s="9" t="s">
        <v>28</v>
      </c>
      <c r="BK2" s="11" t="s">
        <v>28</v>
      </c>
      <c r="BL2" s="11" t="s">
        <v>28</v>
      </c>
      <c r="BM2" s="11" t="s">
        <v>29</v>
      </c>
      <c r="BN2" s="11" t="s">
        <v>29</v>
      </c>
      <c r="BO2" s="9" t="s">
        <v>29</v>
      </c>
      <c r="BP2" s="9" t="s">
        <v>30</v>
      </c>
      <c r="BQ2" s="9" t="s">
        <v>30</v>
      </c>
      <c r="BR2" s="9" t="s">
        <v>31</v>
      </c>
      <c r="BS2" s="9" t="s">
        <v>31</v>
      </c>
      <c r="BT2" s="9" t="s">
        <v>32</v>
      </c>
      <c r="BU2" s="9" t="s">
        <v>33</v>
      </c>
      <c r="BV2" s="41" t="s">
        <v>116</v>
      </c>
    </row>
    <row r="3">
      <c r="A3" s="8"/>
      <c r="B3" s="9" t="s">
        <v>71</v>
      </c>
      <c r="C3" s="9" t="s">
        <v>36</v>
      </c>
      <c r="D3" s="9" t="s">
        <v>76</v>
      </c>
      <c r="E3" s="9" t="s">
        <v>36</v>
      </c>
      <c r="F3" s="9" t="s">
        <v>76</v>
      </c>
      <c r="G3" s="9" t="s">
        <v>36</v>
      </c>
      <c r="H3" s="9" t="s">
        <v>71</v>
      </c>
      <c r="I3" s="9" t="s">
        <v>36</v>
      </c>
      <c r="J3" s="9" t="s">
        <v>71</v>
      </c>
      <c r="K3" s="9" t="s">
        <v>36</v>
      </c>
      <c r="L3" s="9" t="s">
        <v>76</v>
      </c>
      <c r="M3" s="9" t="s">
        <v>36</v>
      </c>
      <c r="N3" s="9" t="s">
        <v>76</v>
      </c>
      <c r="O3" s="9" t="s">
        <v>117</v>
      </c>
      <c r="P3" s="9" t="s">
        <v>36</v>
      </c>
      <c r="Q3" s="9" t="s">
        <v>118</v>
      </c>
      <c r="R3" s="9" t="s">
        <v>36</v>
      </c>
      <c r="S3" s="9" t="s">
        <v>76</v>
      </c>
      <c r="T3" s="9" t="s">
        <v>72</v>
      </c>
      <c r="U3" s="9" t="s">
        <v>71</v>
      </c>
      <c r="V3" s="10" t="s">
        <v>36</v>
      </c>
      <c r="W3" s="9" t="s">
        <v>35</v>
      </c>
      <c r="X3" s="9" t="s">
        <v>36</v>
      </c>
      <c r="Y3" s="9" t="s">
        <v>35</v>
      </c>
      <c r="Z3" s="9" t="s">
        <v>36</v>
      </c>
      <c r="AA3" s="9" t="s">
        <v>35</v>
      </c>
      <c r="AB3" s="9" t="s">
        <v>36</v>
      </c>
      <c r="AC3" s="9" t="s">
        <v>35</v>
      </c>
      <c r="AD3" s="9" t="s">
        <v>119</v>
      </c>
      <c r="AE3" s="9" t="s">
        <v>120</v>
      </c>
      <c r="AF3" s="9" t="s">
        <v>36</v>
      </c>
      <c r="AG3" s="9" t="s">
        <v>35</v>
      </c>
      <c r="AH3" s="9" t="s">
        <v>36</v>
      </c>
      <c r="AI3" s="9" t="s">
        <v>35</v>
      </c>
      <c r="AJ3" s="9" t="s">
        <v>36</v>
      </c>
      <c r="AK3" s="9" t="s">
        <v>35</v>
      </c>
      <c r="AL3" s="9" t="s">
        <v>36</v>
      </c>
      <c r="AM3" s="9" t="s">
        <v>35</v>
      </c>
      <c r="AN3" s="9" t="s">
        <v>36</v>
      </c>
      <c r="AO3" s="9" t="s">
        <v>35</v>
      </c>
      <c r="AP3" s="9" t="s">
        <v>36</v>
      </c>
      <c r="AQ3" s="9" t="s">
        <v>35</v>
      </c>
      <c r="AR3" s="9" t="s">
        <v>36</v>
      </c>
      <c r="AS3" s="9" t="s">
        <v>35</v>
      </c>
      <c r="AT3" s="9" t="s">
        <v>36</v>
      </c>
      <c r="AU3" s="9" t="s">
        <v>35</v>
      </c>
      <c r="AV3" s="9" t="s">
        <v>36</v>
      </c>
      <c r="AW3" s="9" t="s">
        <v>35</v>
      </c>
      <c r="AX3" s="9" t="s">
        <v>36</v>
      </c>
      <c r="AY3" s="9" t="s">
        <v>35</v>
      </c>
      <c r="AZ3" s="9" t="s">
        <v>36</v>
      </c>
      <c r="BA3" s="9" t="s">
        <v>35</v>
      </c>
      <c r="BB3" s="9" t="s">
        <v>121</v>
      </c>
      <c r="BC3" s="9" t="s">
        <v>122</v>
      </c>
      <c r="BD3" s="9" t="s">
        <v>123</v>
      </c>
      <c r="BE3" s="9" t="s">
        <v>36</v>
      </c>
      <c r="BF3" s="9" t="s">
        <v>35</v>
      </c>
      <c r="BG3" s="9" t="s">
        <v>62</v>
      </c>
      <c r="BH3" s="9" t="s">
        <v>119</v>
      </c>
      <c r="BI3" s="11" t="s">
        <v>36</v>
      </c>
      <c r="BJ3" s="9" t="s">
        <v>35</v>
      </c>
      <c r="BK3" s="11" t="s">
        <v>124</v>
      </c>
      <c r="BL3" s="11" t="s">
        <v>36</v>
      </c>
      <c r="BM3" s="11" t="s">
        <v>35</v>
      </c>
      <c r="BN3" s="11" t="s">
        <v>125</v>
      </c>
      <c r="BO3" s="9" t="s">
        <v>126</v>
      </c>
      <c r="BP3" s="9" t="s">
        <v>35</v>
      </c>
      <c r="BQ3" s="9" t="s">
        <v>36</v>
      </c>
      <c r="BR3" s="9" t="s">
        <v>35</v>
      </c>
      <c r="BS3" s="9" t="s">
        <v>36</v>
      </c>
      <c r="BT3" s="9" t="s">
        <v>35</v>
      </c>
      <c r="BU3" s="9" t="s">
        <v>36</v>
      </c>
    </row>
    <row r="4">
      <c r="A4" s="9" t="s">
        <v>40</v>
      </c>
      <c r="B4" s="12">
        <v>292.4</v>
      </c>
      <c r="C4" s="12"/>
      <c r="D4" s="12">
        <v>256.42</v>
      </c>
      <c r="E4" s="12"/>
      <c r="F4" s="12">
        <v>259.65</v>
      </c>
      <c r="G4" s="12"/>
      <c r="H4" s="12">
        <v>314.04</v>
      </c>
      <c r="I4" s="12"/>
      <c r="J4" s="12">
        <v>278.0</v>
      </c>
      <c r="K4" s="12"/>
      <c r="L4" s="12">
        <v>250.63</v>
      </c>
      <c r="M4" s="12"/>
      <c r="N4" s="12">
        <v>265.21</v>
      </c>
      <c r="O4" s="12">
        <v>691.5</v>
      </c>
      <c r="P4" s="12"/>
      <c r="Q4" s="12">
        <v>373.7</v>
      </c>
      <c r="R4" s="12">
        <v>384.2</v>
      </c>
      <c r="S4" s="12">
        <v>565.1</v>
      </c>
      <c r="T4" s="12">
        <v>354.3</v>
      </c>
      <c r="U4" s="12">
        <v>245.09</v>
      </c>
      <c r="V4" s="12">
        <v>380.9</v>
      </c>
      <c r="W4" s="8"/>
      <c r="X4" s="12"/>
      <c r="Y4" s="12"/>
      <c r="Z4" s="12"/>
      <c r="AA4" s="12"/>
      <c r="AB4" s="12"/>
      <c r="AC4" s="12">
        <v>283.88</v>
      </c>
      <c r="AD4" s="12">
        <v>337.7</v>
      </c>
      <c r="AE4" s="12">
        <v>289.68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>
        <v>254.83</v>
      </c>
      <c r="BC4" s="12">
        <v>224.86</v>
      </c>
      <c r="BD4" s="12">
        <v>206.29</v>
      </c>
      <c r="BE4" s="12"/>
      <c r="BF4" s="12"/>
      <c r="BG4" s="12">
        <v>315.99</v>
      </c>
      <c r="BH4" s="12">
        <v>283.79</v>
      </c>
      <c r="BI4" s="12"/>
      <c r="BJ4" s="12">
        <v>265.07</v>
      </c>
      <c r="BK4" s="12">
        <v>263.26</v>
      </c>
      <c r="BL4" s="12"/>
      <c r="BM4" s="12"/>
      <c r="BN4" s="12">
        <v>258.55</v>
      </c>
      <c r="BO4" s="12">
        <v>314.49</v>
      </c>
      <c r="BP4" s="12"/>
      <c r="BQ4" s="12">
        <v>294.71</v>
      </c>
      <c r="BR4" s="12"/>
      <c r="BS4" s="12"/>
      <c r="BT4" s="12">
        <v>136.73</v>
      </c>
      <c r="BU4" s="13"/>
      <c r="BV4" s="41">
        <v>963.7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>
        <v>0.0</v>
      </c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6"/>
    </row>
    <row r="6">
      <c r="A6" s="17">
        <v>2.0</v>
      </c>
      <c r="B6" s="12">
        <v>0.6</v>
      </c>
      <c r="C6" s="12"/>
      <c r="D6" s="12">
        <v>0.0</v>
      </c>
      <c r="E6" s="12"/>
      <c r="F6" s="12">
        <v>0.0</v>
      </c>
      <c r="G6" s="12"/>
      <c r="H6" s="12">
        <v>1.44</v>
      </c>
      <c r="I6" s="12"/>
      <c r="J6" s="12">
        <v>1.72</v>
      </c>
      <c r="K6" s="12"/>
      <c r="L6" s="12">
        <v>0.8100000000000002</v>
      </c>
      <c r="M6" s="12"/>
      <c r="N6" s="12">
        <v>0.02</v>
      </c>
      <c r="O6" s="12">
        <v>0.1</v>
      </c>
      <c r="P6" s="12"/>
      <c r="Q6" s="12">
        <v>71.3</v>
      </c>
      <c r="R6" s="12">
        <v>0.02</v>
      </c>
      <c r="S6" s="12">
        <v>51.3</v>
      </c>
      <c r="T6" s="12">
        <v>0.0</v>
      </c>
      <c r="U6" s="12">
        <v>0.4600000000000001</v>
      </c>
      <c r="V6" s="12">
        <v>0.28</v>
      </c>
      <c r="W6" s="8"/>
      <c r="X6" s="12"/>
      <c r="Y6" s="12"/>
      <c r="Z6" s="12"/>
      <c r="AA6" s="12"/>
      <c r="AB6" s="12"/>
      <c r="AC6" s="12">
        <v>0.0</v>
      </c>
      <c r="AD6" s="12">
        <v>0.0</v>
      </c>
      <c r="AE6" s="12">
        <v>0.0</v>
      </c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>
        <v>0.0</v>
      </c>
      <c r="BC6" s="12">
        <v>0.03</v>
      </c>
      <c r="BD6" s="12">
        <v>0.0</v>
      </c>
      <c r="BE6" s="12"/>
      <c r="BF6" s="12"/>
      <c r="BG6" s="12">
        <v>0.33</v>
      </c>
      <c r="BH6" s="12">
        <v>0.0</v>
      </c>
      <c r="BI6" s="12"/>
      <c r="BJ6" s="12">
        <v>0.0</v>
      </c>
      <c r="BK6" s="12">
        <v>0.0</v>
      </c>
      <c r="BL6" s="12"/>
      <c r="BM6" s="12"/>
      <c r="BN6" s="12">
        <v>0.21000000000000002</v>
      </c>
      <c r="BO6" s="12">
        <v>0.0</v>
      </c>
      <c r="BP6" s="12"/>
      <c r="BQ6" s="12">
        <v>0.02</v>
      </c>
      <c r="BR6" s="12"/>
      <c r="BS6" s="12"/>
      <c r="BT6" s="12">
        <v>0.0</v>
      </c>
      <c r="BU6" s="13"/>
      <c r="BV6" s="41">
        <v>0.2</v>
      </c>
    </row>
    <row r="7">
      <c r="A7" s="18">
        <v>1.0</v>
      </c>
      <c r="B7" s="12">
        <v>0.5</v>
      </c>
      <c r="C7" s="12"/>
      <c r="D7" s="12">
        <v>0.02</v>
      </c>
      <c r="E7" s="12"/>
      <c r="F7" s="12">
        <v>0.17</v>
      </c>
      <c r="G7" s="12"/>
      <c r="H7" s="12">
        <v>14.37</v>
      </c>
      <c r="I7" s="12"/>
      <c r="J7" s="12">
        <v>3.97</v>
      </c>
      <c r="K7" s="12"/>
      <c r="L7" s="12">
        <v>3.84</v>
      </c>
      <c r="M7" s="12"/>
      <c r="N7" s="12">
        <v>0.31</v>
      </c>
      <c r="O7" s="12">
        <v>0.5</v>
      </c>
      <c r="P7" s="12"/>
      <c r="Q7" s="12">
        <v>72.5</v>
      </c>
      <c r="R7" s="12">
        <v>0.58</v>
      </c>
      <c r="S7" s="12">
        <v>25.7</v>
      </c>
      <c r="T7" s="12">
        <v>0.8</v>
      </c>
      <c r="U7" s="12">
        <v>3.51</v>
      </c>
      <c r="V7" s="12">
        <v>0.9200000000000002</v>
      </c>
      <c r="W7" s="8"/>
      <c r="X7" s="12"/>
      <c r="Y7" s="12"/>
      <c r="Z7" s="12"/>
      <c r="AA7" s="12"/>
      <c r="AB7" s="12"/>
      <c r="AC7" s="12">
        <v>0.06</v>
      </c>
      <c r="AD7" s="12">
        <v>0.54</v>
      </c>
      <c r="AE7" s="12">
        <v>0.0</v>
      </c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>
        <v>0.0</v>
      </c>
      <c r="BC7" s="12">
        <v>0.25</v>
      </c>
      <c r="BD7" s="12">
        <v>0.0</v>
      </c>
      <c r="BE7" s="12"/>
      <c r="BF7" s="12"/>
      <c r="BG7" s="12">
        <v>0.03</v>
      </c>
      <c r="BH7" s="12">
        <v>0.0</v>
      </c>
      <c r="BI7" s="12"/>
      <c r="BJ7" s="12">
        <v>0.0</v>
      </c>
      <c r="BK7" s="12">
        <v>0.08</v>
      </c>
      <c r="BL7" s="12"/>
      <c r="BM7" s="12"/>
      <c r="BN7" s="12">
        <v>0.5</v>
      </c>
      <c r="BO7" s="12">
        <v>0.09</v>
      </c>
      <c r="BP7" s="12"/>
      <c r="BQ7" s="12">
        <v>0.01</v>
      </c>
      <c r="BR7" s="12"/>
      <c r="BS7" s="12"/>
      <c r="BT7" s="12">
        <v>0.04</v>
      </c>
      <c r="BU7" s="13"/>
      <c r="BV7" s="41">
        <v>6.1</v>
      </c>
    </row>
    <row r="8">
      <c r="A8" s="18">
        <v>0.5</v>
      </c>
      <c r="B8" s="12">
        <v>12.2</v>
      </c>
      <c r="C8" s="12"/>
      <c r="D8" s="12">
        <v>0.66</v>
      </c>
      <c r="E8" s="12"/>
      <c r="F8" s="12">
        <v>6.37</v>
      </c>
      <c r="G8" s="12"/>
      <c r="H8" s="12">
        <v>50.98</v>
      </c>
      <c r="I8" s="12"/>
      <c r="J8" s="12">
        <v>32.43</v>
      </c>
      <c r="K8" s="12"/>
      <c r="L8" s="12">
        <v>52.69</v>
      </c>
      <c r="M8" s="12"/>
      <c r="N8" s="12">
        <v>6.98</v>
      </c>
      <c r="O8" s="12">
        <v>18.6</v>
      </c>
      <c r="P8" s="12"/>
      <c r="Q8" s="12">
        <v>92.7</v>
      </c>
      <c r="R8" s="12">
        <v>37.73</v>
      </c>
      <c r="S8" s="12">
        <v>86.7</v>
      </c>
      <c r="T8" s="12">
        <v>17.1</v>
      </c>
      <c r="U8" s="12">
        <v>46.69</v>
      </c>
      <c r="V8" s="12">
        <v>40.14</v>
      </c>
      <c r="W8" s="8"/>
      <c r="X8" s="12"/>
      <c r="Y8" s="12"/>
      <c r="Z8" s="12"/>
      <c r="AA8" s="12"/>
      <c r="AB8" s="12"/>
      <c r="AC8" s="12">
        <v>1.8</v>
      </c>
      <c r="AD8" s="12">
        <v>17.14</v>
      </c>
      <c r="AE8" s="12">
        <v>0.18</v>
      </c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>
        <v>0.34</v>
      </c>
      <c r="BC8" s="12">
        <v>0.52</v>
      </c>
      <c r="BD8" s="12">
        <v>0.07</v>
      </c>
      <c r="BE8" s="12"/>
      <c r="BF8" s="12"/>
      <c r="BG8" s="12">
        <v>0.0</v>
      </c>
      <c r="BH8" s="12">
        <v>0.15</v>
      </c>
      <c r="BI8" s="12"/>
      <c r="BJ8" s="12">
        <v>0.07</v>
      </c>
      <c r="BK8" s="12">
        <v>2.94</v>
      </c>
      <c r="BL8" s="12"/>
      <c r="BM8" s="12"/>
      <c r="BN8" s="12">
        <v>7.59</v>
      </c>
      <c r="BO8" s="12">
        <v>0.96</v>
      </c>
      <c r="BP8" s="12"/>
      <c r="BQ8" s="12">
        <v>0.22000000000000003</v>
      </c>
      <c r="BR8" s="12"/>
      <c r="BS8" s="12"/>
      <c r="BT8" s="12">
        <v>0.13</v>
      </c>
      <c r="BU8" s="13"/>
      <c r="BV8" s="41">
        <v>11.4</v>
      </c>
    </row>
    <row r="9">
      <c r="A9" s="18">
        <v>0.25</v>
      </c>
      <c r="B9" s="12">
        <v>111.2</v>
      </c>
      <c r="C9" s="12"/>
      <c r="D9" s="12">
        <v>37.75</v>
      </c>
      <c r="E9" s="12"/>
      <c r="F9" s="12">
        <v>106.84</v>
      </c>
      <c r="G9" s="12"/>
      <c r="H9" s="12">
        <v>125.57</v>
      </c>
      <c r="I9" s="12"/>
      <c r="J9" s="12">
        <v>149.88</v>
      </c>
      <c r="K9" s="12"/>
      <c r="L9" s="12">
        <v>139.97</v>
      </c>
      <c r="M9" s="12"/>
      <c r="N9" s="12">
        <v>133.44</v>
      </c>
      <c r="O9" s="12">
        <v>383.1</v>
      </c>
      <c r="P9" s="12"/>
      <c r="Q9" s="12">
        <v>75.3</v>
      </c>
      <c r="R9" s="12">
        <v>245.67</v>
      </c>
      <c r="S9" s="12">
        <v>325.5</v>
      </c>
      <c r="T9" s="12">
        <v>235.4</v>
      </c>
      <c r="U9" s="12">
        <v>141.21</v>
      </c>
      <c r="V9" s="12">
        <v>243.86</v>
      </c>
      <c r="W9" s="8"/>
      <c r="X9" s="12"/>
      <c r="Y9" s="12"/>
      <c r="Z9" s="12"/>
      <c r="AA9" s="12"/>
      <c r="AB9" s="12"/>
      <c r="AC9" s="12">
        <v>40.93</v>
      </c>
      <c r="AD9" s="12">
        <v>138.85</v>
      </c>
      <c r="AE9" s="12">
        <v>35.89</v>
      </c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>
        <v>61.6</v>
      </c>
      <c r="BC9" s="12">
        <v>14.33</v>
      </c>
      <c r="BD9" s="12">
        <v>77.45</v>
      </c>
      <c r="BE9" s="12"/>
      <c r="BF9" s="12"/>
      <c r="BG9" s="12">
        <v>39.73</v>
      </c>
      <c r="BH9" s="12">
        <v>31.73</v>
      </c>
      <c r="BI9" s="12"/>
      <c r="BJ9" s="12">
        <v>23.73</v>
      </c>
      <c r="BK9" s="12">
        <v>26.39</v>
      </c>
      <c r="BL9" s="12"/>
      <c r="BM9" s="12"/>
      <c r="BN9" s="12">
        <v>52.65</v>
      </c>
      <c r="BO9" s="12">
        <v>159.46</v>
      </c>
      <c r="BP9" s="12"/>
      <c r="BQ9" s="12">
        <v>47.62</v>
      </c>
      <c r="BR9" s="12"/>
      <c r="BS9" s="12"/>
      <c r="BT9" s="12">
        <v>16.33</v>
      </c>
      <c r="BU9" s="13"/>
      <c r="BV9" s="41">
        <v>41.5</v>
      </c>
    </row>
    <row r="10">
      <c r="A10" s="19">
        <v>0.125</v>
      </c>
      <c r="B10" s="12">
        <v>145.2</v>
      </c>
      <c r="C10" s="12"/>
      <c r="D10" s="12">
        <v>193.42</v>
      </c>
      <c r="E10" s="12"/>
      <c r="F10" s="12">
        <v>136.57</v>
      </c>
      <c r="G10" s="12"/>
      <c r="H10" s="12">
        <v>100.71</v>
      </c>
      <c r="I10" s="12"/>
      <c r="J10" s="12">
        <v>89.26</v>
      </c>
      <c r="K10" s="12"/>
      <c r="L10" s="12">
        <v>50.32</v>
      </c>
      <c r="M10" s="12"/>
      <c r="N10" s="12">
        <v>112.82</v>
      </c>
      <c r="O10" s="12">
        <v>194.4</v>
      </c>
      <c r="P10" s="12"/>
      <c r="Q10" s="12">
        <v>52.9</v>
      </c>
      <c r="R10" s="12">
        <v>91.96</v>
      </c>
      <c r="S10" s="12">
        <v>70.0</v>
      </c>
      <c r="T10" s="12">
        <v>91.5</v>
      </c>
      <c r="U10" s="12">
        <v>51.3</v>
      </c>
      <c r="V10" s="12">
        <v>89.11</v>
      </c>
      <c r="W10" s="8"/>
      <c r="X10" s="12"/>
      <c r="Y10" s="12"/>
      <c r="Z10" s="12"/>
      <c r="AA10" s="12"/>
      <c r="AB10" s="12"/>
      <c r="AC10" s="12">
        <v>226.1</v>
      </c>
      <c r="AD10" s="12">
        <v>168.56</v>
      </c>
      <c r="AE10" s="12">
        <v>241.54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>
        <v>188.55</v>
      </c>
      <c r="BC10" s="12">
        <v>195.8</v>
      </c>
      <c r="BD10" s="12">
        <v>124.0</v>
      </c>
      <c r="BE10" s="12"/>
      <c r="BF10" s="12"/>
      <c r="BG10" s="12">
        <v>265.88</v>
      </c>
      <c r="BH10" s="12">
        <v>240.74</v>
      </c>
      <c r="BI10" s="12"/>
      <c r="BJ10" s="12">
        <v>229.8</v>
      </c>
      <c r="BK10" s="12">
        <v>227.82</v>
      </c>
      <c r="BL10" s="12"/>
      <c r="BM10" s="12"/>
      <c r="BN10" s="12">
        <v>183.21</v>
      </c>
      <c r="BO10" s="12">
        <v>149.41</v>
      </c>
      <c r="BP10" s="12"/>
      <c r="BQ10" s="12">
        <v>236.69</v>
      </c>
      <c r="BR10" s="12"/>
      <c r="BS10" s="12"/>
      <c r="BT10" s="12">
        <v>111.53</v>
      </c>
      <c r="BU10" s="13"/>
      <c r="BV10" s="41">
        <v>560.0</v>
      </c>
    </row>
    <row r="11">
      <c r="A11" s="19">
        <v>0.0625</v>
      </c>
      <c r="B11" s="12">
        <v>22.6</v>
      </c>
      <c r="C11" s="12"/>
      <c r="D11" s="12">
        <v>24.45</v>
      </c>
      <c r="E11" s="12"/>
      <c r="F11" s="12">
        <v>9.55</v>
      </c>
      <c r="G11" s="12"/>
      <c r="H11" s="12">
        <v>20.96</v>
      </c>
      <c r="I11" s="12"/>
      <c r="J11" s="12">
        <v>0.7</v>
      </c>
      <c r="K11" s="12"/>
      <c r="L11" s="12">
        <v>2.9</v>
      </c>
      <c r="M11" s="12"/>
      <c r="N11" s="12">
        <v>11.47</v>
      </c>
      <c r="O11" s="12">
        <v>94.8</v>
      </c>
      <c r="P11" s="12"/>
      <c r="Q11" s="12">
        <v>8.9</v>
      </c>
      <c r="R11" s="12">
        <v>8.04</v>
      </c>
      <c r="S11" s="12">
        <v>6.1</v>
      </c>
      <c r="T11" s="12">
        <v>9.4</v>
      </c>
      <c r="U11" s="12">
        <v>1.83</v>
      </c>
      <c r="V11" s="12">
        <v>5.44</v>
      </c>
      <c r="W11" s="8"/>
      <c r="X11" s="12"/>
      <c r="Y11" s="12"/>
      <c r="Z11" s="12"/>
      <c r="AA11" s="12"/>
      <c r="AB11" s="12"/>
      <c r="AC11" s="12">
        <v>14.89</v>
      </c>
      <c r="AD11" s="12">
        <v>12.38</v>
      </c>
      <c r="AE11" s="12">
        <v>11.9</v>
      </c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>
        <v>4.44</v>
      </c>
      <c r="BC11" s="12">
        <v>13.96</v>
      </c>
      <c r="BD11" s="12">
        <v>4.66</v>
      </c>
      <c r="BE11" s="12"/>
      <c r="BF11" s="12"/>
      <c r="BG11" s="12">
        <v>9.84</v>
      </c>
      <c r="BH11" s="12">
        <v>11.05</v>
      </c>
      <c r="BI11" s="12"/>
      <c r="BJ11" s="12">
        <v>11.39</v>
      </c>
      <c r="BK11" s="12">
        <v>5.87</v>
      </c>
      <c r="BL11" s="12"/>
      <c r="BM11" s="12"/>
      <c r="BN11" s="12">
        <v>14.05</v>
      </c>
      <c r="BO11" s="12">
        <v>4.34</v>
      </c>
      <c r="BP11" s="12"/>
      <c r="BQ11" s="12">
        <v>9.92</v>
      </c>
      <c r="BR11" s="12"/>
      <c r="BS11" s="12"/>
      <c r="BT11" s="12">
        <v>8.699999999999998</v>
      </c>
      <c r="BU11" s="13"/>
      <c r="BV11" s="41">
        <v>334.9</v>
      </c>
    </row>
    <row r="12">
      <c r="A12" s="20" t="s">
        <v>42</v>
      </c>
      <c r="B12" s="12">
        <v>0.1</v>
      </c>
      <c r="C12" s="12"/>
      <c r="D12" s="12">
        <v>0.1</v>
      </c>
      <c r="E12" s="12"/>
      <c r="F12" s="12">
        <v>0.04</v>
      </c>
      <c r="G12" s="12"/>
      <c r="H12" s="12">
        <v>0.0</v>
      </c>
      <c r="I12" s="12"/>
      <c r="J12" s="12">
        <v>0.0</v>
      </c>
      <c r="K12" s="12"/>
      <c r="L12" s="12">
        <v>0.0</v>
      </c>
      <c r="M12" s="12"/>
      <c r="N12" s="12">
        <v>0.01</v>
      </c>
      <c r="O12" s="12">
        <v>0.0</v>
      </c>
      <c r="P12" s="12"/>
      <c r="Q12" s="12">
        <v>0.0</v>
      </c>
      <c r="R12" s="12">
        <v>0.0</v>
      </c>
      <c r="S12" s="12">
        <v>0.1</v>
      </c>
      <c r="T12" s="12">
        <v>0.1</v>
      </c>
      <c r="U12" s="12">
        <v>0.09</v>
      </c>
      <c r="V12" s="12">
        <v>0.01</v>
      </c>
      <c r="W12" s="8"/>
      <c r="X12" s="12"/>
      <c r="Y12" s="12"/>
      <c r="Z12" s="12"/>
      <c r="AA12" s="12"/>
      <c r="AB12" s="12"/>
      <c r="AC12" s="12">
        <v>0.1</v>
      </c>
      <c r="AD12" s="12">
        <v>0.07</v>
      </c>
      <c r="AE12" s="12">
        <v>0.18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>
        <v>0.01</v>
      </c>
      <c r="BC12" s="12">
        <v>0.08</v>
      </c>
      <c r="BD12" s="12">
        <v>0.0</v>
      </c>
      <c r="BE12" s="12"/>
      <c r="BF12" s="12"/>
      <c r="BG12" s="12">
        <v>0.02</v>
      </c>
      <c r="BH12" s="12">
        <v>0.07</v>
      </c>
      <c r="BI12" s="12"/>
      <c r="BJ12" s="12">
        <v>0.08</v>
      </c>
      <c r="BK12" s="12">
        <v>0.37</v>
      </c>
      <c r="BL12" s="12"/>
      <c r="BM12" s="12"/>
      <c r="BN12" s="12">
        <v>0.15</v>
      </c>
      <c r="BO12" s="12">
        <v>0.01</v>
      </c>
      <c r="BP12" s="12"/>
      <c r="BQ12" s="12">
        <v>0.13</v>
      </c>
      <c r="BR12" s="12"/>
      <c r="BS12" s="12"/>
      <c r="BT12" s="12">
        <v>0.0</v>
      </c>
      <c r="BU12" s="13"/>
      <c r="BV12" s="41">
        <v>6.1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6"/>
    </row>
    <row r="14">
      <c r="A14" s="21" t="s">
        <v>43</v>
      </c>
      <c r="B14" s="22">
        <f t="shared" ref="B14:BV14" si="1">(B6/B$4)*100</f>
        <v>0.2051983584</v>
      </c>
      <c r="C14" s="22" t="str">
        <f t="shared" si="1"/>
        <v>#DIV/0!</v>
      </c>
      <c r="D14" s="22">
        <f t="shared" si="1"/>
        <v>0</v>
      </c>
      <c r="E14" s="22" t="str">
        <f t="shared" si="1"/>
        <v>#DIV/0!</v>
      </c>
      <c r="F14" s="22">
        <f t="shared" si="1"/>
        <v>0</v>
      </c>
      <c r="G14" s="22" t="str">
        <f t="shared" si="1"/>
        <v>#DIV/0!</v>
      </c>
      <c r="H14" s="22">
        <f t="shared" si="1"/>
        <v>0.4585403133</v>
      </c>
      <c r="I14" s="22" t="str">
        <f t="shared" si="1"/>
        <v>#DIV/0!</v>
      </c>
      <c r="J14" s="22">
        <f t="shared" si="1"/>
        <v>0.618705036</v>
      </c>
      <c r="K14" s="22" t="str">
        <f t="shared" si="1"/>
        <v>#DIV/0!</v>
      </c>
      <c r="L14" s="22">
        <f t="shared" si="1"/>
        <v>0.3231855724</v>
      </c>
      <c r="M14" s="22" t="str">
        <f t="shared" si="1"/>
        <v>#DIV/0!</v>
      </c>
      <c r="N14" s="22">
        <f t="shared" si="1"/>
        <v>0.007541193771</v>
      </c>
      <c r="O14" s="22">
        <f t="shared" si="1"/>
        <v>0.01446131598</v>
      </c>
      <c r="P14" s="22" t="str">
        <f t="shared" si="1"/>
        <v>#DIV/0!</v>
      </c>
      <c r="Q14" s="22">
        <f t="shared" si="1"/>
        <v>19.07947552</v>
      </c>
      <c r="R14" s="22">
        <f t="shared" si="1"/>
        <v>0.005205622072</v>
      </c>
      <c r="S14" s="22">
        <f t="shared" si="1"/>
        <v>9.078039285</v>
      </c>
      <c r="T14" s="22">
        <f t="shared" si="1"/>
        <v>0</v>
      </c>
      <c r="U14" s="22">
        <f t="shared" si="1"/>
        <v>0.1876861561</v>
      </c>
      <c r="V14" s="22">
        <f t="shared" si="1"/>
        <v>0.07351010764</v>
      </c>
      <c r="W14" s="23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>
        <f t="shared" si="1"/>
        <v>0</v>
      </c>
      <c r="AD14" s="22">
        <f t="shared" si="1"/>
        <v>0</v>
      </c>
      <c r="AE14" s="22">
        <f t="shared" si="1"/>
        <v>0</v>
      </c>
      <c r="AF14" s="22" t="str">
        <f t="shared" si="1"/>
        <v>#DIV/0!</v>
      </c>
      <c r="AG14" s="22" t="str">
        <f t="shared" si="1"/>
        <v>#DIV/0!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>
        <f t="shared" si="1"/>
        <v>0</v>
      </c>
      <c r="BC14" s="22">
        <f t="shared" si="1"/>
        <v>0.01334163479</v>
      </c>
      <c r="BD14" s="22">
        <f t="shared" si="1"/>
        <v>0</v>
      </c>
      <c r="BE14" s="22" t="str">
        <f t="shared" si="1"/>
        <v>#DIV/0!</v>
      </c>
      <c r="BF14" s="22" t="str">
        <f t="shared" si="1"/>
        <v>#DIV/0!</v>
      </c>
      <c r="BG14" s="22">
        <f t="shared" si="1"/>
        <v>0.1044336846</v>
      </c>
      <c r="BH14" s="22">
        <f t="shared" si="1"/>
        <v>0</v>
      </c>
      <c r="BI14" s="22" t="str">
        <f t="shared" si="1"/>
        <v>#DIV/0!</v>
      </c>
      <c r="BJ14" s="22">
        <f t="shared" si="1"/>
        <v>0</v>
      </c>
      <c r="BK14" s="22">
        <f t="shared" si="1"/>
        <v>0</v>
      </c>
      <c r="BL14" s="22" t="str">
        <f t="shared" si="1"/>
        <v>#DIV/0!</v>
      </c>
      <c r="BM14" s="22" t="str">
        <f t="shared" si="1"/>
        <v>#DIV/0!</v>
      </c>
      <c r="BN14" s="22">
        <f t="shared" si="1"/>
        <v>0.08122220073</v>
      </c>
      <c r="BO14" s="22">
        <f t="shared" si="1"/>
        <v>0</v>
      </c>
      <c r="BP14" s="22" t="str">
        <f t="shared" si="1"/>
        <v>#DIV/0!</v>
      </c>
      <c r="BQ14" s="22">
        <f t="shared" si="1"/>
        <v>0.006786332327</v>
      </c>
      <c r="BR14" s="22" t="str">
        <f t="shared" si="1"/>
        <v>#DIV/0!</v>
      </c>
      <c r="BS14" s="22" t="str">
        <f t="shared" si="1"/>
        <v>#DIV/0!</v>
      </c>
      <c r="BT14" s="22">
        <f t="shared" si="1"/>
        <v>0</v>
      </c>
      <c r="BU14" s="24" t="str">
        <f t="shared" si="1"/>
        <v>#DIV/0!</v>
      </c>
      <c r="BV14" s="41">
        <f t="shared" si="1"/>
        <v>0.02075334648</v>
      </c>
    </row>
    <row r="15">
      <c r="A15" s="25"/>
      <c r="B15" s="22">
        <f t="shared" ref="B15:BV15" si="2">(B7/B$4)*100</f>
        <v>0.170998632</v>
      </c>
      <c r="C15" s="22" t="str">
        <f t="shared" si="2"/>
        <v>#DIV/0!</v>
      </c>
      <c r="D15" s="22">
        <f t="shared" si="2"/>
        <v>0.007799703611</v>
      </c>
      <c r="E15" s="22" t="str">
        <f t="shared" si="2"/>
        <v>#DIV/0!</v>
      </c>
      <c r="F15" s="22">
        <f t="shared" si="2"/>
        <v>0.06547275178</v>
      </c>
      <c r="G15" s="22" t="str">
        <f t="shared" si="2"/>
        <v>#DIV/0!</v>
      </c>
      <c r="H15" s="22">
        <f t="shared" si="2"/>
        <v>4.57585021</v>
      </c>
      <c r="I15" s="22" t="str">
        <f t="shared" si="2"/>
        <v>#DIV/0!</v>
      </c>
      <c r="J15" s="22">
        <f t="shared" si="2"/>
        <v>1.428057554</v>
      </c>
      <c r="K15" s="22" t="str">
        <f t="shared" si="2"/>
        <v>#DIV/0!</v>
      </c>
      <c r="L15" s="22">
        <f t="shared" si="2"/>
        <v>1.53213901</v>
      </c>
      <c r="M15" s="22" t="str">
        <f t="shared" si="2"/>
        <v>#DIV/0!</v>
      </c>
      <c r="N15" s="22">
        <f t="shared" si="2"/>
        <v>0.1168885035</v>
      </c>
      <c r="O15" s="22">
        <f t="shared" si="2"/>
        <v>0.0723065799</v>
      </c>
      <c r="P15" s="22" t="str">
        <f t="shared" si="2"/>
        <v>#DIV/0!</v>
      </c>
      <c r="Q15" s="22">
        <f t="shared" si="2"/>
        <v>19.40058871</v>
      </c>
      <c r="R15" s="22">
        <f t="shared" si="2"/>
        <v>0.1509630401</v>
      </c>
      <c r="S15" s="22">
        <f t="shared" si="2"/>
        <v>4.547867634</v>
      </c>
      <c r="T15" s="22">
        <f t="shared" si="2"/>
        <v>0.2257973469</v>
      </c>
      <c r="U15" s="22">
        <f t="shared" si="2"/>
        <v>1.432126974</v>
      </c>
      <c r="V15" s="22">
        <f t="shared" si="2"/>
        <v>0.2415332108</v>
      </c>
      <c r="W15" s="23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>
        <f t="shared" si="2"/>
        <v>0.02113569114</v>
      </c>
      <c r="AD15" s="22">
        <f t="shared" si="2"/>
        <v>0.1599052413</v>
      </c>
      <c r="AE15" s="22">
        <f t="shared" si="2"/>
        <v>0</v>
      </c>
      <c r="AF15" s="22" t="str">
        <f t="shared" si="2"/>
        <v>#DIV/0!</v>
      </c>
      <c r="AG15" s="22" t="str">
        <f t="shared" si="2"/>
        <v>#DIV/0!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>
        <f t="shared" si="2"/>
        <v>0</v>
      </c>
      <c r="BC15" s="22">
        <f t="shared" si="2"/>
        <v>0.11118029</v>
      </c>
      <c r="BD15" s="22">
        <f t="shared" si="2"/>
        <v>0</v>
      </c>
      <c r="BE15" s="22" t="str">
        <f t="shared" si="2"/>
        <v>#DIV/0!</v>
      </c>
      <c r="BF15" s="22" t="str">
        <f t="shared" si="2"/>
        <v>#DIV/0!</v>
      </c>
      <c r="BG15" s="22">
        <f t="shared" si="2"/>
        <v>0.009493971328</v>
      </c>
      <c r="BH15" s="22">
        <f t="shared" si="2"/>
        <v>0</v>
      </c>
      <c r="BI15" s="22" t="str">
        <f t="shared" si="2"/>
        <v>#DIV/0!</v>
      </c>
      <c r="BJ15" s="22">
        <f t="shared" si="2"/>
        <v>0</v>
      </c>
      <c r="BK15" s="22">
        <f t="shared" si="2"/>
        <v>0.03038820937</v>
      </c>
      <c r="BL15" s="22" t="str">
        <f t="shared" si="2"/>
        <v>#DIV/0!</v>
      </c>
      <c r="BM15" s="22" t="str">
        <f t="shared" si="2"/>
        <v>#DIV/0!</v>
      </c>
      <c r="BN15" s="22">
        <f t="shared" si="2"/>
        <v>0.1933861922</v>
      </c>
      <c r="BO15" s="22">
        <f t="shared" si="2"/>
        <v>0.02861776209</v>
      </c>
      <c r="BP15" s="22" t="str">
        <f t="shared" si="2"/>
        <v>#DIV/0!</v>
      </c>
      <c r="BQ15" s="22">
        <f t="shared" si="2"/>
        <v>0.003393166163</v>
      </c>
      <c r="BR15" s="22" t="str">
        <f t="shared" si="2"/>
        <v>#DIV/0!</v>
      </c>
      <c r="BS15" s="22" t="str">
        <f t="shared" si="2"/>
        <v>#DIV/0!</v>
      </c>
      <c r="BT15" s="22">
        <f t="shared" si="2"/>
        <v>0.02925473561</v>
      </c>
      <c r="BU15" s="24" t="str">
        <f t="shared" si="2"/>
        <v>#DIV/0!</v>
      </c>
      <c r="BV15" s="41">
        <f t="shared" si="2"/>
        <v>0.6329770676</v>
      </c>
    </row>
    <row r="16">
      <c r="A16" s="25"/>
      <c r="B16" s="22">
        <f t="shared" ref="B16:BV16" si="3">(B8/B$4)*100</f>
        <v>4.172366621</v>
      </c>
      <c r="C16" s="22" t="str">
        <f t="shared" si="3"/>
        <v>#DIV/0!</v>
      </c>
      <c r="D16" s="22">
        <f t="shared" si="3"/>
        <v>0.2573902192</v>
      </c>
      <c r="E16" s="22" t="str">
        <f t="shared" si="3"/>
        <v>#DIV/0!</v>
      </c>
      <c r="F16" s="22">
        <f t="shared" si="3"/>
        <v>2.453302523</v>
      </c>
      <c r="G16" s="22" t="str">
        <f t="shared" si="3"/>
        <v>#DIV/0!</v>
      </c>
      <c r="H16" s="22">
        <f t="shared" si="3"/>
        <v>16.23360082</v>
      </c>
      <c r="I16" s="22" t="str">
        <f t="shared" si="3"/>
        <v>#DIV/0!</v>
      </c>
      <c r="J16" s="22">
        <f t="shared" si="3"/>
        <v>11.66546763</v>
      </c>
      <c r="K16" s="22" t="str">
        <f t="shared" si="3"/>
        <v>#DIV/0!</v>
      </c>
      <c r="L16" s="22">
        <f t="shared" si="3"/>
        <v>21.02302198</v>
      </c>
      <c r="M16" s="22" t="str">
        <f t="shared" si="3"/>
        <v>#DIV/0!</v>
      </c>
      <c r="N16" s="22">
        <f t="shared" si="3"/>
        <v>2.631876626</v>
      </c>
      <c r="O16" s="22">
        <f t="shared" si="3"/>
        <v>2.689804772</v>
      </c>
      <c r="P16" s="22" t="str">
        <f t="shared" si="3"/>
        <v>#DIV/0!</v>
      </c>
      <c r="Q16" s="22">
        <f t="shared" si="3"/>
        <v>24.80599411</v>
      </c>
      <c r="R16" s="22">
        <f t="shared" si="3"/>
        <v>9.820406039</v>
      </c>
      <c r="S16" s="22">
        <f t="shared" si="3"/>
        <v>15.34241727</v>
      </c>
      <c r="T16" s="22">
        <f t="shared" si="3"/>
        <v>4.82641829</v>
      </c>
      <c r="U16" s="22">
        <f t="shared" si="3"/>
        <v>19.05014484</v>
      </c>
      <c r="V16" s="22">
        <f t="shared" si="3"/>
        <v>10.538199</v>
      </c>
      <c r="W16" s="23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>
        <f t="shared" si="3"/>
        <v>0.6340707341</v>
      </c>
      <c r="AD16" s="22">
        <f t="shared" si="3"/>
        <v>5.075510808</v>
      </c>
      <c r="AE16" s="22">
        <f t="shared" si="3"/>
        <v>0.06213753107</v>
      </c>
      <c r="AF16" s="22" t="str">
        <f t="shared" si="3"/>
        <v>#DIV/0!</v>
      </c>
      <c r="AG16" s="22" t="str">
        <f t="shared" si="3"/>
        <v>#DIV/0!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>
        <f t="shared" si="3"/>
        <v>0.1334222815</v>
      </c>
      <c r="BC16" s="22">
        <f t="shared" si="3"/>
        <v>0.2312550031</v>
      </c>
      <c r="BD16" s="22">
        <f t="shared" si="3"/>
        <v>0.03393281303</v>
      </c>
      <c r="BE16" s="22" t="str">
        <f t="shared" si="3"/>
        <v>#DIV/0!</v>
      </c>
      <c r="BF16" s="22" t="str">
        <f t="shared" si="3"/>
        <v>#DIV/0!</v>
      </c>
      <c r="BG16" s="22">
        <f t="shared" si="3"/>
        <v>0</v>
      </c>
      <c r="BH16" s="22">
        <f t="shared" si="3"/>
        <v>0.05285598506</v>
      </c>
      <c r="BI16" s="22" t="str">
        <f t="shared" si="3"/>
        <v>#DIV/0!</v>
      </c>
      <c r="BJ16" s="22">
        <f t="shared" si="3"/>
        <v>0.02640811861</v>
      </c>
      <c r="BK16" s="22">
        <f t="shared" si="3"/>
        <v>1.116766695</v>
      </c>
      <c r="BL16" s="22" t="str">
        <f t="shared" si="3"/>
        <v>#DIV/0!</v>
      </c>
      <c r="BM16" s="22" t="str">
        <f t="shared" si="3"/>
        <v>#DIV/0!</v>
      </c>
      <c r="BN16" s="22">
        <f t="shared" si="3"/>
        <v>2.935602398</v>
      </c>
      <c r="BO16" s="22">
        <f t="shared" si="3"/>
        <v>0.305256129</v>
      </c>
      <c r="BP16" s="22" t="str">
        <f t="shared" si="3"/>
        <v>#DIV/0!</v>
      </c>
      <c r="BQ16" s="22">
        <f t="shared" si="3"/>
        <v>0.07464965559</v>
      </c>
      <c r="BR16" s="22" t="str">
        <f t="shared" si="3"/>
        <v>#DIV/0!</v>
      </c>
      <c r="BS16" s="22" t="str">
        <f t="shared" si="3"/>
        <v>#DIV/0!</v>
      </c>
      <c r="BT16" s="22">
        <f t="shared" si="3"/>
        <v>0.09507789073</v>
      </c>
      <c r="BU16" s="24" t="str">
        <f t="shared" si="3"/>
        <v>#DIV/0!</v>
      </c>
      <c r="BV16" s="41">
        <f t="shared" si="3"/>
        <v>1.182940749</v>
      </c>
    </row>
    <row r="17">
      <c r="A17" s="25"/>
      <c r="B17" s="22">
        <f t="shared" ref="B17:BV17" si="4">(B9/B$4)*100</f>
        <v>38.03009576</v>
      </c>
      <c r="C17" s="22" t="str">
        <f t="shared" si="4"/>
        <v>#DIV/0!</v>
      </c>
      <c r="D17" s="22">
        <f t="shared" si="4"/>
        <v>14.72194057</v>
      </c>
      <c r="E17" s="22" t="str">
        <f t="shared" si="4"/>
        <v>#DIV/0!</v>
      </c>
      <c r="F17" s="22">
        <f t="shared" si="4"/>
        <v>41.14769883</v>
      </c>
      <c r="G17" s="22" t="str">
        <f t="shared" si="4"/>
        <v>#DIV/0!</v>
      </c>
      <c r="H17" s="22">
        <f t="shared" si="4"/>
        <v>39.98535218</v>
      </c>
      <c r="I17" s="22" t="str">
        <f t="shared" si="4"/>
        <v>#DIV/0!</v>
      </c>
      <c r="J17" s="22">
        <f t="shared" si="4"/>
        <v>53.91366906</v>
      </c>
      <c r="K17" s="22" t="str">
        <f t="shared" si="4"/>
        <v>#DIV/0!</v>
      </c>
      <c r="L17" s="22">
        <f t="shared" si="4"/>
        <v>55.84726489</v>
      </c>
      <c r="M17" s="22" t="str">
        <f t="shared" si="4"/>
        <v>#DIV/0!</v>
      </c>
      <c r="N17" s="22">
        <f t="shared" si="4"/>
        <v>50.31484484</v>
      </c>
      <c r="O17" s="22">
        <f t="shared" si="4"/>
        <v>55.40130152</v>
      </c>
      <c r="P17" s="22" t="str">
        <f t="shared" si="4"/>
        <v>#DIV/0!</v>
      </c>
      <c r="Q17" s="22">
        <f t="shared" si="4"/>
        <v>20.14985282</v>
      </c>
      <c r="R17" s="22">
        <f t="shared" si="4"/>
        <v>63.94325872</v>
      </c>
      <c r="S17" s="22">
        <f t="shared" si="4"/>
        <v>57.6004247</v>
      </c>
      <c r="T17" s="22">
        <f t="shared" si="4"/>
        <v>66.44086932</v>
      </c>
      <c r="U17" s="22">
        <f t="shared" si="4"/>
        <v>57.61556979</v>
      </c>
      <c r="V17" s="22">
        <f t="shared" si="4"/>
        <v>64.02205303</v>
      </c>
      <c r="W17" s="23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>
        <f t="shared" si="4"/>
        <v>14.41806397</v>
      </c>
      <c r="AD17" s="22">
        <f t="shared" si="4"/>
        <v>41.11637548</v>
      </c>
      <c r="AE17" s="22">
        <f t="shared" si="4"/>
        <v>12.38953328</v>
      </c>
      <c r="AF17" s="22" t="str">
        <f t="shared" si="4"/>
        <v>#DIV/0!</v>
      </c>
      <c r="AG17" s="22" t="str">
        <f t="shared" si="4"/>
        <v>#DIV/0!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>
        <f t="shared" si="4"/>
        <v>24.17297806</v>
      </c>
      <c r="BC17" s="22">
        <f t="shared" si="4"/>
        <v>6.37285422</v>
      </c>
      <c r="BD17" s="22">
        <f t="shared" si="4"/>
        <v>37.54423385</v>
      </c>
      <c r="BE17" s="22" t="str">
        <f t="shared" si="4"/>
        <v>#DIV/0!</v>
      </c>
      <c r="BF17" s="22" t="str">
        <f t="shared" si="4"/>
        <v>#DIV/0!</v>
      </c>
      <c r="BG17" s="22">
        <f t="shared" si="4"/>
        <v>12.5731827</v>
      </c>
      <c r="BH17" s="22">
        <f t="shared" si="4"/>
        <v>11.18080271</v>
      </c>
      <c r="BI17" s="22" t="str">
        <f t="shared" si="4"/>
        <v>#DIV/0!</v>
      </c>
      <c r="BJ17" s="22">
        <f t="shared" si="4"/>
        <v>8.952352209</v>
      </c>
      <c r="BK17" s="22">
        <f t="shared" si="4"/>
        <v>10.02431057</v>
      </c>
      <c r="BL17" s="22" t="str">
        <f t="shared" si="4"/>
        <v>#DIV/0!</v>
      </c>
      <c r="BM17" s="22" t="str">
        <f t="shared" si="4"/>
        <v>#DIV/0!</v>
      </c>
      <c r="BN17" s="22">
        <f t="shared" si="4"/>
        <v>20.36356604</v>
      </c>
      <c r="BO17" s="22">
        <f t="shared" si="4"/>
        <v>50.70431492</v>
      </c>
      <c r="BP17" s="22" t="str">
        <f t="shared" si="4"/>
        <v>#DIV/0!</v>
      </c>
      <c r="BQ17" s="22">
        <f t="shared" si="4"/>
        <v>16.15825727</v>
      </c>
      <c r="BR17" s="22" t="str">
        <f t="shared" si="4"/>
        <v>#DIV/0!</v>
      </c>
      <c r="BS17" s="22" t="str">
        <f t="shared" si="4"/>
        <v>#DIV/0!</v>
      </c>
      <c r="BT17" s="22">
        <f t="shared" si="4"/>
        <v>11.94324581</v>
      </c>
      <c r="BU17" s="24" t="str">
        <f t="shared" si="4"/>
        <v>#DIV/0!</v>
      </c>
      <c r="BV17" s="41">
        <f t="shared" si="4"/>
        <v>4.306319394</v>
      </c>
    </row>
    <row r="18">
      <c r="A18" s="25"/>
      <c r="B18" s="22">
        <f t="shared" ref="B18:BV18" si="5">(B10/B$4)*100</f>
        <v>49.65800274</v>
      </c>
      <c r="C18" s="22" t="str">
        <f t="shared" si="5"/>
        <v>#DIV/0!</v>
      </c>
      <c r="D18" s="22">
        <f t="shared" si="5"/>
        <v>75.43093362</v>
      </c>
      <c r="E18" s="22" t="str">
        <f t="shared" si="5"/>
        <v>#DIV/0!</v>
      </c>
      <c r="F18" s="22">
        <f t="shared" si="5"/>
        <v>52.59772771</v>
      </c>
      <c r="G18" s="22" t="str">
        <f t="shared" si="5"/>
        <v>#DIV/0!</v>
      </c>
      <c r="H18" s="22">
        <f t="shared" si="5"/>
        <v>32.06916316</v>
      </c>
      <c r="I18" s="22" t="str">
        <f t="shared" si="5"/>
        <v>#DIV/0!</v>
      </c>
      <c r="J18" s="22">
        <f t="shared" si="5"/>
        <v>32.10791367</v>
      </c>
      <c r="K18" s="22" t="str">
        <f t="shared" si="5"/>
        <v>#DIV/0!</v>
      </c>
      <c r="L18" s="22">
        <f t="shared" si="5"/>
        <v>20.07740494</v>
      </c>
      <c r="M18" s="22" t="str">
        <f t="shared" si="5"/>
        <v>#DIV/0!</v>
      </c>
      <c r="N18" s="22">
        <f t="shared" si="5"/>
        <v>42.53987406</v>
      </c>
      <c r="O18" s="22">
        <f t="shared" si="5"/>
        <v>28.11279826</v>
      </c>
      <c r="P18" s="22" t="str">
        <f t="shared" si="5"/>
        <v>#DIV/0!</v>
      </c>
      <c r="Q18" s="22">
        <f t="shared" si="5"/>
        <v>14.1557399</v>
      </c>
      <c r="R18" s="22">
        <f t="shared" si="5"/>
        <v>23.93545029</v>
      </c>
      <c r="S18" s="22">
        <f t="shared" si="5"/>
        <v>12.38718811</v>
      </c>
      <c r="T18" s="22">
        <f t="shared" si="5"/>
        <v>25.82557155</v>
      </c>
      <c r="U18" s="22">
        <f t="shared" si="5"/>
        <v>20.93108654</v>
      </c>
      <c r="V18" s="22">
        <f t="shared" si="5"/>
        <v>23.39459176</v>
      </c>
      <c r="W18" s="23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>
        <f t="shared" si="5"/>
        <v>79.64632943</v>
      </c>
      <c r="AD18" s="22">
        <f t="shared" si="5"/>
        <v>49.91412496</v>
      </c>
      <c r="AE18" s="22">
        <f t="shared" si="5"/>
        <v>83.38166252</v>
      </c>
      <c r="AF18" s="22" t="str">
        <f t="shared" si="5"/>
        <v>#DIV/0!</v>
      </c>
      <c r="AG18" s="22" t="str">
        <f t="shared" si="5"/>
        <v>#DIV/0!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>
        <f t="shared" si="5"/>
        <v>73.99050347</v>
      </c>
      <c r="BC18" s="22">
        <f t="shared" si="5"/>
        <v>87.0764031</v>
      </c>
      <c r="BD18" s="22">
        <f t="shared" si="5"/>
        <v>60.10955451</v>
      </c>
      <c r="BE18" s="22" t="str">
        <f t="shared" si="5"/>
        <v>#DIV/0!</v>
      </c>
      <c r="BF18" s="22" t="str">
        <f t="shared" si="5"/>
        <v>#DIV/0!</v>
      </c>
      <c r="BG18" s="22">
        <f t="shared" si="5"/>
        <v>84.14190322</v>
      </c>
      <c r="BH18" s="22">
        <f t="shared" si="5"/>
        <v>84.83033229</v>
      </c>
      <c r="BI18" s="22" t="str">
        <f t="shared" si="5"/>
        <v>#DIV/0!</v>
      </c>
      <c r="BJ18" s="22">
        <f t="shared" si="5"/>
        <v>86.69408081</v>
      </c>
      <c r="BK18" s="22">
        <f t="shared" si="5"/>
        <v>86.53802325</v>
      </c>
      <c r="BL18" s="22" t="str">
        <f t="shared" si="5"/>
        <v>#DIV/0!</v>
      </c>
      <c r="BM18" s="22" t="str">
        <f t="shared" si="5"/>
        <v>#DIV/0!</v>
      </c>
      <c r="BN18" s="22">
        <f t="shared" si="5"/>
        <v>70.86056856</v>
      </c>
      <c r="BO18" s="22">
        <f t="shared" si="5"/>
        <v>47.50866482</v>
      </c>
      <c r="BP18" s="22" t="str">
        <f t="shared" si="5"/>
        <v>#DIV/0!</v>
      </c>
      <c r="BQ18" s="22">
        <f t="shared" si="5"/>
        <v>80.31284992</v>
      </c>
      <c r="BR18" s="22" t="str">
        <f t="shared" si="5"/>
        <v>#DIV/0!</v>
      </c>
      <c r="BS18" s="22" t="str">
        <f t="shared" si="5"/>
        <v>#DIV/0!</v>
      </c>
      <c r="BT18" s="22">
        <f t="shared" si="5"/>
        <v>81.56951657</v>
      </c>
      <c r="BU18" s="24" t="str">
        <f t="shared" si="5"/>
        <v>#DIV/0!</v>
      </c>
      <c r="BV18" s="41">
        <f t="shared" si="5"/>
        <v>58.10937014</v>
      </c>
    </row>
    <row r="19">
      <c r="A19" s="25"/>
      <c r="B19" s="22">
        <f t="shared" ref="B19:BV19" si="6">(B11/B$4)*100</f>
        <v>7.729138167</v>
      </c>
      <c r="C19" s="22" t="str">
        <f t="shared" si="6"/>
        <v>#DIV/0!</v>
      </c>
      <c r="D19" s="22">
        <f t="shared" si="6"/>
        <v>9.535137665</v>
      </c>
      <c r="E19" s="22" t="str">
        <f t="shared" si="6"/>
        <v>#DIV/0!</v>
      </c>
      <c r="F19" s="22">
        <f t="shared" si="6"/>
        <v>3.678028115</v>
      </c>
      <c r="G19" s="22" t="str">
        <f t="shared" si="6"/>
        <v>#DIV/0!</v>
      </c>
      <c r="H19" s="22">
        <f t="shared" si="6"/>
        <v>6.674309005</v>
      </c>
      <c r="I19" s="22" t="str">
        <f t="shared" si="6"/>
        <v>#DIV/0!</v>
      </c>
      <c r="J19" s="22">
        <f t="shared" si="6"/>
        <v>0.2517985612</v>
      </c>
      <c r="K19" s="22" t="str">
        <f t="shared" si="6"/>
        <v>#DIV/0!</v>
      </c>
      <c r="L19" s="22">
        <f t="shared" si="6"/>
        <v>1.157084148</v>
      </c>
      <c r="M19" s="22" t="str">
        <f t="shared" si="6"/>
        <v>#DIV/0!</v>
      </c>
      <c r="N19" s="22">
        <f t="shared" si="6"/>
        <v>4.324874628</v>
      </c>
      <c r="O19" s="22">
        <f t="shared" si="6"/>
        <v>13.70932755</v>
      </c>
      <c r="P19" s="22" t="str">
        <f t="shared" si="6"/>
        <v>#DIV/0!</v>
      </c>
      <c r="Q19" s="22">
        <f t="shared" si="6"/>
        <v>2.38158951</v>
      </c>
      <c r="R19" s="22">
        <f t="shared" si="6"/>
        <v>2.092660073</v>
      </c>
      <c r="S19" s="22">
        <f t="shared" si="6"/>
        <v>1.079454964</v>
      </c>
      <c r="T19" s="22">
        <f t="shared" si="6"/>
        <v>2.653118826</v>
      </c>
      <c r="U19" s="22">
        <f t="shared" si="6"/>
        <v>0.7466644906</v>
      </c>
      <c r="V19" s="22">
        <f t="shared" si="6"/>
        <v>1.428196377</v>
      </c>
      <c r="W19" s="23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>
        <f t="shared" si="6"/>
        <v>5.245174017</v>
      </c>
      <c r="AD19" s="22">
        <f t="shared" si="6"/>
        <v>3.665975718</v>
      </c>
      <c r="AE19" s="22">
        <f t="shared" si="6"/>
        <v>4.107981221</v>
      </c>
      <c r="AF19" s="22" t="str">
        <f t="shared" si="6"/>
        <v>#DIV/0!</v>
      </c>
      <c r="AG19" s="22" t="str">
        <f t="shared" si="6"/>
        <v>#DIV/0!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>
        <f t="shared" si="6"/>
        <v>1.742338029</v>
      </c>
      <c r="BC19" s="22">
        <f t="shared" si="6"/>
        <v>6.208307391</v>
      </c>
      <c r="BD19" s="22">
        <f t="shared" si="6"/>
        <v>2.258955839</v>
      </c>
      <c r="BE19" s="22" t="str">
        <f t="shared" si="6"/>
        <v>#DIV/0!</v>
      </c>
      <c r="BF19" s="22" t="str">
        <f t="shared" si="6"/>
        <v>#DIV/0!</v>
      </c>
      <c r="BG19" s="22">
        <f t="shared" si="6"/>
        <v>3.114022596</v>
      </c>
      <c r="BH19" s="22">
        <f t="shared" si="6"/>
        <v>3.893724233</v>
      </c>
      <c r="BI19" s="22" t="str">
        <f t="shared" si="6"/>
        <v>#DIV/0!</v>
      </c>
      <c r="BJ19" s="22">
        <f t="shared" si="6"/>
        <v>4.296978157</v>
      </c>
      <c r="BK19" s="22">
        <f t="shared" si="6"/>
        <v>2.229734863</v>
      </c>
      <c r="BL19" s="22" t="str">
        <f t="shared" si="6"/>
        <v>#DIV/0!</v>
      </c>
      <c r="BM19" s="22" t="str">
        <f t="shared" si="6"/>
        <v>#DIV/0!</v>
      </c>
      <c r="BN19" s="22">
        <f t="shared" si="6"/>
        <v>5.434152002</v>
      </c>
      <c r="BO19" s="22">
        <f t="shared" si="6"/>
        <v>1.380012083</v>
      </c>
      <c r="BP19" s="22" t="str">
        <f t="shared" si="6"/>
        <v>#DIV/0!</v>
      </c>
      <c r="BQ19" s="22">
        <f t="shared" si="6"/>
        <v>3.366020834</v>
      </c>
      <c r="BR19" s="22" t="str">
        <f t="shared" si="6"/>
        <v>#DIV/0!</v>
      </c>
      <c r="BS19" s="22" t="str">
        <f t="shared" si="6"/>
        <v>#DIV/0!</v>
      </c>
      <c r="BT19" s="22">
        <f t="shared" si="6"/>
        <v>6.362904995</v>
      </c>
      <c r="BU19" s="24" t="str">
        <f t="shared" si="6"/>
        <v>#DIV/0!</v>
      </c>
      <c r="BV19" s="41">
        <f t="shared" si="6"/>
        <v>34.75147868</v>
      </c>
    </row>
    <row r="20">
      <c r="A20" s="26"/>
      <c r="B20" s="22">
        <f t="shared" ref="B20:BV20" si="7">(B12/B$4)*100</f>
        <v>0.0341997264</v>
      </c>
      <c r="C20" s="22" t="str">
        <f t="shared" si="7"/>
        <v>#DIV/0!</v>
      </c>
      <c r="D20" s="22">
        <f t="shared" si="7"/>
        <v>0.03899851806</v>
      </c>
      <c r="E20" s="22" t="str">
        <f t="shared" si="7"/>
        <v>#DIV/0!</v>
      </c>
      <c r="F20" s="22">
        <f t="shared" si="7"/>
        <v>0.01540535336</v>
      </c>
      <c r="G20" s="22" t="str">
        <f t="shared" si="7"/>
        <v>#DIV/0!</v>
      </c>
      <c r="H20" s="22">
        <f t="shared" si="7"/>
        <v>0</v>
      </c>
      <c r="I20" s="22" t="str">
        <f t="shared" si="7"/>
        <v>#DIV/0!</v>
      </c>
      <c r="J20" s="22">
        <f t="shared" si="7"/>
        <v>0</v>
      </c>
      <c r="K20" s="22" t="str">
        <f t="shared" si="7"/>
        <v>#DIV/0!</v>
      </c>
      <c r="L20" s="22">
        <f t="shared" si="7"/>
        <v>0</v>
      </c>
      <c r="M20" s="22" t="str">
        <f t="shared" si="7"/>
        <v>#DIV/0!</v>
      </c>
      <c r="N20" s="22">
        <f t="shared" si="7"/>
        <v>0.003770596885</v>
      </c>
      <c r="O20" s="22">
        <f t="shared" si="7"/>
        <v>0</v>
      </c>
      <c r="P20" s="22" t="str">
        <f t="shared" si="7"/>
        <v>#DIV/0!</v>
      </c>
      <c r="Q20" s="22">
        <f t="shared" si="7"/>
        <v>0</v>
      </c>
      <c r="R20" s="22">
        <f t="shared" si="7"/>
        <v>0</v>
      </c>
      <c r="S20" s="22">
        <f t="shared" si="7"/>
        <v>0.01769598301</v>
      </c>
      <c r="T20" s="22">
        <f t="shared" si="7"/>
        <v>0.02822466836</v>
      </c>
      <c r="U20" s="22">
        <f t="shared" si="7"/>
        <v>0.03672120446</v>
      </c>
      <c r="V20" s="22">
        <f t="shared" si="7"/>
        <v>0.002625360987</v>
      </c>
      <c r="W20" s="23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>
        <f t="shared" si="7"/>
        <v>0.0352261519</v>
      </c>
      <c r="AD20" s="22">
        <f t="shared" si="7"/>
        <v>0.02072845721</v>
      </c>
      <c r="AE20" s="22">
        <f t="shared" si="7"/>
        <v>0.06213753107</v>
      </c>
      <c r="AF20" s="22" t="str">
        <f t="shared" si="7"/>
        <v>#DIV/0!</v>
      </c>
      <c r="AG20" s="22" t="str">
        <f t="shared" si="7"/>
        <v>#DIV/0!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>
        <f t="shared" si="7"/>
        <v>0.003924184751</v>
      </c>
      <c r="BC20" s="22">
        <f t="shared" si="7"/>
        <v>0.03557769279</v>
      </c>
      <c r="BD20" s="22">
        <f t="shared" si="7"/>
        <v>0</v>
      </c>
      <c r="BE20" s="22" t="str">
        <f t="shared" si="7"/>
        <v>#DIV/0!</v>
      </c>
      <c r="BF20" s="22" t="str">
        <f t="shared" si="7"/>
        <v>#DIV/0!</v>
      </c>
      <c r="BG20" s="22">
        <f t="shared" si="7"/>
        <v>0.006329314219</v>
      </c>
      <c r="BH20" s="22">
        <f t="shared" si="7"/>
        <v>0.02466612636</v>
      </c>
      <c r="BI20" s="22" t="str">
        <f t="shared" si="7"/>
        <v>#DIV/0!</v>
      </c>
      <c r="BJ20" s="22">
        <f t="shared" si="7"/>
        <v>0.03018070698</v>
      </c>
      <c r="BK20" s="22">
        <f t="shared" si="7"/>
        <v>0.1405454684</v>
      </c>
      <c r="BL20" s="22" t="str">
        <f t="shared" si="7"/>
        <v>#DIV/0!</v>
      </c>
      <c r="BM20" s="22" t="str">
        <f t="shared" si="7"/>
        <v>#DIV/0!</v>
      </c>
      <c r="BN20" s="22">
        <f t="shared" si="7"/>
        <v>0.05801585767</v>
      </c>
      <c r="BO20" s="22">
        <f t="shared" si="7"/>
        <v>0.003179751343</v>
      </c>
      <c r="BP20" s="22" t="str">
        <f t="shared" si="7"/>
        <v>#DIV/0!</v>
      </c>
      <c r="BQ20" s="22">
        <f t="shared" si="7"/>
        <v>0.04411116012</v>
      </c>
      <c r="BR20" s="22" t="str">
        <f t="shared" si="7"/>
        <v>#DIV/0!</v>
      </c>
      <c r="BS20" s="22" t="str">
        <f t="shared" si="7"/>
        <v>#DIV/0!</v>
      </c>
      <c r="BT20" s="22">
        <f t="shared" si="7"/>
        <v>0</v>
      </c>
      <c r="BU20" s="24" t="str">
        <f t="shared" si="7"/>
        <v>#DIV/0!</v>
      </c>
      <c r="BV20" s="41">
        <f t="shared" si="7"/>
        <v>0.6329770676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5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6"/>
    </row>
    <row r="22">
      <c r="A22" s="21" t="s">
        <v>44</v>
      </c>
      <c r="B22" s="22">
        <f t="shared" ref="B22:BV22" si="8">B14</f>
        <v>0.2051983584</v>
      </c>
      <c r="C22" s="22" t="str">
        <f t="shared" si="8"/>
        <v>#DIV/0!</v>
      </c>
      <c r="D22" s="22">
        <f t="shared" si="8"/>
        <v>0</v>
      </c>
      <c r="E22" s="22" t="str">
        <f t="shared" si="8"/>
        <v>#DIV/0!</v>
      </c>
      <c r="F22" s="22">
        <f t="shared" si="8"/>
        <v>0</v>
      </c>
      <c r="G22" s="22" t="str">
        <f t="shared" si="8"/>
        <v>#DIV/0!</v>
      </c>
      <c r="H22" s="22">
        <f t="shared" si="8"/>
        <v>0.4585403133</v>
      </c>
      <c r="I22" s="22" t="str">
        <f t="shared" si="8"/>
        <v>#DIV/0!</v>
      </c>
      <c r="J22" s="22">
        <f t="shared" si="8"/>
        <v>0.618705036</v>
      </c>
      <c r="K22" s="22" t="str">
        <f t="shared" si="8"/>
        <v>#DIV/0!</v>
      </c>
      <c r="L22" s="22">
        <f t="shared" si="8"/>
        <v>0.3231855724</v>
      </c>
      <c r="M22" s="22" t="str">
        <f t="shared" si="8"/>
        <v>#DIV/0!</v>
      </c>
      <c r="N22" s="22">
        <f t="shared" si="8"/>
        <v>0.007541193771</v>
      </c>
      <c r="O22" s="22">
        <f t="shared" si="8"/>
        <v>0.01446131598</v>
      </c>
      <c r="P22" s="22" t="str">
        <f t="shared" si="8"/>
        <v>#DIV/0!</v>
      </c>
      <c r="Q22" s="22">
        <f t="shared" si="8"/>
        <v>19.07947552</v>
      </c>
      <c r="R22" s="22">
        <f t="shared" si="8"/>
        <v>0.005205622072</v>
      </c>
      <c r="S22" s="22">
        <f t="shared" si="8"/>
        <v>9.078039285</v>
      </c>
      <c r="T22" s="22">
        <f t="shared" si="8"/>
        <v>0</v>
      </c>
      <c r="U22" s="22">
        <f t="shared" si="8"/>
        <v>0.1876861561</v>
      </c>
      <c r="V22" s="22">
        <f t="shared" si="8"/>
        <v>0.07351010764</v>
      </c>
      <c r="W22" s="23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>
        <f t="shared" si="8"/>
        <v>0</v>
      </c>
      <c r="AD22" s="22">
        <f t="shared" si="8"/>
        <v>0</v>
      </c>
      <c r="AE22" s="22">
        <f t="shared" si="8"/>
        <v>0</v>
      </c>
      <c r="AF22" s="22" t="str">
        <f t="shared" si="8"/>
        <v>#DIV/0!</v>
      </c>
      <c r="AG22" s="22" t="str">
        <f t="shared" si="8"/>
        <v>#DIV/0!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>
        <f t="shared" si="8"/>
        <v>0</v>
      </c>
      <c r="BC22" s="22">
        <f t="shared" si="8"/>
        <v>0.01334163479</v>
      </c>
      <c r="BD22" s="22">
        <f t="shared" si="8"/>
        <v>0</v>
      </c>
      <c r="BE22" s="22" t="str">
        <f t="shared" si="8"/>
        <v>#DIV/0!</v>
      </c>
      <c r="BF22" s="22" t="str">
        <f t="shared" si="8"/>
        <v>#DIV/0!</v>
      </c>
      <c r="BG22" s="22">
        <f t="shared" si="8"/>
        <v>0.1044336846</v>
      </c>
      <c r="BH22" s="22">
        <f t="shared" si="8"/>
        <v>0</v>
      </c>
      <c r="BI22" s="22" t="str">
        <f t="shared" si="8"/>
        <v>#DIV/0!</v>
      </c>
      <c r="BJ22" s="22">
        <f t="shared" si="8"/>
        <v>0</v>
      </c>
      <c r="BK22" s="22">
        <f t="shared" si="8"/>
        <v>0</v>
      </c>
      <c r="BL22" s="22" t="str">
        <f t="shared" si="8"/>
        <v>#DIV/0!</v>
      </c>
      <c r="BM22" s="22" t="str">
        <f t="shared" si="8"/>
        <v>#DIV/0!</v>
      </c>
      <c r="BN22" s="22">
        <f t="shared" si="8"/>
        <v>0.08122220073</v>
      </c>
      <c r="BO22" s="22">
        <f t="shared" si="8"/>
        <v>0</v>
      </c>
      <c r="BP22" s="22" t="str">
        <f t="shared" si="8"/>
        <v>#DIV/0!</v>
      </c>
      <c r="BQ22" s="22">
        <f t="shared" si="8"/>
        <v>0.006786332327</v>
      </c>
      <c r="BR22" s="22" t="str">
        <f t="shared" si="8"/>
        <v>#DIV/0!</v>
      </c>
      <c r="BS22" s="22" t="str">
        <f t="shared" si="8"/>
        <v>#DIV/0!</v>
      </c>
      <c r="BT22" s="22">
        <f t="shared" si="8"/>
        <v>0</v>
      </c>
      <c r="BU22" s="24" t="str">
        <f t="shared" si="8"/>
        <v>#DIV/0!</v>
      </c>
      <c r="BV22" s="41">
        <f t="shared" si="8"/>
        <v>0.02075334648</v>
      </c>
    </row>
    <row r="23">
      <c r="A23" s="25"/>
      <c r="B23" s="22">
        <f t="shared" ref="B23:BV23" si="9">B15+B22</f>
        <v>0.3761969904</v>
      </c>
      <c r="C23" s="22" t="str">
        <f t="shared" si="9"/>
        <v>#DIV/0!</v>
      </c>
      <c r="D23" s="22">
        <f t="shared" si="9"/>
        <v>0.007799703611</v>
      </c>
      <c r="E23" s="22" t="str">
        <f t="shared" si="9"/>
        <v>#DIV/0!</v>
      </c>
      <c r="F23" s="22">
        <f t="shared" si="9"/>
        <v>0.06547275178</v>
      </c>
      <c r="G23" s="22" t="str">
        <f t="shared" si="9"/>
        <v>#DIV/0!</v>
      </c>
      <c r="H23" s="22">
        <f t="shared" si="9"/>
        <v>5.034390524</v>
      </c>
      <c r="I23" s="22" t="str">
        <f t="shared" si="9"/>
        <v>#DIV/0!</v>
      </c>
      <c r="J23" s="22">
        <f t="shared" si="9"/>
        <v>2.04676259</v>
      </c>
      <c r="K23" s="22" t="str">
        <f t="shared" si="9"/>
        <v>#DIV/0!</v>
      </c>
      <c r="L23" s="22">
        <f t="shared" si="9"/>
        <v>1.855324582</v>
      </c>
      <c r="M23" s="22" t="str">
        <f t="shared" si="9"/>
        <v>#DIV/0!</v>
      </c>
      <c r="N23" s="22">
        <f t="shared" si="9"/>
        <v>0.1244296972</v>
      </c>
      <c r="O23" s="22">
        <f t="shared" si="9"/>
        <v>0.08676789588</v>
      </c>
      <c r="P23" s="22" t="str">
        <f t="shared" si="9"/>
        <v>#DIV/0!</v>
      </c>
      <c r="Q23" s="22">
        <f t="shared" si="9"/>
        <v>38.48006422</v>
      </c>
      <c r="R23" s="22">
        <f t="shared" si="9"/>
        <v>0.1561686622</v>
      </c>
      <c r="S23" s="22">
        <f t="shared" si="9"/>
        <v>13.62590692</v>
      </c>
      <c r="T23" s="22">
        <f t="shared" si="9"/>
        <v>0.2257973469</v>
      </c>
      <c r="U23" s="22">
        <f t="shared" si="9"/>
        <v>1.61981313</v>
      </c>
      <c r="V23" s="22">
        <f t="shared" si="9"/>
        <v>0.3150433185</v>
      </c>
      <c r="W23" s="23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>
        <f t="shared" si="9"/>
        <v>0.02113569114</v>
      </c>
      <c r="AD23" s="22">
        <f t="shared" si="9"/>
        <v>0.1599052413</v>
      </c>
      <c r="AE23" s="22">
        <f t="shared" si="9"/>
        <v>0</v>
      </c>
      <c r="AF23" s="22" t="str">
        <f t="shared" si="9"/>
        <v>#DIV/0!</v>
      </c>
      <c r="AG23" s="22" t="str">
        <f t="shared" si="9"/>
        <v>#DIV/0!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>
        <f t="shared" si="9"/>
        <v>0</v>
      </c>
      <c r="BC23" s="22">
        <f t="shared" si="9"/>
        <v>0.1245219248</v>
      </c>
      <c r="BD23" s="22">
        <f t="shared" si="9"/>
        <v>0</v>
      </c>
      <c r="BE23" s="22" t="str">
        <f t="shared" si="9"/>
        <v>#DIV/0!</v>
      </c>
      <c r="BF23" s="22" t="str">
        <f t="shared" si="9"/>
        <v>#DIV/0!</v>
      </c>
      <c r="BG23" s="22">
        <f t="shared" si="9"/>
        <v>0.1139276559</v>
      </c>
      <c r="BH23" s="22">
        <f t="shared" si="9"/>
        <v>0</v>
      </c>
      <c r="BI23" s="22" t="str">
        <f t="shared" si="9"/>
        <v>#DIV/0!</v>
      </c>
      <c r="BJ23" s="22">
        <f t="shared" si="9"/>
        <v>0</v>
      </c>
      <c r="BK23" s="22">
        <f t="shared" si="9"/>
        <v>0.03038820937</v>
      </c>
      <c r="BL23" s="22" t="str">
        <f t="shared" si="9"/>
        <v>#DIV/0!</v>
      </c>
      <c r="BM23" s="22" t="str">
        <f t="shared" si="9"/>
        <v>#DIV/0!</v>
      </c>
      <c r="BN23" s="22">
        <f t="shared" si="9"/>
        <v>0.274608393</v>
      </c>
      <c r="BO23" s="22">
        <f t="shared" si="9"/>
        <v>0.02861776209</v>
      </c>
      <c r="BP23" s="22" t="str">
        <f t="shared" si="9"/>
        <v>#DIV/0!</v>
      </c>
      <c r="BQ23" s="22">
        <f t="shared" si="9"/>
        <v>0.01017949849</v>
      </c>
      <c r="BR23" s="22" t="str">
        <f t="shared" si="9"/>
        <v>#DIV/0!</v>
      </c>
      <c r="BS23" s="22" t="str">
        <f t="shared" si="9"/>
        <v>#DIV/0!</v>
      </c>
      <c r="BT23" s="22">
        <f t="shared" si="9"/>
        <v>0.02925473561</v>
      </c>
      <c r="BU23" s="24" t="str">
        <f t="shared" si="9"/>
        <v>#DIV/0!</v>
      </c>
      <c r="BV23" s="41">
        <f t="shared" si="9"/>
        <v>0.653730414</v>
      </c>
    </row>
    <row r="24">
      <c r="A24" s="25"/>
      <c r="B24" s="22">
        <f t="shared" ref="B24:BV24" si="10">B16+B23</f>
        <v>4.548563611</v>
      </c>
      <c r="C24" s="22" t="str">
        <f t="shared" si="10"/>
        <v>#DIV/0!</v>
      </c>
      <c r="D24" s="22">
        <f t="shared" si="10"/>
        <v>0.2651899228</v>
      </c>
      <c r="E24" s="22" t="str">
        <f t="shared" si="10"/>
        <v>#DIV/0!</v>
      </c>
      <c r="F24" s="22">
        <f t="shared" si="10"/>
        <v>2.518775274</v>
      </c>
      <c r="G24" s="22" t="str">
        <f t="shared" si="10"/>
        <v>#DIV/0!</v>
      </c>
      <c r="H24" s="22">
        <f t="shared" si="10"/>
        <v>21.26799134</v>
      </c>
      <c r="I24" s="22" t="str">
        <f t="shared" si="10"/>
        <v>#DIV/0!</v>
      </c>
      <c r="J24" s="22">
        <f t="shared" si="10"/>
        <v>13.71223022</v>
      </c>
      <c r="K24" s="22" t="str">
        <f t="shared" si="10"/>
        <v>#DIV/0!</v>
      </c>
      <c r="L24" s="22">
        <f t="shared" si="10"/>
        <v>22.87834657</v>
      </c>
      <c r="M24" s="22" t="str">
        <f t="shared" si="10"/>
        <v>#DIV/0!</v>
      </c>
      <c r="N24" s="22">
        <f t="shared" si="10"/>
        <v>2.756306323</v>
      </c>
      <c r="O24" s="22">
        <f t="shared" si="10"/>
        <v>2.776572668</v>
      </c>
      <c r="P24" s="22" t="str">
        <f t="shared" si="10"/>
        <v>#DIV/0!</v>
      </c>
      <c r="Q24" s="22">
        <f t="shared" si="10"/>
        <v>63.28605834</v>
      </c>
      <c r="R24" s="22">
        <f t="shared" si="10"/>
        <v>9.976574701</v>
      </c>
      <c r="S24" s="22">
        <f t="shared" si="10"/>
        <v>28.96832419</v>
      </c>
      <c r="T24" s="22">
        <f t="shared" si="10"/>
        <v>5.052215636</v>
      </c>
      <c r="U24" s="22">
        <f t="shared" si="10"/>
        <v>20.66995797</v>
      </c>
      <c r="V24" s="22">
        <f t="shared" si="10"/>
        <v>10.85324232</v>
      </c>
      <c r="W24" s="23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>
        <f t="shared" si="10"/>
        <v>0.6552064253</v>
      </c>
      <c r="AD24" s="22">
        <f t="shared" si="10"/>
        <v>5.23541605</v>
      </c>
      <c r="AE24" s="22">
        <f t="shared" si="10"/>
        <v>0.06213753107</v>
      </c>
      <c r="AF24" s="22" t="str">
        <f t="shared" si="10"/>
        <v>#DIV/0!</v>
      </c>
      <c r="AG24" s="22" t="str">
        <f t="shared" si="10"/>
        <v>#DIV/0!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>
        <f t="shared" si="10"/>
        <v>0.1334222815</v>
      </c>
      <c r="BC24" s="22">
        <f t="shared" si="10"/>
        <v>0.3557769279</v>
      </c>
      <c r="BD24" s="22">
        <f t="shared" si="10"/>
        <v>0.03393281303</v>
      </c>
      <c r="BE24" s="22" t="str">
        <f t="shared" si="10"/>
        <v>#DIV/0!</v>
      </c>
      <c r="BF24" s="22" t="str">
        <f t="shared" si="10"/>
        <v>#DIV/0!</v>
      </c>
      <c r="BG24" s="22">
        <f t="shared" si="10"/>
        <v>0.1139276559</v>
      </c>
      <c r="BH24" s="22">
        <f t="shared" si="10"/>
        <v>0.05285598506</v>
      </c>
      <c r="BI24" s="22" t="str">
        <f t="shared" si="10"/>
        <v>#DIV/0!</v>
      </c>
      <c r="BJ24" s="22">
        <f t="shared" si="10"/>
        <v>0.02640811861</v>
      </c>
      <c r="BK24" s="22">
        <f t="shared" si="10"/>
        <v>1.147154904</v>
      </c>
      <c r="BL24" s="22" t="str">
        <f t="shared" si="10"/>
        <v>#DIV/0!</v>
      </c>
      <c r="BM24" s="22" t="str">
        <f t="shared" si="10"/>
        <v>#DIV/0!</v>
      </c>
      <c r="BN24" s="22">
        <f t="shared" si="10"/>
        <v>3.210210791</v>
      </c>
      <c r="BO24" s="22">
        <f t="shared" si="10"/>
        <v>0.3338738911</v>
      </c>
      <c r="BP24" s="22" t="str">
        <f t="shared" si="10"/>
        <v>#DIV/0!</v>
      </c>
      <c r="BQ24" s="22">
        <f t="shared" si="10"/>
        <v>0.08482915408</v>
      </c>
      <c r="BR24" s="22" t="str">
        <f t="shared" si="10"/>
        <v>#DIV/0!</v>
      </c>
      <c r="BS24" s="22" t="str">
        <f t="shared" si="10"/>
        <v>#DIV/0!</v>
      </c>
      <c r="BT24" s="22">
        <f t="shared" si="10"/>
        <v>0.1243326263</v>
      </c>
      <c r="BU24" s="24" t="str">
        <f t="shared" si="10"/>
        <v>#DIV/0!</v>
      </c>
      <c r="BV24" s="41">
        <f t="shared" si="10"/>
        <v>1.836671163</v>
      </c>
    </row>
    <row r="25">
      <c r="A25" s="25"/>
      <c r="B25" s="22">
        <f t="shared" ref="B25:BV25" si="11">B17+B24</f>
        <v>42.57865937</v>
      </c>
      <c r="C25" s="22" t="str">
        <f t="shared" si="11"/>
        <v>#DIV/0!</v>
      </c>
      <c r="D25" s="22">
        <f t="shared" si="11"/>
        <v>14.98713049</v>
      </c>
      <c r="E25" s="22" t="str">
        <f t="shared" si="11"/>
        <v>#DIV/0!</v>
      </c>
      <c r="F25" s="22">
        <f t="shared" si="11"/>
        <v>43.6664741</v>
      </c>
      <c r="G25" s="22" t="str">
        <f t="shared" si="11"/>
        <v>#DIV/0!</v>
      </c>
      <c r="H25" s="22">
        <f t="shared" si="11"/>
        <v>61.25334352</v>
      </c>
      <c r="I25" s="22" t="str">
        <f t="shared" si="11"/>
        <v>#DIV/0!</v>
      </c>
      <c r="J25" s="22">
        <f t="shared" si="11"/>
        <v>67.62589928</v>
      </c>
      <c r="K25" s="22" t="str">
        <f t="shared" si="11"/>
        <v>#DIV/0!</v>
      </c>
      <c r="L25" s="22">
        <f t="shared" si="11"/>
        <v>78.72561146</v>
      </c>
      <c r="M25" s="22" t="str">
        <f t="shared" si="11"/>
        <v>#DIV/0!</v>
      </c>
      <c r="N25" s="22">
        <f t="shared" si="11"/>
        <v>53.07115116</v>
      </c>
      <c r="O25" s="22">
        <f t="shared" si="11"/>
        <v>58.17787419</v>
      </c>
      <c r="P25" s="22" t="str">
        <f t="shared" si="11"/>
        <v>#DIV/0!</v>
      </c>
      <c r="Q25" s="22">
        <f t="shared" si="11"/>
        <v>83.43591116</v>
      </c>
      <c r="R25" s="22">
        <f t="shared" si="11"/>
        <v>73.91983342</v>
      </c>
      <c r="S25" s="22">
        <f t="shared" si="11"/>
        <v>86.56874889</v>
      </c>
      <c r="T25" s="22">
        <f t="shared" si="11"/>
        <v>71.49308496</v>
      </c>
      <c r="U25" s="22">
        <f t="shared" si="11"/>
        <v>78.28552777</v>
      </c>
      <c r="V25" s="22">
        <f t="shared" si="11"/>
        <v>74.87529535</v>
      </c>
      <c r="W25" s="23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>
        <f t="shared" si="11"/>
        <v>15.0732704</v>
      </c>
      <c r="AD25" s="22">
        <f t="shared" si="11"/>
        <v>46.35179153</v>
      </c>
      <c r="AE25" s="22">
        <f t="shared" si="11"/>
        <v>12.45167081</v>
      </c>
      <c r="AF25" s="22" t="str">
        <f t="shared" si="11"/>
        <v>#DIV/0!</v>
      </c>
      <c r="AG25" s="22" t="str">
        <f t="shared" si="11"/>
        <v>#DIV/0!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>
        <f t="shared" si="11"/>
        <v>24.30640035</v>
      </c>
      <c r="BC25" s="22">
        <f t="shared" si="11"/>
        <v>6.728631148</v>
      </c>
      <c r="BD25" s="22">
        <f t="shared" si="11"/>
        <v>37.57816666</v>
      </c>
      <c r="BE25" s="22" t="str">
        <f t="shared" si="11"/>
        <v>#DIV/0!</v>
      </c>
      <c r="BF25" s="22" t="str">
        <f t="shared" si="11"/>
        <v>#DIV/0!</v>
      </c>
      <c r="BG25" s="22">
        <f t="shared" si="11"/>
        <v>12.68711035</v>
      </c>
      <c r="BH25" s="22">
        <f t="shared" si="11"/>
        <v>11.23365869</v>
      </c>
      <c r="BI25" s="22" t="str">
        <f t="shared" si="11"/>
        <v>#DIV/0!</v>
      </c>
      <c r="BJ25" s="22">
        <f t="shared" si="11"/>
        <v>8.978760327</v>
      </c>
      <c r="BK25" s="22">
        <f t="shared" si="11"/>
        <v>11.17146547</v>
      </c>
      <c r="BL25" s="22" t="str">
        <f t="shared" si="11"/>
        <v>#DIV/0!</v>
      </c>
      <c r="BM25" s="22" t="str">
        <f t="shared" si="11"/>
        <v>#DIV/0!</v>
      </c>
      <c r="BN25" s="22">
        <f t="shared" si="11"/>
        <v>23.57377683</v>
      </c>
      <c r="BO25" s="22">
        <f t="shared" si="11"/>
        <v>51.03818881</v>
      </c>
      <c r="BP25" s="22" t="str">
        <f t="shared" si="11"/>
        <v>#DIV/0!</v>
      </c>
      <c r="BQ25" s="22">
        <f t="shared" si="11"/>
        <v>16.24308642</v>
      </c>
      <c r="BR25" s="22" t="str">
        <f t="shared" si="11"/>
        <v>#DIV/0!</v>
      </c>
      <c r="BS25" s="22" t="str">
        <f t="shared" si="11"/>
        <v>#DIV/0!</v>
      </c>
      <c r="BT25" s="22">
        <f t="shared" si="11"/>
        <v>12.06757844</v>
      </c>
      <c r="BU25" s="24" t="str">
        <f t="shared" si="11"/>
        <v>#DIV/0!</v>
      </c>
      <c r="BV25" s="41">
        <f t="shared" si="11"/>
        <v>6.142990557</v>
      </c>
    </row>
    <row r="26">
      <c r="A26" s="25"/>
      <c r="B26" s="22">
        <f t="shared" ref="B26:BV26" si="12">B18+B25</f>
        <v>92.23666211</v>
      </c>
      <c r="C26" s="22" t="str">
        <f t="shared" si="12"/>
        <v>#DIV/0!</v>
      </c>
      <c r="D26" s="22">
        <f t="shared" si="12"/>
        <v>90.41806411</v>
      </c>
      <c r="E26" s="22" t="str">
        <f t="shared" si="12"/>
        <v>#DIV/0!</v>
      </c>
      <c r="F26" s="22">
        <f t="shared" si="12"/>
        <v>96.26420181</v>
      </c>
      <c r="G26" s="22" t="str">
        <f t="shared" si="12"/>
        <v>#DIV/0!</v>
      </c>
      <c r="H26" s="22">
        <f t="shared" si="12"/>
        <v>93.32250669</v>
      </c>
      <c r="I26" s="22" t="str">
        <f t="shared" si="12"/>
        <v>#DIV/0!</v>
      </c>
      <c r="J26" s="22">
        <f t="shared" si="12"/>
        <v>99.73381295</v>
      </c>
      <c r="K26" s="22" t="str">
        <f t="shared" si="12"/>
        <v>#DIV/0!</v>
      </c>
      <c r="L26" s="22">
        <f t="shared" si="12"/>
        <v>98.8030164</v>
      </c>
      <c r="M26" s="22" t="str">
        <f t="shared" si="12"/>
        <v>#DIV/0!</v>
      </c>
      <c r="N26" s="22">
        <f t="shared" si="12"/>
        <v>95.61102523</v>
      </c>
      <c r="O26" s="22">
        <f t="shared" si="12"/>
        <v>86.29067245</v>
      </c>
      <c r="P26" s="22" t="str">
        <f t="shared" si="12"/>
        <v>#DIV/0!</v>
      </c>
      <c r="Q26" s="22">
        <f t="shared" si="12"/>
        <v>97.59165106</v>
      </c>
      <c r="R26" s="22">
        <f t="shared" si="12"/>
        <v>97.85528371</v>
      </c>
      <c r="S26" s="22">
        <f t="shared" si="12"/>
        <v>98.955937</v>
      </c>
      <c r="T26" s="22">
        <f t="shared" si="12"/>
        <v>97.31865651</v>
      </c>
      <c r="U26" s="22">
        <f t="shared" si="12"/>
        <v>99.2166143</v>
      </c>
      <c r="V26" s="22">
        <f t="shared" si="12"/>
        <v>98.26988711</v>
      </c>
      <c r="W26" s="23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>
        <f t="shared" si="12"/>
        <v>94.71959983</v>
      </c>
      <c r="AD26" s="22">
        <f t="shared" si="12"/>
        <v>96.26591649</v>
      </c>
      <c r="AE26" s="22">
        <f t="shared" si="12"/>
        <v>95.83333333</v>
      </c>
      <c r="AF26" s="22" t="str">
        <f t="shared" si="12"/>
        <v>#DIV/0!</v>
      </c>
      <c r="AG26" s="22" t="str">
        <f t="shared" si="12"/>
        <v>#DIV/0!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>
        <f t="shared" si="12"/>
        <v>98.29690382</v>
      </c>
      <c r="BC26" s="22">
        <f t="shared" si="12"/>
        <v>93.80503424</v>
      </c>
      <c r="BD26" s="22">
        <f t="shared" si="12"/>
        <v>97.68772117</v>
      </c>
      <c r="BE26" s="22" t="str">
        <f t="shared" si="12"/>
        <v>#DIV/0!</v>
      </c>
      <c r="BF26" s="22" t="str">
        <f t="shared" si="12"/>
        <v>#DIV/0!</v>
      </c>
      <c r="BG26" s="22">
        <f t="shared" si="12"/>
        <v>96.82901358</v>
      </c>
      <c r="BH26" s="22">
        <f t="shared" si="12"/>
        <v>96.06399098</v>
      </c>
      <c r="BI26" s="22" t="str">
        <f t="shared" si="12"/>
        <v>#DIV/0!</v>
      </c>
      <c r="BJ26" s="22">
        <f t="shared" si="12"/>
        <v>95.67284114</v>
      </c>
      <c r="BK26" s="22">
        <f t="shared" si="12"/>
        <v>97.70948872</v>
      </c>
      <c r="BL26" s="22" t="str">
        <f t="shared" si="12"/>
        <v>#DIV/0!</v>
      </c>
      <c r="BM26" s="22" t="str">
        <f t="shared" si="12"/>
        <v>#DIV/0!</v>
      </c>
      <c r="BN26" s="22">
        <f t="shared" si="12"/>
        <v>94.43434539</v>
      </c>
      <c r="BO26" s="22">
        <f t="shared" si="12"/>
        <v>98.54685364</v>
      </c>
      <c r="BP26" s="22" t="str">
        <f t="shared" si="12"/>
        <v>#DIV/0!</v>
      </c>
      <c r="BQ26" s="22">
        <f t="shared" si="12"/>
        <v>96.55593634</v>
      </c>
      <c r="BR26" s="22" t="str">
        <f t="shared" si="12"/>
        <v>#DIV/0!</v>
      </c>
      <c r="BS26" s="22" t="str">
        <f t="shared" si="12"/>
        <v>#DIV/0!</v>
      </c>
      <c r="BT26" s="22">
        <f t="shared" si="12"/>
        <v>93.637095</v>
      </c>
      <c r="BU26" s="24" t="str">
        <f t="shared" si="12"/>
        <v>#DIV/0!</v>
      </c>
      <c r="BV26" s="41">
        <f t="shared" si="12"/>
        <v>64.25236069</v>
      </c>
    </row>
    <row r="27">
      <c r="A27" s="25"/>
      <c r="B27" s="22">
        <f t="shared" ref="B27:BV27" si="13">B19+B26</f>
        <v>99.96580027</v>
      </c>
      <c r="C27" s="22" t="str">
        <f t="shared" si="13"/>
        <v>#DIV/0!</v>
      </c>
      <c r="D27" s="22">
        <f t="shared" si="13"/>
        <v>99.95320178</v>
      </c>
      <c r="E27" s="22" t="str">
        <f t="shared" si="13"/>
        <v>#DIV/0!</v>
      </c>
      <c r="F27" s="22">
        <f t="shared" si="13"/>
        <v>99.94222992</v>
      </c>
      <c r="G27" s="22" t="str">
        <f t="shared" si="13"/>
        <v>#DIV/0!</v>
      </c>
      <c r="H27" s="22">
        <f t="shared" si="13"/>
        <v>99.99681569</v>
      </c>
      <c r="I27" s="22" t="str">
        <f t="shared" si="13"/>
        <v>#DIV/0!</v>
      </c>
      <c r="J27" s="22">
        <f t="shared" si="13"/>
        <v>99.98561151</v>
      </c>
      <c r="K27" s="22" t="str">
        <f t="shared" si="13"/>
        <v>#DIV/0!</v>
      </c>
      <c r="L27" s="22">
        <f t="shared" si="13"/>
        <v>99.96010055</v>
      </c>
      <c r="M27" s="22" t="str">
        <f t="shared" si="13"/>
        <v>#DIV/0!</v>
      </c>
      <c r="N27" s="22">
        <f t="shared" si="13"/>
        <v>99.93589985</v>
      </c>
      <c r="O27" s="22">
        <f t="shared" si="13"/>
        <v>100</v>
      </c>
      <c r="P27" s="22" t="str">
        <f t="shared" si="13"/>
        <v>#DIV/0!</v>
      </c>
      <c r="Q27" s="22">
        <f t="shared" si="13"/>
        <v>99.97324057</v>
      </c>
      <c r="R27" s="22">
        <f t="shared" si="13"/>
        <v>99.94794378</v>
      </c>
      <c r="S27" s="22">
        <f t="shared" si="13"/>
        <v>100.035392</v>
      </c>
      <c r="T27" s="22">
        <f t="shared" si="13"/>
        <v>99.97177533</v>
      </c>
      <c r="U27" s="22">
        <f t="shared" si="13"/>
        <v>99.9632788</v>
      </c>
      <c r="V27" s="22">
        <f t="shared" si="13"/>
        <v>99.69808349</v>
      </c>
      <c r="W27" s="23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>
        <f t="shared" si="13"/>
        <v>99.96477385</v>
      </c>
      <c r="AD27" s="22">
        <f t="shared" si="13"/>
        <v>99.93189221</v>
      </c>
      <c r="AE27" s="22">
        <f t="shared" si="13"/>
        <v>99.94131455</v>
      </c>
      <c r="AF27" s="22" t="str">
        <f t="shared" si="13"/>
        <v>#DIV/0!</v>
      </c>
      <c r="AG27" s="22" t="str">
        <f t="shared" si="13"/>
        <v>#DIV/0!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>
        <f t="shared" si="13"/>
        <v>100.0392418</v>
      </c>
      <c r="BC27" s="22">
        <f t="shared" si="13"/>
        <v>100.0133416</v>
      </c>
      <c r="BD27" s="22">
        <f t="shared" si="13"/>
        <v>99.94667701</v>
      </c>
      <c r="BE27" s="22" t="str">
        <f t="shared" si="13"/>
        <v>#DIV/0!</v>
      </c>
      <c r="BF27" s="22" t="str">
        <f t="shared" si="13"/>
        <v>#DIV/0!</v>
      </c>
      <c r="BG27" s="22">
        <f t="shared" si="13"/>
        <v>99.94303617</v>
      </c>
      <c r="BH27" s="22">
        <f t="shared" si="13"/>
        <v>99.95771521</v>
      </c>
      <c r="BI27" s="22" t="str">
        <f t="shared" si="13"/>
        <v>#DIV/0!</v>
      </c>
      <c r="BJ27" s="22">
        <f t="shared" si="13"/>
        <v>99.96981929</v>
      </c>
      <c r="BK27" s="22">
        <f t="shared" si="13"/>
        <v>99.93922358</v>
      </c>
      <c r="BL27" s="22" t="str">
        <f t="shared" si="13"/>
        <v>#DIV/0!</v>
      </c>
      <c r="BM27" s="22" t="str">
        <f t="shared" si="13"/>
        <v>#DIV/0!</v>
      </c>
      <c r="BN27" s="22">
        <f t="shared" si="13"/>
        <v>99.86849739</v>
      </c>
      <c r="BO27" s="22">
        <f t="shared" si="13"/>
        <v>99.92686572</v>
      </c>
      <c r="BP27" s="22" t="str">
        <f t="shared" si="13"/>
        <v>#DIV/0!</v>
      </c>
      <c r="BQ27" s="22">
        <f t="shared" si="13"/>
        <v>99.92195718</v>
      </c>
      <c r="BR27" s="22" t="str">
        <f t="shared" si="13"/>
        <v>#DIV/0!</v>
      </c>
      <c r="BS27" s="22" t="str">
        <f t="shared" si="13"/>
        <v>#DIV/0!</v>
      </c>
      <c r="BT27" s="22">
        <f t="shared" si="13"/>
        <v>100</v>
      </c>
      <c r="BU27" s="24" t="str">
        <f t="shared" si="13"/>
        <v>#DIV/0!</v>
      </c>
      <c r="BV27" s="41">
        <f t="shared" si="13"/>
        <v>99.00383937</v>
      </c>
    </row>
    <row r="28">
      <c r="A28" s="26"/>
      <c r="B28" s="22">
        <f t="shared" ref="B28:BV28" si="14">B20+B27</f>
        <v>100</v>
      </c>
      <c r="C28" s="22" t="str">
        <f t="shared" si="14"/>
        <v>#DIV/0!</v>
      </c>
      <c r="D28" s="22">
        <f t="shared" si="14"/>
        <v>99.9922003</v>
      </c>
      <c r="E28" s="22" t="str">
        <f t="shared" si="14"/>
        <v>#DIV/0!</v>
      </c>
      <c r="F28" s="22">
        <f t="shared" si="14"/>
        <v>99.95763528</v>
      </c>
      <c r="G28" s="22" t="str">
        <f t="shared" si="14"/>
        <v>#DIV/0!</v>
      </c>
      <c r="H28" s="22">
        <f t="shared" si="14"/>
        <v>99.99681569</v>
      </c>
      <c r="I28" s="22" t="str">
        <f t="shared" si="14"/>
        <v>#DIV/0!</v>
      </c>
      <c r="J28" s="22">
        <f t="shared" si="14"/>
        <v>99.98561151</v>
      </c>
      <c r="K28" s="22" t="str">
        <f t="shared" si="14"/>
        <v>#DIV/0!</v>
      </c>
      <c r="L28" s="22">
        <f t="shared" si="14"/>
        <v>99.96010055</v>
      </c>
      <c r="M28" s="22" t="str">
        <f t="shared" si="14"/>
        <v>#DIV/0!</v>
      </c>
      <c r="N28" s="22">
        <f t="shared" si="14"/>
        <v>99.93967045</v>
      </c>
      <c r="O28" s="22">
        <f t="shared" si="14"/>
        <v>100</v>
      </c>
      <c r="P28" s="22" t="str">
        <f t="shared" si="14"/>
        <v>#DIV/0!</v>
      </c>
      <c r="Q28" s="22">
        <f t="shared" si="14"/>
        <v>99.97324057</v>
      </c>
      <c r="R28" s="22">
        <f t="shared" si="14"/>
        <v>99.94794378</v>
      </c>
      <c r="S28" s="22">
        <f t="shared" si="14"/>
        <v>100.0530879</v>
      </c>
      <c r="T28" s="22">
        <f t="shared" si="14"/>
        <v>100</v>
      </c>
      <c r="U28" s="22">
        <f t="shared" si="14"/>
        <v>100</v>
      </c>
      <c r="V28" s="22">
        <f t="shared" si="14"/>
        <v>99.70070885</v>
      </c>
      <c r="W28" s="23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>
        <f t="shared" si="14"/>
        <v>100</v>
      </c>
      <c r="AD28" s="22">
        <f t="shared" si="14"/>
        <v>99.95262067</v>
      </c>
      <c r="AE28" s="22">
        <f t="shared" si="14"/>
        <v>100.0034521</v>
      </c>
      <c r="AF28" s="22" t="str">
        <f t="shared" si="14"/>
        <v>#DIV/0!</v>
      </c>
      <c r="AG28" s="22" t="str">
        <f t="shared" si="14"/>
        <v>#DIV/0!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>
        <f t="shared" si="14"/>
        <v>100.043166</v>
      </c>
      <c r="BC28" s="22">
        <f t="shared" si="14"/>
        <v>100.0489193</v>
      </c>
      <c r="BD28" s="22">
        <f t="shared" si="14"/>
        <v>99.94667701</v>
      </c>
      <c r="BE28" s="22" t="str">
        <f t="shared" si="14"/>
        <v>#DIV/0!</v>
      </c>
      <c r="BF28" s="22" t="str">
        <f t="shared" si="14"/>
        <v>#DIV/0!</v>
      </c>
      <c r="BG28" s="22">
        <f t="shared" si="14"/>
        <v>99.94936549</v>
      </c>
      <c r="BH28" s="22">
        <f t="shared" si="14"/>
        <v>99.98238134</v>
      </c>
      <c r="BI28" s="22" t="str">
        <f t="shared" si="14"/>
        <v>#DIV/0!</v>
      </c>
      <c r="BJ28" s="22">
        <f t="shared" si="14"/>
        <v>100</v>
      </c>
      <c r="BK28" s="22">
        <f t="shared" si="14"/>
        <v>100.079769</v>
      </c>
      <c r="BL28" s="22" t="str">
        <f t="shared" si="14"/>
        <v>#DIV/0!</v>
      </c>
      <c r="BM28" s="22" t="str">
        <f t="shared" si="14"/>
        <v>#DIV/0!</v>
      </c>
      <c r="BN28" s="22">
        <f t="shared" si="14"/>
        <v>99.92651325</v>
      </c>
      <c r="BO28" s="22">
        <f t="shared" si="14"/>
        <v>99.93004547</v>
      </c>
      <c r="BP28" s="22" t="str">
        <f t="shared" si="14"/>
        <v>#DIV/0!</v>
      </c>
      <c r="BQ28" s="22">
        <f t="shared" si="14"/>
        <v>99.96606834</v>
      </c>
      <c r="BR28" s="22" t="str">
        <f t="shared" si="14"/>
        <v>#DIV/0!</v>
      </c>
      <c r="BS28" s="22" t="str">
        <f t="shared" si="14"/>
        <v>#DIV/0!</v>
      </c>
      <c r="BT28" s="22">
        <f t="shared" si="14"/>
        <v>100</v>
      </c>
      <c r="BU28" s="24" t="str">
        <f t="shared" si="14"/>
        <v>#DIV/0!</v>
      </c>
      <c r="BV28" s="41">
        <f t="shared" si="14"/>
        <v>99.63681644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6"/>
    </row>
    <row r="30">
      <c r="A30" s="9" t="s">
        <v>45</v>
      </c>
      <c r="B30" s="12">
        <f t="shared" ref="B30:BV30" si="15">SUM(B6:B12)</f>
        <v>292.4</v>
      </c>
      <c r="C30" s="12">
        <f t="shared" si="15"/>
        <v>0</v>
      </c>
      <c r="D30" s="12">
        <f t="shared" si="15"/>
        <v>256.4</v>
      </c>
      <c r="E30" s="12">
        <f t="shared" si="15"/>
        <v>0</v>
      </c>
      <c r="F30" s="12">
        <f t="shared" si="15"/>
        <v>259.54</v>
      </c>
      <c r="G30" s="12">
        <f t="shared" si="15"/>
        <v>0</v>
      </c>
      <c r="H30" s="12">
        <f t="shared" si="15"/>
        <v>314.03</v>
      </c>
      <c r="I30" s="12">
        <f t="shared" si="15"/>
        <v>0</v>
      </c>
      <c r="J30" s="12">
        <f t="shared" si="15"/>
        <v>277.96</v>
      </c>
      <c r="K30" s="12">
        <f t="shared" si="15"/>
        <v>0</v>
      </c>
      <c r="L30" s="12">
        <f t="shared" si="15"/>
        <v>250.53</v>
      </c>
      <c r="M30" s="12">
        <f t="shared" si="15"/>
        <v>0</v>
      </c>
      <c r="N30" s="12">
        <f t="shared" si="15"/>
        <v>265.05</v>
      </c>
      <c r="O30" s="12">
        <f t="shared" si="15"/>
        <v>691.5</v>
      </c>
      <c r="P30" s="12">
        <f t="shared" si="15"/>
        <v>0</v>
      </c>
      <c r="Q30" s="12">
        <f t="shared" si="15"/>
        <v>373.6</v>
      </c>
      <c r="R30" s="12">
        <f t="shared" si="15"/>
        <v>384</v>
      </c>
      <c r="S30" s="12">
        <f t="shared" si="15"/>
        <v>565.4</v>
      </c>
      <c r="T30" s="12">
        <f t="shared" si="15"/>
        <v>354.3</v>
      </c>
      <c r="U30" s="12">
        <f t="shared" si="15"/>
        <v>245.09</v>
      </c>
      <c r="V30" s="12">
        <f t="shared" si="15"/>
        <v>379.76</v>
      </c>
      <c r="W30" s="8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283.88</v>
      </c>
      <c r="AD30" s="12">
        <f t="shared" si="15"/>
        <v>337.54</v>
      </c>
      <c r="AE30" s="12">
        <f t="shared" si="15"/>
        <v>289.69</v>
      </c>
      <c r="AF30" s="12">
        <f t="shared" si="15"/>
        <v>0</v>
      </c>
      <c r="AG30" s="12">
        <f t="shared" si="15"/>
        <v>0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254.94</v>
      </c>
      <c r="BC30" s="12">
        <f t="shared" si="15"/>
        <v>224.97</v>
      </c>
      <c r="BD30" s="12">
        <f t="shared" si="15"/>
        <v>206.18</v>
      </c>
      <c r="BE30" s="12">
        <f t="shared" si="15"/>
        <v>0</v>
      </c>
      <c r="BF30" s="12">
        <f t="shared" si="15"/>
        <v>0</v>
      </c>
      <c r="BG30" s="12">
        <f t="shared" si="15"/>
        <v>315.83</v>
      </c>
      <c r="BH30" s="12">
        <f t="shared" si="15"/>
        <v>283.74</v>
      </c>
      <c r="BI30" s="12">
        <f t="shared" si="15"/>
        <v>0</v>
      </c>
      <c r="BJ30" s="12">
        <f t="shared" si="15"/>
        <v>265.07</v>
      </c>
      <c r="BK30" s="12">
        <f t="shared" si="15"/>
        <v>263.47</v>
      </c>
      <c r="BL30" s="12">
        <f t="shared" si="15"/>
        <v>0</v>
      </c>
      <c r="BM30" s="12">
        <f t="shared" si="15"/>
        <v>0</v>
      </c>
      <c r="BN30" s="12">
        <f t="shared" si="15"/>
        <v>258.36</v>
      </c>
      <c r="BO30" s="12">
        <f t="shared" si="15"/>
        <v>314.27</v>
      </c>
      <c r="BP30" s="12">
        <f t="shared" si="15"/>
        <v>0</v>
      </c>
      <c r="BQ30" s="12">
        <f t="shared" si="15"/>
        <v>294.61</v>
      </c>
      <c r="BR30" s="12">
        <f t="shared" si="15"/>
        <v>0</v>
      </c>
      <c r="BS30" s="12">
        <f t="shared" si="15"/>
        <v>0</v>
      </c>
      <c r="BT30" s="12">
        <f t="shared" si="15"/>
        <v>136.73</v>
      </c>
      <c r="BU30" s="13">
        <f t="shared" si="15"/>
        <v>0</v>
      </c>
      <c r="BV30" s="41">
        <f t="shared" si="15"/>
        <v>960.2</v>
      </c>
    </row>
    <row r="31">
      <c r="A31" s="26" t="s">
        <v>46</v>
      </c>
      <c r="B31" s="28">
        <f t="shared" ref="B31:BV31" si="16">B4-B30</f>
        <v>0</v>
      </c>
      <c r="C31" s="28">
        <f t="shared" si="16"/>
        <v>0</v>
      </c>
      <c r="D31" s="28">
        <f t="shared" si="16"/>
        <v>0.02</v>
      </c>
      <c r="E31" s="28">
        <f t="shared" si="16"/>
        <v>0</v>
      </c>
      <c r="F31" s="28">
        <f t="shared" si="16"/>
        <v>0.11</v>
      </c>
      <c r="G31" s="28">
        <f t="shared" si="16"/>
        <v>0</v>
      </c>
      <c r="H31" s="28">
        <f t="shared" si="16"/>
        <v>0.01</v>
      </c>
      <c r="I31" s="28">
        <f t="shared" si="16"/>
        <v>0</v>
      </c>
      <c r="J31" s="28">
        <f t="shared" si="16"/>
        <v>0.04</v>
      </c>
      <c r="K31" s="28">
        <f t="shared" si="16"/>
        <v>0</v>
      </c>
      <c r="L31" s="28">
        <f t="shared" si="16"/>
        <v>0.1</v>
      </c>
      <c r="M31" s="28">
        <f t="shared" si="16"/>
        <v>0</v>
      </c>
      <c r="N31" s="28">
        <f t="shared" si="16"/>
        <v>0.16</v>
      </c>
      <c r="O31" s="28">
        <f t="shared" si="16"/>
        <v>0</v>
      </c>
      <c r="P31" s="28">
        <f t="shared" si="16"/>
        <v>0</v>
      </c>
      <c r="Q31" s="28">
        <f t="shared" si="16"/>
        <v>0.1</v>
      </c>
      <c r="R31" s="28">
        <f t="shared" si="16"/>
        <v>0.2</v>
      </c>
      <c r="S31" s="28">
        <f t="shared" si="16"/>
        <v>-0.3</v>
      </c>
      <c r="T31" s="28">
        <f t="shared" si="16"/>
        <v>0</v>
      </c>
      <c r="U31" s="28">
        <f t="shared" si="16"/>
        <v>0</v>
      </c>
      <c r="V31" s="28">
        <f t="shared" si="16"/>
        <v>1.14</v>
      </c>
      <c r="W31" s="29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0.16</v>
      </c>
      <c r="AE31" s="28">
        <f t="shared" si="16"/>
        <v>-0.01</v>
      </c>
      <c r="AF31" s="28">
        <f t="shared" si="16"/>
        <v>0</v>
      </c>
      <c r="AG31" s="28">
        <f t="shared" si="16"/>
        <v>0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-0.11</v>
      </c>
      <c r="BC31" s="28">
        <f t="shared" si="16"/>
        <v>-0.11</v>
      </c>
      <c r="BD31" s="28">
        <f t="shared" si="16"/>
        <v>0.11</v>
      </c>
      <c r="BE31" s="28">
        <f t="shared" si="16"/>
        <v>0</v>
      </c>
      <c r="BF31" s="28">
        <f t="shared" si="16"/>
        <v>0</v>
      </c>
      <c r="BG31" s="28">
        <f t="shared" si="16"/>
        <v>0.16</v>
      </c>
      <c r="BH31" s="28">
        <f t="shared" si="16"/>
        <v>0.05</v>
      </c>
      <c r="BI31" s="28">
        <f t="shared" si="16"/>
        <v>0</v>
      </c>
      <c r="BJ31" s="28">
        <f t="shared" si="16"/>
        <v>0</v>
      </c>
      <c r="BK31" s="28">
        <f t="shared" si="16"/>
        <v>-0.21</v>
      </c>
      <c r="BL31" s="28">
        <f t="shared" si="16"/>
        <v>0</v>
      </c>
      <c r="BM31" s="28">
        <f t="shared" si="16"/>
        <v>0</v>
      </c>
      <c r="BN31" s="28">
        <f t="shared" si="16"/>
        <v>0.19</v>
      </c>
      <c r="BO31" s="28">
        <f t="shared" si="16"/>
        <v>0.22</v>
      </c>
      <c r="BP31" s="28">
        <f t="shared" si="16"/>
        <v>0</v>
      </c>
      <c r="BQ31" s="28">
        <f t="shared" si="16"/>
        <v>0.1</v>
      </c>
      <c r="BR31" s="28">
        <f t="shared" si="16"/>
        <v>0</v>
      </c>
      <c r="BS31" s="28">
        <f t="shared" si="16"/>
        <v>0</v>
      </c>
      <c r="BT31" s="28">
        <f t="shared" si="16"/>
        <v>0</v>
      </c>
      <c r="BU31" s="30">
        <f t="shared" si="16"/>
        <v>0</v>
      </c>
      <c r="BV31" s="41">
        <f t="shared" si="16"/>
        <v>3.5</v>
      </c>
    </row>
    <row r="32">
      <c r="BJ32" s="12"/>
      <c r="BO32" s="12"/>
      <c r="BQ32" s="12"/>
      <c r="BT32" s="12"/>
    </row>
    <row r="33">
      <c r="A33" s="31" t="s">
        <v>47</v>
      </c>
      <c r="BJ33" s="12"/>
      <c r="BO33" s="12"/>
      <c r="BQ33" s="12"/>
      <c r="BT33" s="12"/>
    </row>
    <row r="34">
      <c r="A34" s="31" t="s">
        <v>48</v>
      </c>
      <c r="BJ34" s="12"/>
      <c r="BO34" s="12"/>
      <c r="BQ34" s="12"/>
      <c r="BT34" s="12"/>
    </row>
    <row r="35">
      <c r="A35" s="31" t="s">
        <v>49</v>
      </c>
      <c r="BJ35" s="12"/>
      <c r="BO35" s="12"/>
      <c r="BQ35" s="12"/>
      <c r="BT35" s="12"/>
    </row>
    <row r="36">
      <c r="A36" s="31" t="s">
        <v>50</v>
      </c>
      <c r="BJ36" s="12"/>
      <c r="BO36" s="12"/>
      <c r="BQ36" s="12"/>
      <c r="BT36" s="12"/>
    </row>
    <row r="37">
      <c r="BJ37" s="12"/>
      <c r="BO37" s="12"/>
      <c r="BQ37" s="12"/>
      <c r="BT37" s="12"/>
    </row>
    <row r="38">
      <c r="BJ38" s="12"/>
      <c r="BO38" s="12"/>
      <c r="BQ38" s="12"/>
      <c r="BT38" s="12"/>
    </row>
    <row r="39">
      <c r="BJ39" s="12"/>
      <c r="BO39" s="12"/>
      <c r="BQ39" s="12"/>
      <c r="BT39" s="12"/>
    </row>
    <row r="40">
      <c r="BJ40" s="12"/>
      <c r="BO40" s="12"/>
      <c r="BQ40" s="12"/>
      <c r="BT40" s="12"/>
    </row>
    <row r="41">
      <c r="BJ41" s="12"/>
      <c r="BO41" s="12"/>
      <c r="BQ41" s="12"/>
      <c r="BT41" s="12"/>
    </row>
    <row r="42">
      <c r="BJ42" s="12"/>
      <c r="BO42" s="12"/>
      <c r="BQ42" s="12"/>
      <c r="BT42" s="12"/>
    </row>
    <row r="43">
      <c r="BJ43" s="12"/>
      <c r="BO43" s="12"/>
      <c r="BQ43" s="12"/>
      <c r="BT43" s="12"/>
    </row>
    <row r="44">
      <c r="BJ44" s="12"/>
      <c r="BO44" s="12"/>
      <c r="BQ44" s="12"/>
      <c r="BT44" s="12"/>
    </row>
    <row r="45">
      <c r="BJ45" s="12"/>
      <c r="BO45" s="12"/>
      <c r="BQ45" s="12"/>
      <c r="BT45" s="12"/>
    </row>
    <row r="46">
      <c r="BJ46" s="12"/>
      <c r="BO46" s="12"/>
      <c r="BQ46" s="12"/>
      <c r="BT46" s="12"/>
    </row>
    <row r="47">
      <c r="BJ47" s="12"/>
      <c r="BO47" s="12"/>
      <c r="BQ47" s="12"/>
      <c r="BT47" s="12"/>
    </row>
    <row r="48">
      <c r="BJ48" s="12"/>
      <c r="BO48" s="12"/>
      <c r="BQ48" s="12"/>
      <c r="BT48" s="12"/>
    </row>
    <row r="49">
      <c r="BJ49" s="12"/>
      <c r="BO49" s="12"/>
      <c r="BQ49" s="12"/>
      <c r="BT49" s="12"/>
    </row>
    <row r="50">
      <c r="BJ50" s="12"/>
      <c r="BO50" s="12"/>
      <c r="BQ50" s="12"/>
      <c r="BT50" s="12"/>
    </row>
    <row r="51">
      <c r="BJ51" s="12"/>
      <c r="BO51" s="12"/>
      <c r="BQ51" s="12"/>
      <c r="BT51" s="12"/>
    </row>
    <row r="52">
      <c r="BJ52" s="12"/>
      <c r="BO52" s="12"/>
      <c r="BQ52" s="12"/>
      <c r="BT52" s="12"/>
    </row>
    <row r="53">
      <c r="BJ53" s="12"/>
      <c r="BO53" s="12"/>
      <c r="BQ53" s="12"/>
      <c r="BT53" s="12"/>
    </row>
    <row r="54">
      <c r="BJ54" s="12"/>
      <c r="BO54" s="12"/>
      <c r="BQ54" s="12"/>
      <c r="BT54" s="12"/>
    </row>
    <row r="55">
      <c r="BJ55" s="12"/>
      <c r="BO55" s="12"/>
      <c r="BQ55" s="12"/>
      <c r="BT55" s="12"/>
    </row>
    <row r="56">
      <c r="BJ56" s="12"/>
      <c r="BO56" s="12"/>
      <c r="BQ56" s="12"/>
      <c r="BT56" s="12"/>
    </row>
    <row r="57">
      <c r="BJ57" s="12"/>
      <c r="BO57" s="12"/>
      <c r="BQ57" s="12"/>
      <c r="BT57" s="12"/>
    </row>
    <row r="58">
      <c r="BJ58" s="12"/>
      <c r="BO58" s="12"/>
      <c r="BQ58" s="12"/>
      <c r="BT58" s="12"/>
    </row>
    <row r="59">
      <c r="BJ59" s="12"/>
      <c r="BO59" s="12"/>
      <c r="BQ59" s="12"/>
      <c r="BT59" s="12"/>
    </row>
    <row r="60">
      <c r="BJ60" s="12"/>
      <c r="BO60" s="12"/>
      <c r="BQ60" s="12"/>
      <c r="BT60" s="12"/>
    </row>
    <row r="61">
      <c r="BJ61" s="12"/>
      <c r="BO61" s="12"/>
      <c r="BQ61" s="12"/>
      <c r="BT61" s="12"/>
    </row>
    <row r="62">
      <c r="BJ62" s="12"/>
      <c r="BO62" s="12"/>
      <c r="BQ62" s="12"/>
      <c r="BT62" s="12"/>
    </row>
    <row r="63">
      <c r="BJ63" s="12"/>
      <c r="BO63" s="12"/>
      <c r="BQ63" s="12"/>
      <c r="BT63" s="12"/>
    </row>
    <row r="64">
      <c r="BJ64" s="12"/>
      <c r="BO64" s="12"/>
      <c r="BQ64" s="12"/>
      <c r="BT64" s="12"/>
    </row>
    <row r="65">
      <c r="BJ65" s="12"/>
      <c r="BO65" s="12"/>
      <c r="BQ65" s="12"/>
      <c r="BT65" s="12"/>
    </row>
    <row r="66">
      <c r="BJ66" s="12"/>
      <c r="BO66" s="12"/>
      <c r="BQ66" s="12"/>
      <c r="BT66" s="12"/>
    </row>
    <row r="67">
      <c r="BJ67" s="12"/>
      <c r="BO67" s="12"/>
      <c r="BQ67" s="12"/>
      <c r="BT67" s="12"/>
    </row>
    <row r="68">
      <c r="BJ68" s="12"/>
      <c r="BO68" s="12"/>
      <c r="BQ68" s="12"/>
      <c r="BT68" s="12"/>
    </row>
    <row r="69">
      <c r="BJ69" s="12"/>
      <c r="BO69" s="12"/>
      <c r="BQ69" s="12"/>
      <c r="BT69" s="12"/>
    </row>
    <row r="70">
      <c r="BJ70" s="12"/>
      <c r="BO70" s="12"/>
      <c r="BQ70" s="12"/>
      <c r="BT70" s="12"/>
    </row>
    <row r="71">
      <c r="BJ71" s="12"/>
      <c r="BO71" s="12"/>
      <c r="BQ71" s="12"/>
      <c r="BT71" s="12"/>
    </row>
    <row r="72">
      <c r="BJ72" s="12"/>
      <c r="BO72" s="12"/>
      <c r="BQ72" s="12"/>
      <c r="BT72" s="12"/>
    </row>
    <row r="73">
      <c r="BJ73" s="12"/>
      <c r="BO73" s="12"/>
      <c r="BQ73" s="12"/>
      <c r="BT73" s="12"/>
    </row>
    <row r="74">
      <c r="BJ74" s="12"/>
      <c r="BO74" s="12"/>
      <c r="BQ74" s="12"/>
      <c r="BT74" s="12"/>
    </row>
    <row r="75">
      <c r="BJ75" s="12"/>
      <c r="BO75" s="12"/>
      <c r="BQ75" s="12"/>
      <c r="BT75" s="12"/>
    </row>
    <row r="76">
      <c r="BJ76" s="12"/>
      <c r="BO76" s="12"/>
      <c r="BQ76" s="12"/>
      <c r="BT76" s="12"/>
    </row>
    <row r="77">
      <c r="BJ77" s="12"/>
      <c r="BO77" s="12"/>
      <c r="BQ77" s="12"/>
      <c r="BT77" s="12"/>
    </row>
    <row r="78">
      <c r="BJ78" s="12"/>
      <c r="BO78" s="12"/>
      <c r="BQ78" s="12"/>
      <c r="BT78" s="12"/>
    </row>
    <row r="79">
      <c r="BJ79" s="12"/>
      <c r="BO79" s="12"/>
      <c r="BQ79" s="12"/>
      <c r="BT79" s="12"/>
    </row>
    <row r="80">
      <c r="BJ80" s="12"/>
      <c r="BO80" s="12"/>
      <c r="BQ80" s="12"/>
      <c r="BT80" s="12"/>
    </row>
    <row r="81">
      <c r="BJ81" s="12"/>
      <c r="BO81" s="12"/>
      <c r="BQ81" s="12"/>
      <c r="BT81" s="12"/>
    </row>
    <row r="82">
      <c r="BJ82" s="12"/>
      <c r="BO82" s="12"/>
      <c r="BQ82" s="12"/>
      <c r="BT82" s="12"/>
    </row>
    <row r="83">
      <c r="BJ83" s="12"/>
      <c r="BO83" s="12"/>
      <c r="BQ83" s="12"/>
      <c r="BT83" s="12"/>
    </row>
    <row r="84">
      <c r="BJ84" s="12"/>
      <c r="BO84" s="12"/>
      <c r="BQ84" s="12"/>
      <c r="BT84" s="12"/>
    </row>
    <row r="85">
      <c r="BJ85" s="12"/>
      <c r="BO85" s="12"/>
      <c r="BQ85" s="12"/>
      <c r="BT85" s="12"/>
    </row>
    <row r="86">
      <c r="BJ86" s="12"/>
      <c r="BO86" s="12"/>
      <c r="BQ86" s="12"/>
      <c r="BT86" s="12"/>
    </row>
    <row r="87">
      <c r="BJ87" s="12"/>
      <c r="BO87" s="12"/>
      <c r="BQ87" s="12"/>
      <c r="BT87" s="12"/>
    </row>
    <row r="88">
      <c r="BJ88" s="12"/>
      <c r="BO88" s="12"/>
      <c r="BQ88" s="12"/>
      <c r="BT88" s="12"/>
    </row>
    <row r="89">
      <c r="BJ89" s="12"/>
      <c r="BO89" s="12"/>
      <c r="BQ89" s="12"/>
      <c r="BT89" s="12"/>
    </row>
    <row r="90">
      <c r="BJ90" s="12"/>
      <c r="BO90" s="12"/>
      <c r="BQ90" s="12"/>
      <c r="BT90" s="12"/>
    </row>
    <row r="91">
      <c r="BJ91" s="12"/>
      <c r="BO91" s="12"/>
      <c r="BQ91" s="12"/>
      <c r="BT91" s="12"/>
    </row>
    <row r="92">
      <c r="BJ92" s="12"/>
      <c r="BO92" s="12"/>
      <c r="BQ92" s="12"/>
      <c r="BT92" s="12"/>
    </row>
    <row r="93">
      <c r="BJ93" s="12"/>
      <c r="BO93" s="12"/>
      <c r="BQ93" s="12"/>
      <c r="BT93" s="12"/>
    </row>
    <row r="94">
      <c r="BJ94" s="12"/>
      <c r="BO94" s="12"/>
      <c r="BQ94" s="12"/>
      <c r="BT94" s="12"/>
    </row>
    <row r="95">
      <c r="BJ95" s="12"/>
      <c r="BO95" s="12"/>
      <c r="BQ95" s="12"/>
      <c r="BT95" s="12"/>
    </row>
    <row r="96">
      <c r="BJ96" s="12"/>
      <c r="BO96" s="12"/>
      <c r="BQ96" s="12"/>
      <c r="BT96" s="12"/>
    </row>
    <row r="97">
      <c r="BJ97" s="12"/>
      <c r="BO97" s="12"/>
      <c r="BQ97" s="12"/>
      <c r="BT97" s="12"/>
    </row>
    <row r="98">
      <c r="BJ98" s="12"/>
      <c r="BO98" s="12"/>
      <c r="BQ98" s="12"/>
      <c r="BT98" s="12"/>
    </row>
    <row r="99">
      <c r="BJ99" s="12"/>
      <c r="BO99" s="12"/>
      <c r="BQ99" s="12"/>
      <c r="BT99" s="12"/>
    </row>
    <row r="100">
      <c r="BJ100" s="12"/>
      <c r="BO100" s="12"/>
      <c r="BQ100" s="12"/>
      <c r="BT100" s="12"/>
    </row>
    <row r="101">
      <c r="BJ101" s="12"/>
      <c r="BO101" s="12"/>
      <c r="BQ101" s="12"/>
      <c r="BT101" s="12"/>
    </row>
    <row r="102">
      <c r="BJ102" s="12"/>
      <c r="BO102" s="12"/>
      <c r="BQ102" s="12"/>
      <c r="BT102" s="12"/>
    </row>
    <row r="103">
      <c r="BJ103" s="12"/>
      <c r="BO103" s="12"/>
      <c r="BQ103" s="12"/>
      <c r="BT103" s="12"/>
    </row>
    <row r="104">
      <c r="BJ104" s="12"/>
      <c r="BO104" s="12"/>
      <c r="BQ104" s="12"/>
      <c r="BT104" s="12"/>
    </row>
    <row r="105">
      <c r="BJ105" s="12"/>
      <c r="BO105" s="12"/>
      <c r="BQ105" s="12"/>
      <c r="BT105" s="12"/>
    </row>
    <row r="106">
      <c r="BJ106" s="12"/>
      <c r="BO106" s="12"/>
      <c r="BQ106" s="12"/>
      <c r="BT106" s="12"/>
    </row>
    <row r="107">
      <c r="BJ107" s="12"/>
      <c r="BO107" s="12"/>
      <c r="BQ107" s="12"/>
      <c r="BT107" s="12"/>
    </row>
    <row r="108">
      <c r="BJ108" s="12"/>
      <c r="BO108" s="12"/>
      <c r="BQ108" s="12"/>
      <c r="BT108" s="12"/>
    </row>
    <row r="109">
      <c r="BJ109" s="12"/>
      <c r="BO109" s="12"/>
      <c r="BQ109" s="12"/>
      <c r="BT109" s="12"/>
    </row>
    <row r="110">
      <c r="BJ110" s="12"/>
      <c r="BO110" s="12"/>
      <c r="BQ110" s="12"/>
      <c r="BT110" s="12"/>
    </row>
    <row r="111">
      <c r="BJ111" s="12"/>
      <c r="BO111" s="12"/>
      <c r="BQ111" s="12"/>
      <c r="BT111" s="12"/>
    </row>
    <row r="112">
      <c r="BJ112" s="12"/>
      <c r="BO112" s="12"/>
      <c r="BQ112" s="12"/>
      <c r="BT112" s="12"/>
    </row>
    <row r="113">
      <c r="BJ113" s="12"/>
      <c r="BO113" s="12"/>
      <c r="BQ113" s="12"/>
      <c r="BT113" s="12"/>
    </row>
    <row r="114">
      <c r="BJ114" s="12"/>
      <c r="BO114" s="12"/>
      <c r="BQ114" s="12"/>
      <c r="BT114" s="12"/>
    </row>
    <row r="115">
      <c r="BJ115" s="12"/>
      <c r="BO115" s="12"/>
      <c r="BQ115" s="12"/>
      <c r="BT115" s="12"/>
    </row>
    <row r="116">
      <c r="BJ116" s="12"/>
      <c r="BO116" s="12"/>
      <c r="BQ116" s="12"/>
      <c r="BT116" s="12"/>
    </row>
    <row r="117">
      <c r="BJ117" s="12"/>
      <c r="BO117" s="12"/>
      <c r="BQ117" s="12"/>
      <c r="BT117" s="12"/>
    </row>
    <row r="118">
      <c r="BJ118" s="12"/>
      <c r="BO118" s="12"/>
      <c r="BQ118" s="12"/>
      <c r="BT118" s="12"/>
    </row>
    <row r="119">
      <c r="BJ119" s="12"/>
      <c r="BO119" s="12"/>
      <c r="BQ119" s="12"/>
      <c r="BT119" s="12"/>
    </row>
    <row r="120">
      <c r="BJ120" s="12"/>
      <c r="BO120" s="12"/>
      <c r="BQ120" s="12"/>
      <c r="BT120" s="12"/>
    </row>
    <row r="121">
      <c r="BJ121" s="12"/>
      <c r="BO121" s="12"/>
      <c r="BQ121" s="12"/>
      <c r="BT121" s="12"/>
    </row>
    <row r="122">
      <c r="BJ122" s="12"/>
      <c r="BO122" s="12"/>
      <c r="BQ122" s="12"/>
      <c r="BT122" s="12"/>
    </row>
    <row r="123">
      <c r="BJ123" s="12"/>
      <c r="BO123" s="12"/>
      <c r="BQ123" s="12"/>
      <c r="BT123" s="12"/>
    </row>
    <row r="124">
      <c r="BJ124" s="12"/>
      <c r="BO124" s="12"/>
      <c r="BQ124" s="12"/>
      <c r="BT124" s="12"/>
    </row>
    <row r="125">
      <c r="BJ125" s="12"/>
      <c r="BO125" s="12"/>
      <c r="BQ125" s="12"/>
      <c r="BT125" s="12"/>
    </row>
    <row r="126">
      <c r="BJ126" s="12"/>
      <c r="BO126" s="12"/>
      <c r="BQ126" s="12"/>
      <c r="BT126" s="12"/>
    </row>
    <row r="127">
      <c r="BJ127" s="12"/>
      <c r="BO127" s="12"/>
      <c r="BQ127" s="12"/>
      <c r="BT127" s="12"/>
    </row>
    <row r="128">
      <c r="BJ128" s="12"/>
      <c r="BO128" s="12"/>
      <c r="BQ128" s="12"/>
      <c r="BT128" s="12"/>
    </row>
    <row r="129">
      <c r="BJ129" s="12"/>
      <c r="BO129" s="12"/>
      <c r="BQ129" s="12"/>
      <c r="BT129" s="12"/>
    </row>
    <row r="130">
      <c r="BJ130" s="12"/>
      <c r="BO130" s="12"/>
      <c r="BQ130" s="12"/>
      <c r="BT130" s="12"/>
    </row>
    <row r="131">
      <c r="BJ131" s="12"/>
      <c r="BO131" s="12"/>
      <c r="BQ131" s="12"/>
      <c r="BT131" s="12"/>
    </row>
    <row r="132">
      <c r="BJ132" s="12"/>
      <c r="BO132" s="12"/>
      <c r="BQ132" s="12"/>
      <c r="BT132" s="12"/>
    </row>
    <row r="133">
      <c r="BJ133" s="12"/>
      <c r="BO133" s="12"/>
      <c r="BQ133" s="12"/>
      <c r="BT133" s="12"/>
    </row>
    <row r="134">
      <c r="BJ134" s="12"/>
      <c r="BO134" s="12"/>
      <c r="BQ134" s="12"/>
      <c r="BT134" s="12"/>
    </row>
    <row r="135">
      <c r="BJ135" s="12"/>
      <c r="BO135" s="12"/>
      <c r="BQ135" s="12"/>
      <c r="BT135" s="12"/>
    </row>
    <row r="136">
      <c r="BJ136" s="12"/>
      <c r="BO136" s="12"/>
      <c r="BQ136" s="12"/>
      <c r="BT136" s="12"/>
    </row>
    <row r="137">
      <c r="BJ137" s="12"/>
      <c r="BO137" s="12"/>
      <c r="BQ137" s="12"/>
      <c r="BT137" s="12"/>
    </row>
    <row r="138">
      <c r="BJ138" s="12"/>
      <c r="BO138" s="12"/>
      <c r="BQ138" s="12"/>
      <c r="BT138" s="12"/>
    </row>
    <row r="139">
      <c r="BJ139" s="12"/>
      <c r="BO139" s="12"/>
      <c r="BQ139" s="12"/>
      <c r="BT139" s="12"/>
    </row>
    <row r="140">
      <c r="BJ140" s="12"/>
      <c r="BO140" s="12"/>
      <c r="BQ140" s="12"/>
      <c r="BT140" s="12"/>
    </row>
    <row r="141">
      <c r="BJ141" s="12"/>
      <c r="BO141" s="12"/>
      <c r="BQ141" s="12"/>
      <c r="BT141" s="12"/>
    </row>
    <row r="142">
      <c r="BJ142" s="12"/>
      <c r="BO142" s="12"/>
      <c r="BQ142" s="12"/>
      <c r="BT142" s="12"/>
    </row>
    <row r="143">
      <c r="BJ143" s="12"/>
      <c r="BO143" s="12"/>
      <c r="BQ143" s="12"/>
      <c r="BT143" s="12"/>
    </row>
    <row r="144">
      <c r="BJ144" s="12"/>
      <c r="BO144" s="12"/>
      <c r="BQ144" s="12"/>
      <c r="BT144" s="12"/>
    </row>
    <row r="145">
      <c r="BJ145" s="12"/>
      <c r="BO145" s="12"/>
      <c r="BQ145" s="12"/>
      <c r="BT145" s="12"/>
    </row>
    <row r="146">
      <c r="BJ146" s="12"/>
      <c r="BO146" s="12"/>
      <c r="BQ146" s="12"/>
      <c r="BT146" s="12"/>
    </row>
    <row r="147">
      <c r="BJ147" s="12"/>
      <c r="BO147" s="12"/>
      <c r="BQ147" s="12"/>
      <c r="BT147" s="12"/>
    </row>
    <row r="148">
      <c r="BJ148" s="12"/>
      <c r="BO148" s="12"/>
      <c r="BQ148" s="12"/>
      <c r="BT148" s="12"/>
    </row>
    <row r="149">
      <c r="BJ149" s="12"/>
      <c r="BO149" s="12"/>
      <c r="BQ149" s="12"/>
      <c r="BT149" s="12"/>
    </row>
    <row r="150">
      <c r="BJ150" s="12"/>
      <c r="BO150" s="12"/>
      <c r="BQ150" s="12"/>
      <c r="BT150" s="12"/>
    </row>
    <row r="151">
      <c r="BJ151" s="12"/>
      <c r="BO151" s="12"/>
      <c r="BQ151" s="12"/>
      <c r="BT151" s="12"/>
    </row>
    <row r="152">
      <c r="BJ152" s="12"/>
      <c r="BO152" s="12"/>
      <c r="BQ152" s="12"/>
      <c r="BT152" s="12"/>
    </row>
    <row r="153">
      <c r="BJ153" s="12"/>
      <c r="BO153" s="12"/>
      <c r="BQ153" s="12"/>
      <c r="BT153" s="12"/>
    </row>
    <row r="154">
      <c r="BJ154" s="12"/>
      <c r="BO154" s="12"/>
      <c r="BQ154" s="12"/>
      <c r="BT154" s="12"/>
    </row>
    <row r="155">
      <c r="BJ155" s="12"/>
      <c r="BO155" s="12"/>
      <c r="BQ155" s="12"/>
      <c r="BT155" s="12"/>
    </row>
    <row r="156">
      <c r="BJ156" s="12"/>
      <c r="BO156" s="12"/>
      <c r="BQ156" s="12"/>
      <c r="BT156" s="12"/>
    </row>
    <row r="157">
      <c r="BJ157" s="12"/>
      <c r="BO157" s="12"/>
      <c r="BQ157" s="12"/>
      <c r="BT157" s="12"/>
    </row>
    <row r="158">
      <c r="BJ158" s="12"/>
      <c r="BO158" s="12"/>
      <c r="BQ158" s="12"/>
      <c r="BT158" s="12"/>
    </row>
    <row r="159">
      <c r="BJ159" s="12"/>
      <c r="BO159" s="12"/>
      <c r="BQ159" s="12"/>
      <c r="BT159" s="12"/>
    </row>
    <row r="160">
      <c r="BJ160" s="12"/>
      <c r="BO160" s="12"/>
      <c r="BQ160" s="12"/>
      <c r="BT160" s="12"/>
    </row>
    <row r="161">
      <c r="BJ161" s="12"/>
      <c r="BO161" s="12"/>
      <c r="BQ161" s="12"/>
      <c r="BT161" s="12"/>
    </row>
    <row r="162">
      <c r="BJ162" s="12"/>
      <c r="BO162" s="12"/>
      <c r="BQ162" s="12"/>
      <c r="BT162" s="12"/>
    </row>
    <row r="163">
      <c r="BJ163" s="12"/>
      <c r="BO163" s="12"/>
      <c r="BQ163" s="12"/>
      <c r="BT163" s="12"/>
    </row>
    <row r="164">
      <c r="BJ164" s="12"/>
      <c r="BO164" s="12"/>
      <c r="BQ164" s="12"/>
      <c r="BT164" s="12"/>
    </row>
    <row r="165">
      <c r="BJ165" s="12"/>
      <c r="BO165" s="12"/>
      <c r="BQ165" s="12"/>
      <c r="BT165" s="12"/>
    </row>
    <row r="166">
      <c r="BJ166" s="12"/>
      <c r="BO166" s="12"/>
      <c r="BQ166" s="12"/>
      <c r="BT166" s="12"/>
    </row>
    <row r="167">
      <c r="BJ167" s="12"/>
      <c r="BO167" s="12"/>
      <c r="BQ167" s="12"/>
      <c r="BT167" s="12"/>
    </row>
    <row r="168">
      <c r="BJ168" s="12"/>
      <c r="BO168" s="12"/>
      <c r="BQ168" s="12"/>
      <c r="BT168" s="12"/>
    </row>
    <row r="169">
      <c r="BJ169" s="12"/>
      <c r="BO169" s="12"/>
      <c r="BQ169" s="12"/>
      <c r="BT169" s="12"/>
    </row>
    <row r="170">
      <c r="BJ170" s="12"/>
      <c r="BO170" s="12"/>
      <c r="BQ170" s="12"/>
      <c r="BT170" s="12"/>
    </row>
    <row r="171">
      <c r="BJ171" s="12"/>
      <c r="BO171" s="12"/>
      <c r="BQ171" s="12"/>
      <c r="BT171" s="12"/>
    </row>
    <row r="172">
      <c r="BJ172" s="12"/>
      <c r="BO172" s="12"/>
      <c r="BQ172" s="12"/>
      <c r="BT172" s="12"/>
    </row>
    <row r="173">
      <c r="BJ173" s="12"/>
      <c r="BO173" s="12"/>
      <c r="BQ173" s="12"/>
      <c r="BT173" s="12"/>
    </row>
    <row r="174">
      <c r="BJ174" s="12"/>
      <c r="BO174" s="12"/>
      <c r="BQ174" s="12"/>
      <c r="BT174" s="12"/>
    </row>
    <row r="175">
      <c r="BJ175" s="12"/>
      <c r="BO175" s="12"/>
      <c r="BQ175" s="12"/>
      <c r="BT175" s="12"/>
    </row>
    <row r="176">
      <c r="BJ176" s="12"/>
      <c r="BO176" s="12"/>
      <c r="BQ176" s="12"/>
      <c r="BT176" s="12"/>
    </row>
    <row r="177">
      <c r="BJ177" s="12"/>
      <c r="BO177" s="12"/>
      <c r="BQ177" s="12"/>
      <c r="BT177" s="12"/>
    </row>
    <row r="178">
      <c r="BJ178" s="12"/>
      <c r="BO178" s="12"/>
      <c r="BQ178" s="12"/>
      <c r="BT178" s="12"/>
    </row>
    <row r="179">
      <c r="BJ179" s="12"/>
      <c r="BO179" s="12"/>
      <c r="BQ179" s="12"/>
      <c r="BT179" s="12"/>
    </row>
    <row r="180">
      <c r="BJ180" s="12"/>
      <c r="BO180" s="12"/>
      <c r="BQ180" s="12"/>
      <c r="BT180" s="12"/>
    </row>
    <row r="181">
      <c r="BJ181" s="12"/>
      <c r="BO181" s="12"/>
      <c r="BQ181" s="12"/>
      <c r="BT181" s="12"/>
    </row>
    <row r="182">
      <c r="BJ182" s="12"/>
      <c r="BO182" s="12"/>
      <c r="BQ182" s="12"/>
      <c r="BT182" s="12"/>
    </row>
    <row r="183">
      <c r="BJ183" s="12"/>
      <c r="BO183" s="12"/>
      <c r="BQ183" s="12"/>
      <c r="BT183" s="12"/>
    </row>
    <row r="184">
      <c r="BJ184" s="12"/>
      <c r="BO184" s="12"/>
      <c r="BQ184" s="12"/>
      <c r="BT184" s="12"/>
    </row>
    <row r="185">
      <c r="BJ185" s="12"/>
      <c r="BO185" s="12"/>
      <c r="BQ185" s="12"/>
      <c r="BT185" s="12"/>
    </row>
    <row r="186">
      <c r="BJ186" s="12"/>
      <c r="BO186" s="12"/>
      <c r="BQ186" s="12"/>
      <c r="BT186" s="12"/>
    </row>
    <row r="187">
      <c r="BJ187" s="12"/>
      <c r="BO187" s="12"/>
      <c r="BQ187" s="12"/>
      <c r="BT187" s="12"/>
    </row>
    <row r="188">
      <c r="BJ188" s="12"/>
      <c r="BO188" s="12"/>
      <c r="BQ188" s="12"/>
      <c r="BT188" s="12"/>
    </row>
    <row r="189">
      <c r="BJ189" s="12"/>
      <c r="BO189" s="12"/>
      <c r="BQ189" s="12"/>
      <c r="BT189" s="12"/>
    </row>
    <row r="190">
      <c r="BJ190" s="12"/>
      <c r="BO190" s="12"/>
      <c r="BQ190" s="12"/>
      <c r="BT190" s="12"/>
    </row>
    <row r="191">
      <c r="BJ191" s="12"/>
      <c r="BO191" s="12"/>
      <c r="BQ191" s="12"/>
      <c r="BT191" s="12"/>
    </row>
    <row r="192">
      <c r="BJ192" s="12"/>
      <c r="BO192" s="12"/>
      <c r="BQ192" s="12"/>
      <c r="BT192" s="12"/>
    </row>
    <row r="193">
      <c r="BJ193" s="12"/>
      <c r="BO193" s="12"/>
      <c r="BQ193" s="12"/>
      <c r="BT193" s="12"/>
    </row>
    <row r="194">
      <c r="BJ194" s="12"/>
      <c r="BO194" s="12"/>
      <c r="BQ194" s="12"/>
      <c r="BT194" s="12"/>
    </row>
    <row r="195">
      <c r="BJ195" s="12"/>
      <c r="BO195" s="12"/>
      <c r="BQ195" s="12"/>
      <c r="BT195" s="12"/>
    </row>
    <row r="196">
      <c r="BJ196" s="12"/>
      <c r="BO196" s="12"/>
      <c r="BQ196" s="12"/>
      <c r="BT196" s="12"/>
    </row>
    <row r="197">
      <c r="BJ197" s="12"/>
      <c r="BO197" s="12"/>
      <c r="BQ197" s="12"/>
      <c r="BT197" s="12"/>
    </row>
    <row r="198">
      <c r="BJ198" s="12"/>
      <c r="BO198" s="12"/>
      <c r="BQ198" s="12"/>
      <c r="BT198" s="12"/>
    </row>
    <row r="199">
      <c r="BJ199" s="12"/>
      <c r="BO199" s="12"/>
      <c r="BQ199" s="12"/>
      <c r="BT199" s="12"/>
    </row>
    <row r="200">
      <c r="BJ200" s="12"/>
      <c r="BO200" s="12"/>
      <c r="BQ200" s="12"/>
      <c r="BT200" s="12"/>
    </row>
    <row r="201">
      <c r="BJ201" s="12"/>
      <c r="BO201" s="12"/>
      <c r="BQ201" s="12"/>
      <c r="BT201" s="12"/>
    </row>
    <row r="202">
      <c r="BJ202" s="12"/>
      <c r="BO202" s="12"/>
      <c r="BQ202" s="12"/>
      <c r="BT202" s="12"/>
    </row>
    <row r="203">
      <c r="BJ203" s="12"/>
      <c r="BO203" s="12"/>
      <c r="BQ203" s="12"/>
      <c r="BT203" s="12"/>
    </row>
    <row r="204">
      <c r="BJ204" s="12"/>
      <c r="BO204" s="12"/>
      <c r="BQ204" s="12"/>
      <c r="BT204" s="12"/>
    </row>
    <row r="205">
      <c r="BJ205" s="12"/>
      <c r="BO205" s="12"/>
      <c r="BQ205" s="12"/>
      <c r="BT205" s="12"/>
    </row>
    <row r="206">
      <c r="BJ206" s="12"/>
      <c r="BO206" s="12"/>
      <c r="BQ206" s="12"/>
      <c r="BT206" s="12"/>
    </row>
    <row r="207">
      <c r="BJ207" s="12"/>
      <c r="BO207" s="12"/>
      <c r="BQ207" s="12"/>
      <c r="BT207" s="12"/>
    </row>
    <row r="208">
      <c r="BJ208" s="12"/>
      <c r="BO208" s="12"/>
      <c r="BQ208" s="12"/>
      <c r="BT208" s="12"/>
    </row>
    <row r="209">
      <c r="BJ209" s="12"/>
      <c r="BO209" s="12"/>
      <c r="BQ209" s="12"/>
      <c r="BT209" s="12"/>
    </row>
    <row r="210">
      <c r="BJ210" s="12"/>
      <c r="BO210" s="12"/>
      <c r="BQ210" s="12"/>
      <c r="BT210" s="12"/>
    </row>
    <row r="211">
      <c r="BJ211" s="12"/>
      <c r="BO211" s="12"/>
      <c r="BQ211" s="12"/>
      <c r="BT211" s="12"/>
    </row>
    <row r="212">
      <c r="BJ212" s="12"/>
      <c r="BO212" s="12"/>
      <c r="BQ212" s="12"/>
      <c r="BT212" s="12"/>
    </row>
    <row r="213">
      <c r="BJ213" s="12"/>
      <c r="BO213" s="12"/>
      <c r="BQ213" s="12"/>
      <c r="BT213" s="12"/>
    </row>
    <row r="214">
      <c r="BJ214" s="12"/>
      <c r="BO214" s="12"/>
      <c r="BQ214" s="12"/>
      <c r="BT214" s="12"/>
    </row>
    <row r="215">
      <c r="BJ215" s="12"/>
      <c r="BO215" s="12"/>
      <c r="BQ215" s="12"/>
      <c r="BT215" s="12"/>
    </row>
    <row r="216">
      <c r="BJ216" s="12"/>
      <c r="BO216" s="12"/>
      <c r="BQ216" s="12"/>
      <c r="BT216" s="12"/>
    </row>
    <row r="217">
      <c r="BJ217" s="12"/>
      <c r="BO217" s="12"/>
      <c r="BQ217" s="12"/>
      <c r="BT217" s="12"/>
    </row>
    <row r="218">
      <c r="BJ218" s="12"/>
      <c r="BO218" s="12"/>
      <c r="BQ218" s="12"/>
      <c r="BT218" s="12"/>
    </row>
    <row r="219">
      <c r="BJ219" s="12"/>
      <c r="BO219" s="12"/>
      <c r="BQ219" s="12"/>
      <c r="BT219" s="12"/>
    </row>
    <row r="220">
      <c r="BJ220" s="12"/>
      <c r="BO220" s="12"/>
      <c r="BQ220" s="12"/>
      <c r="BT220" s="12"/>
    </row>
    <row r="221">
      <c r="BJ221" s="12"/>
      <c r="BO221" s="12"/>
      <c r="BQ221" s="12"/>
      <c r="BT221" s="12"/>
    </row>
    <row r="222">
      <c r="BJ222" s="12"/>
      <c r="BO222" s="12"/>
      <c r="BQ222" s="12"/>
      <c r="BT222" s="12"/>
    </row>
    <row r="223">
      <c r="BJ223" s="12"/>
      <c r="BO223" s="12"/>
      <c r="BQ223" s="12"/>
      <c r="BT223" s="12"/>
    </row>
    <row r="224">
      <c r="BJ224" s="12"/>
      <c r="BO224" s="12"/>
      <c r="BQ224" s="12"/>
      <c r="BT224" s="12"/>
    </row>
    <row r="225">
      <c r="BJ225" s="12"/>
      <c r="BO225" s="12"/>
      <c r="BQ225" s="12"/>
      <c r="BT225" s="12"/>
    </row>
    <row r="226">
      <c r="BJ226" s="12"/>
      <c r="BO226" s="12"/>
      <c r="BQ226" s="12"/>
      <c r="BT226" s="12"/>
    </row>
    <row r="227">
      <c r="BJ227" s="12"/>
      <c r="BO227" s="12"/>
      <c r="BQ227" s="12"/>
      <c r="BT227" s="12"/>
    </row>
    <row r="228">
      <c r="BJ228" s="12"/>
      <c r="BO228" s="12"/>
      <c r="BQ228" s="12"/>
      <c r="BT228" s="12"/>
    </row>
    <row r="229">
      <c r="BJ229" s="12"/>
      <c r="BO229" s="12"/>
      <c r="BQ229" s="12"/>
      <c r="BT229" s="12"/>
    </row>
    <row r="230">
      <c r="BJ230" s="12"/>
      <c r="BO230" s="12"/>
      <c r="BQ230" s="12"/>
      <c r="BT230" s="12"/>
    </row>
    <row r="231">
      <c r="BJ231" s="12"/>
      <c r="BO231" s="12"/>
      <c r="BQ231" s="12"/>
      <c r="BT231" s="12"/>
    </row>
    <row r="232">
      <c r="BJ232" s="12"/>
      <c r="BO232" s="12"/>
      <c r="BQ232" s="12"/>
      <c r="BT232" s="12"/>
    </row>
    <row r="233">
      <c r="BJ233" s="12"/>
      <c r="BO233" s="12"/>
      <c r="BQ233" s="12"/>
      <c r="BT233" s="12"/>
    </row>
    <row r="234">
      <c r="BJ234" s="12"/>
      <c r="BO234" s="12"/>
      <c r="BQ234" s="12"/>
      <c r="BT234" s="12"/>
    </row>
    <row r="235">
      <c r="BJ235" s="12"/>
      <c r="BO235" s="12"/>
      <c r="BQ235" s="12"/>
      <c r="BT235" s="12"/>
    </row>
    <row r="236">
      <c r="BJ236" s="12"/>
      <c r="BO236" s="12"/>
      <c r="BQ236" s="12"/>
      <c r="BT236" s="12"/>
    </row>
    <row r="237">
      <c r="BJ237" s="12"/>
      <c r="BO237" s="12"/>
      <c r="BQ237" s="12"/>
      <c r="BT237" s="12"/>
    </row>
    <row r="238">
      <c r="BJ238" s="12"/>
      <c r="BO238" s="12"/>
      <c r="BQ238" s="12"/>
      <c r="BT238" s="12"/>
    </row>
    <row r="239">
      <c r="BJ239" s="12"/>
      <c r="BO239" s="12"/>
      <c r="BQ239" s="12"/>
      <c r="BT239" s="12"/>
    </row>
    <row r="240">
      <c r="BJ240" s="12"/>
      <c r="BO240" s="12"/>
      <c r="BQ240" s="12"/>
      <c r="BT240" s="12"/>
    </row>
    <row r="241">
      <c r="BJ241" s="12"/>
      <c r="BO241" s="12"/>
      <c r="BQ241" s="12"/>
      <c r="BT241" s="12"/>
    </row>
    <row r="242">
      <c r="BJ242" s="12"/>
      <c r="BO242" s="12"/>
      <c r="BQ242" s="12"/>
      <c r="BT242" s="12"/>
    </row>
    <row r="243">
      <c r="BJ243" s="12"/>
      <c r="BO243" s="12"/>
      <c r="BQ243" s="12"/>
      <c r="BT243" s="12"/>
    </row>
    <row r="244">
      <c r="BJ244" s="12"/>
      <c r="BO244" s="12"/>
      <c r="BQ244" s="12"/>
      <c r="BT244" s="12"/>
    </row>
    <row r="245">
      <c r="BJ245" s="12"/>
      <c r="BO245" s="12"/>
      <c r="BQ245" s="12"/>
      <c r="BT245" s="12"/>
    </row>
    <row r="246">
      <c r="BJ246" s="12"/>
      <c r="BO246" s="12"/>
      <c r="BQ246" s="12"/>
      <c r="BT246" s="12"/>
    </row>
    <row r="247">
      <c r="BJ247" s="12"/>
      <c r="BO247" s="12"/>
      <c r="BQ247" s="12"/>
      <c r="BT247" s="12"/>
    </row>
    <row r="248">
      <c r="BJ248" s="12"/>
      <c r="BO248" s="12"/>
      <c r="BQ248" s="12"/>
      <c r="BT248" s="12"/>
    </row>
    <row r="249">
      <c r="BJ249" s="12"/>
      <c r="BO249" s="12"/>
      <c r="BQ249" s="12"/>
      <c r="BT249" s="12"/>
    </row>
    <row r="250">
      <c r="BJ250" s="12"/>
      <c r="BO250" s="12"/>
      <c r="BQ250" s="12"/>
      <c r="BT250" s="12"/>
    </row>
    <row r="251">
      <c r="BJ251" s="12"/>
      <c r="BO251" s="12"/>
      <c r="BQ251" s="12"/>
      <c r="BT251" s="12"/>
    </row>
    <row r="252">
      <c r="BJ252" s="12"/>
      <c r="BO252" s="12"/>
      <c r="BQ252" s="12"/>
      <c r="BT252" s="12"/>
    </row>
    <row r="253">
      <c r="BJ253" s="12"/>
      <c r="BO253" s="12"/>
      <c r="BQ253" s="12"/>
      <c r="BT253" s="12"/>
    </row>
    <row r="254">
      <c r="BJ254" s="12"/>
      <c r="BO254" s="12"/>
      <c r="BQ254" s="12"/>
      <c r="BT254" s="12"/>
    </row>
    <row r="255">
      <c r="BJ255" s="12"/>
      <c r="BO255" s="12"/>
      <c r="BQ255" s="12"/>
      <c r="BT255" s="12"/>
    </row>
    <row r="256">
      <c r="BJ256" s="12"/>
      <c r="BO256" s="12"/>
      <c r="BQ256" s="12"/>
      <c r="BT256" s="12"/>
    </row>
    <row r="257">
      <c r="BJ257" s="12"/>
      <c r="BO257" s="12"/>
      <c r="BQ257" s="12"/>
      <c r="BT257" s="12"/>
    </row>
    <row r="258">
      <c r="BJ258" s="12"/>
      <c r="BO258" s="12"/>
      <c r="BQ258" s="12"/>
      <c r="BT258" s="12"/>
    </row>
    <row r="259">
      <c r="BJ259" s="12"/>
      <c r="BO259" s="12"/>
      <c r="BQ259" s="12"/>
      <c r="BT259" s="12"/>
    </row>
    <row r="260">
      <c r="BJ260" s="12"/>
      <c r="BO260" s="12"/>
      <c r="BQ260" s="12"/>
      <c r="BT260" s="12"/>
    </row>
    <row r="261">
      <c r="BJ261" s="12"/>
      <c r="BO261" s="12"/>
      <c r="BQ261" s="12"/>
      <c r="BT261" s="12"/>
    </row>
    <row r="262">
      <c r="BJ262" s="12"/>
      <c r="BO262" s="12"/>
      <c r="BQ262" s="12"/>
      <c r="BT262" s="12"/>
    </row>
    <row r="263">
      <c r="BJ263" s="12"/>
      <c r="BO263" s="12"/>
      <c r="BQ263" s="12"/>
      <c r="BT263" s="12"/>
    </row>
    <row r="264">
      <c r="BJ264" s="12"/>
      <c r="BO264" s="12"/>
      <c r="BQ264" s="12"/>
      <c r="BT264" s="12"/>
    </row>
    <row r="265">
      <c r="BJ265" s="12"/>
      <c r="BO265" s="12"/>
      <c r="BQ265" s="12"/>
      <c r="BT265" s="12"/>
    </row>
    <row r="266">
      <c r="BJ266" s="12"/>
      <c r="BO266" s="12"/>
      <c r="BQ266" s="12"/>
      <c r="BT266" s="12"/>
    </row>
    <row r="267">
      <c r="BJ267" s="12"/>
      <c r="BO267" s="12"/>
      <c r="BQ267" s="12"/>
      <c r="BT267" s="12"/>
    </row>
    <row r="268">
      <c r="BJ268" s="12"/>
      <c r="BO268" s="12"/>
      <c r="BQ268" s="12"/>
      <c r="BT268" s="12"/>
    </row>
    <row r="269">
      <c r="BJ269" s="12"/>
      <c r="BO269" s="12"/>
      <c r="BQ269" s="12"/>
      <c r="BT269" s="12"/>
    </row>
    <row r="270">
      <c r="BJ270" s="12"/>
      <c r="BO270" s="12"/>
      <c r="BQ270" s="12"/>
      <c r="BT270" s="12"/>
    </row>
    <row r="271">
      <c r="BJ271" s="12"/>
      <c r="BO271" s="12"/>
      <c r="BQ271" s="12"/>
      <c r="BT271" s="12"/>
    </row>
    <row r="272">
      <c r="BJ272" s="12"/>
      <c r="BO272" s="12"/>
      <c r="BQ272" s="12"/>
      <c r="BT272" s="12"/>
    </row>
    <row r="273">
      <c r="BJ273" s="12"/>
      <c r="BO273" s="12"/>
      <c r="BQ273" s="12"/>
      <c r="BT273" s="12"/>
    </row>
    <row r="274">
      <c r="BJ274" s="12"/>
      <c r="BO274" s="12"/>
      <c r="BQ274" s="12"/>
      <c r="BT274" s="12"/>
    </row>
    <row r="275">
      <c r="BJ275" s="12"/>
      <c r="BO275" s="12"/>
      <c r="BQ275" s="12"/>
      <c r="BT275" s="12"/>
    </row>
    <row r="276">
      <c r="BJ276" s="12"/>
      <c r="BO276" s="12"/>
      <c r="BQ276" s="12"/>
      <c r="BT276" s="12"/>
    </row>
    <row r="277">
      <c r="BJ277" s="12"/>
      <c r="BO277" s="12"/>
      <c r="BQ277" s="12"/>
      <c r="BT277" s="12"/>
    </row>
    <row r="278">
      <c r="BJ278" s="12"/>
      <c r="BO278" s="12"/>
      <c r="BQ278" s="12"/>
      <c r="BT278" s="12"/>
    </row>
    <row r="279">
      <c r="BJ279" s="12"/>
      <c r="BO279" s="12"/>
      <c r="BQ279" s="12"/>
      <c r="BT279" s="12"/>
    </row>
    <row r="280">
      <c r="BJ280" s="12"/>
      <c r="BO280" s="12"/>
      <c r="BQ280" s="12"/>
      <c r="BT280" s="12"/>
    </row>
    <row r="281">
      <c r="BJ281" s="12"/>
      <c r="BO281" s="12"/>
      <c r="BQ281" s="12"/>
      <c r="BT281" s="12"/>
    </row>
    <row r="282">
      <c r="BJ282" s="12"/>
      <c r="BO282" s="12"/>
      <c r="BQ282" s="12"/>
      <c r="BT282" s="12"/>
    </row>
    <row r="283">
      <c r="BJ283" s="12"/>
      <c r="BO283" s="12"/>
      <c r="BQ283" s="12"/>
      <c r="BT283" s="12"/>
    </row>
    <row r="284">
      <c r="BJ284" s="12"/>
      <c r="BO284" s="12"/>
      <c r="BQ284" s="12"/>
      <c r="BT284" s="12"/>
    </row>
    <row r="285">
      <c r="BJ285" s="12"/>
      <c r="BO285" s="12"/>
      <c r="BQ285" s="12"/>
      <c r="BT285" s="12"/>
    </row>
    <row r="286">
      <c r="BJ286" s="12"/>
      <c r="BO286" s="12"/>
      <c r="BQ286" s="12"/>
      <c r="BT286" s="12"/>
    </row>
    <row r="287">
      <c r="BJ287" s="12"/>
      <c r="BO287" s="12"/>
      <c r="BQ287" s="12"/>
      <c r="BT287" s="12"/>
    </row>
    <row r="288">
      <c r="BJ288" s="12"/>
      <c r="BO288" s="12"/>
      <c r="BQ288" s="12"/>
      <c r="BT288" s="12"/>
    </row>
    <row r="289">
      <c r="BJ289" s="12"/>
      <c r="BO289" s="12"/>
      <c r="BQ289" s="12"/>
      <c r="BT289" s="12"/>
    </row>
    <row r="290">
      <c r="BJ290" s="12"/>
      <c r="BO290" s="12"/>
      <c r="BQ290" s="12"/>
      <c r="BT290" s="12"/>
    </row>
    <row r="291">
      <c r="BJ291" s="12"/>
      <c r="BO291" s="12"/>
      <c r="BQ291" s="12"/>
      <c r="BT291" s="12"/>
    </row>
    <row r="292">
      <c r="BJ292" s="12"/>
      <c r="BO292" s="12"/>
      <c r="BQ292" s="12"/>
      <c r="BT292" s="12"/>
    </row>
    <row r="293">
      <c r="BJ293" s="12"/>
      <c r="BO293" s="12"/>
      <c r="BQ293" s="12"/>
      <c r="BT293" s="12"/>
    </row>
    <row r="294">
      <c r="BJ294" s="12"/>
      <c r="BO294" s="12"/>
      <c r="BQ294" s="12"/>
      <c r="BT294" s="12"/>
    </row>
    <row r="295">
      <c r="BJ295" s="12"/>
      <c r="BO295" s="12"/>
      <c r="BQ295" s="12"/>
      <c r="BT295" s="12"/>
    </row>
    <row r="296">
      <c r="BJ296" s="12"/>
      <c r="BO296" s="12"/>
      <c r="BQ296" s="12"/>
      <c r="BT296" s="12"/>
    </row>
    <row r="297">
      <c r="BJ297" s="12"/>
      <c r="BO297" s="12"/>
      <c r="BQ297" s="12"/>
      <c r="BT297" s="12"/>
    </row>
    <row r="298">
      <c r="BJ298" s="12"/>
      <c r="BO298" s="12"/>
      <c r="BQ298" s="12"/>
      <c r="BT298" s="12"/>
    </row>
    <row r="299">
      <c r="BJ299" s="12"/>
      <c r="BO299" s="12"/>
      <c r="BQ299" s="12"/>
      <c r="BT299" s="12"/>
    </row>
    <row r="300">
      <c r="BJ300" s="12"/>
      <c r="BO300" s="12"/>
      <c r="BQ300" s="12"/>
      <c r="BT300" s="12"/>
    </row>
    <row r="301">
      <c r="BJ301" s="12"/>
      <c r="BO301" s="12"/>
      <c r="BQ301" s="12"/>
      <c r="BT301" s="12"/>
    </row>
    <row r="302">
      <c r="BJ302" s="12"/>
      <c r="BO302" s="12"/>
      <c r="BQ302" s="12"/>
      <c r="BT302" s="12"/>
    </row>
    <row r="303">
      <c r="BJ303" s="12"/>
      <c r="BO303" s="12"/>
      <c r="BQ303" s="12"/>
      <c r="BT303" s="12"/>
    </row>
    <row r="304">
      <c r="BJ304" s="12"/>
      <c r="BO304" s="12"/>
      <c r="BQ304" s="12"/>
      <c r="BT304" s="12"/>
    </row>
    <row r="305">
      <c r="BJ305" s="12"/>
      <c r="BO305" s="12"/>
      <c r="BQ305" s="12"/>
      <c r="BT305" s="12"/>
    </row>
    <row r="306">
      <c r="BJ306" s="12"/>
      <c r="BO306" s="12"/>
      <c r="BQ306" s="12"/>
      <c r="BT306" s="12"/>
    </row>
    <row r="307">
      <c r="BJ307" s="12"/>
      <c r="BO307" s="12"/>
      <c r="BQ307" s="12"/>
      <c r="BT307" s="12"/>
    </row>
    <row r="308">
      <c r="BJ308" s="12"/>
      <c r="BO308" s="12"/>
      <c r="BQ308" s="12"/>
      <c r="BT308" s="12"/>
    </row>
    <row r="309">
      <c r="BJ309" s="12"/>
      <c r="BO309" s="12"/>
      <c r="BQ309" s="12"/>
      <c r="BT309" s="12"/>
    </row>
    <row r="310">
      <c r="BJ310" s="12"/>
      <c r="BO310" s="12"/>
      <c r="BQ310" s="12"/>
      <c r="BT310" s="12"/>
    </row>
    <row r="311">
      <c r="BJ311" s="12"/>
      <c r="BO311" s="12"/>
      <c r="BQ311" s="12"/>
      <c r="BT311" s="12"/>
    </row>
    <row r="312">
      <c r="BJ312" s="12"/>
      <c r="BO312" s="12"/>
      <c r="BQ312" s="12"/>
      <c r="BT312" s="12"/>
    </row>
    <row r="313">
      <c r="BJ313" s="12"/>
      <c r="BO313" s="12"/>
      <c r="BQ313" s="12"/>
      <c r="BT313" s="12"/>
    </row>
    <row r="314">
      <c r="BJ314" s="12"/>
      <c r="BO314" s="12"/>
      <c r="BQ314" s="12"/>
      <c r="BT314" s="12"/>
    </row>
    <row r="315">
      <c r="BJ315" s="12"/>
      <c r="BO315" s="12"/>
      <c r="BQ315" s="12"/>
      <c r="BT315" s="12"/>
    </row>
    <row r="316">
      <c r="BJ316" s="12"/>
      <c r="BO316" s="12"/>
      <c r="BQ316" s="12"/>
      <c r="BT316" s="12"/>
    </row>
    <row r="317">
      <c r="BJ317" s="12"/>
      <c r="BO317" s="12"/>
      <c r="BQ317" s="12"/>
      <c r="BT317" s="12"/>
    </row>
    <row r="318">
      <c r="BJ318" s="12"/>
      <c r="BO318" s="12"/>
      <c r="BQ318" s="12"/>
      <c r="BT318" s="12"/>
    </row>
    <row r="319">
      <c r="BJ319" s="12"/>
      <c r="BO319" s="12"/>
      <c r="BQ319" s="12"/>
      <c r="BT319" s="12"/>
    </row>
    <row r="320">
      <c r="BJ320" s="12"/>
      <c r="BO320" s="12"/>
      <c r="BQ320" s="12"/>
      <c r="BT320" s="12"/>
    </row>
    <row r="321">
      <c r="BJ321" s="12"/>
      <c r="BO321" s="12"/>
      <c r="BQ321" s="12"/>
      <c r="BT321" s="12"/>
    </row>
    <row r="322">
      <c r="BJ322" s="12"/>
      <c r="BO322" s="12"/>
      <c r="BQ322" s="12"/>
      <c r="BT322" s="12"/>
    </row>
    <row r="323">
      <c r="BJ323" s="12"/>
      <c r="BO323" s="12"/>
      <c r="BQ323" s="12"/>
      <c r="BT323" s="12"/>
    </row>
    <row r="324">
      <c r="BJ324" s="12"/>
      <c r="BO324" s="12"/>
      <c r="BQ324" s="12"/>
      <c r="BT324" s="12"/>
    </row>
    <row r="325">
      <c r="BJ325" s="12"/>
      <c r="BO325" s="12"/>
      <c r="BQ325" s="12"/>
      <c r="BT325" s="12"/>
    </row>
    <row r="326">
      <c r="BJ326" s="12"/>
      <c r="BO326" s="12"/>
      <c r="BQ326" s="12"/>
      <c r="BT326" s="12"/>
    </row>
    <row r="327">
      <c r="BJ327" s="12"/>
      <c r="BO327" s="12"/>
      <c r="BQ327" s="12"/>
      <c r="BT327" s="12"/>
    </row>
    <row r="328">
      <c r="BJ328" s="12"/>
      <c r="BO328" s="12"/>
      <c r="BQ328" s="12"/>
      <c r="BT328" s="12"/>
    </row>
    <row r="329">
      <c r="BJ329" s="12"/>
      <c r="BO329" s="12"/>
      <c r="BQ329" s="12"/>
      <c r="BT329" s="12"/>
    </row>
    <row r="330">
      <c r="BJ330" s="12"/>
      <c r="BO330" s="12"/>
      <c r="BQ330" s="12"/>
      <c r="BT330" s="12"/>
    </row>
    <row r="331">
      <c r="BJ331" s="12"/>
      <c r="BO331" s="12"/>
      <c r="BQ331" s="12"/>
      <c r="BT331" s="12"/>
    </row>
    <row r="332">
      <c r="BJ332" s="12"/>
      <c r="BO332" s="12"/>
      <c r="BQ332" s="12"/>
      <c r="BT332" s="12"/>
    </row>
    <row r="333">
      <c r="BJ333" s="12"/>
      <c r="BO333" s="12"/>
      <c r="BQ333" s="12"/>
      <c r="BT333" s="12"/>
    </row>
    <row r="334">
      <c r="BJ334" s="12"/>
      <c r="BO334" s="12"/>
      <c r="BQ334" s="12"/>
      <c r="BT334" s="12"/>
    </row>
    <row r="335">
      <c r="BJ335" s="12"/>
      <c r="BO335" s="12"/>
      <c r="BQ335" s="12"/>
      <c r="BT335" s="12"/>
    </row>
    <row r="336">
      <c r="BJ336" s="12"/>
      <c r="BO336" s="12"/>
      <c r="BQ336" s="12"/>
      <c r="BT336" s="12"/>
    </row>
    <row r="337">
      <c r="BJ337" s="12"/>
      <c r="BO337" s="12"/>
      <c r="BQ337" s="12"/>
      <c r="BT337" s="12"/>
    </row>
    <row r="338">
      <c r="BJ338" s="12"/>
      <c r="BO338" s="12"/>
      <c r="BQ338" s="12"/>
      <c r="BT338" s="12"/>
    </row>
    <row r="339">
      <c r="BJ339" s="12"/>
      <c r="BO339" s="12"/>
      <c r="BQ339" s="12"/>
      <c r="BT339" s="12"/>
    </row>
    <row r="340">
      <c r="BJ340" s="12"/>
      <c r="BO340" s="12"/>
      <c r="BQ340" s="12"/>
      <c r="BT340" s="12"/>
    </row>
    <row r="341">
      <c r="BJ341" s="12"/>
      <c r="BO341" s="12"/>
      <c r="BQ341" s="12"/>
      <c r="BT341" s="12"/>
    </row>
    <row r="342">
      <c r="BJ342" s="12"/>
      <c r="BO342" s="12"/>
      <c r="BQ342" s="12"/>
      <c r="BT342" s="12"/>
    </row>
    <row r="343">
      <c r="BJ343" s="12"/>
      <c r="BO343" s="12"/>
      <c r="BQ343" s="12"/>
      <c r="BT343" s="12"/>
    </row>
    <row r="344">
      <c r="BJ344" s="12"/>
      <c r="BO344" s="12"/>
      <c r="BQ344" s="12"/>
      <c r="BT344" s="12"/>
    </row>
    <row r="345">
      <c r="BJ345" s="12"/>
      <c r="BO345" s="12"/>
      <c r="BQ345" s="12"/>
      <c r="BT345" s="12"/>
    </row>
    <row r="346">
      <c r="BJ346" s="12"/>
      <c r="BO346" s="12"/>
      <c r="BQ346" s="12"/>
      <c r="BT346" s="12"/>
    </row>
    <row r="347">
      <c r="BJ347" s="12"/>
      <c r="BO347" s="12"/>
      <c r="BQ347" s="12"/>
      <c r="BT347" s="12"/>
    </row>
    <row r="348">
      <c r="BJ348" s="12"/>
      <c r="BO348" s="12"/>
      <c r="BQ348" s="12"/>
      <c r="BT348" s="12"/>
    </row>
    <row r="349">
      <c r="BJ349" s="12"/>
      <c r="BO349" s="12"/>
      <c r="BQ349" s="12"/>
      <c r="BT349" s="12"/>
    </row>
    <row r="350">
      <c r="BJ350" s="12"/>
      <c r="BO350" s="12"/>
      <c r="BQ350" s="12"/>
      <c r="BT350" s="12"/>
    </row>
    <row r="351">
      <c r="BJ351" s="12"/>
      <c r="BO351" s="12"/>
      <c r="BQ351" s="12"/>
      <c r="BT351" s="12"/>
    </row>
    <row r="352">
      <c r="BJ352" s="12"/>
      <c r="BO352" s="12"/>
      <c r="BQ352" s="12"/>
      <c r="BT352" s="12"/>
    </row>
    <row r="353">
      <c r="BJ353" s="12"/>
      <c r="BO353" s="12"/>
      <c r="BQ353" s="12"/>
      <c r="BT353" s="12"/>
    </row>
    <row r="354">
      <c r="BJ354" s="12"/>
      <c r="BO354" s="12"/>
      <c r="BQ354" s="12"/>
      <c r="BT354" s="12"/>
    </row>
    <row r="355">
      <c r="BJ355" s="12"/>
      <c r="BO355" s="12"/>
      <c r="BQ355" s="12"/>
      <c r="BT355" s="12"/>
    </row>
    <row r="356">
      <c r="BJ356" s="12"/>
      <c r="BO356" s="12"/>
      <c r="BQ356" s="12"/>
      <c r="BT356" s="12"/>
    </row>
    <row r="357">
      <c r="BJ357" s="12"/>
      <c r="BO357" s="12"/>
      <c r="BQ357" s="12"/>
      <c r="BT357" s="12"/>
    </row>
    <row r="358">
      <c r="BJ358" s="12"/>
      <c r="BO358" s="12"/>
      <c r="BQ358" s="12"/>
      <c r="BT358" s="12"/>
    </row>
    <row r="359">
      <c r="BJ359" s="12"/>
      <c r="BO359" s="12"/>
      <c r="BQ359" s="12"/>
      <c r="BT359" s="12"/>
    </row>
    <row r="360">
      <c r="BJ360" s="12"/>
      <c r="BO360" s="12"/>
      <c r="BQ360" s="12"/>
      <c r="BT360" s="12"/>
    </row>
    <row r="361">
      <c r="BJ361" s="12"/>
      <c r="BO361" s="12"/>
      <c r="BQ361" s="12"/>
      <c r="BT361" s="12"/>
    </row>
    <row r="362">
      <c r="BJ362" s="12"/>
      <c r="BO362" s="12"/>
      <c r="BQ362" s="12"/>
      <c r="BT362" s="12"/>
    </row>
    <row r="363">
      <c r="BJ363" s="12"/>
      <c r="BO363" s="12"/>
      <c r="BQ363" s="12"/>
      <c r="BT363" s="12"/>
    </row>
    <row r="364">
      <c r="BJ364" s="12"/>
      <c r="BO364" s="12"/>
      <c r="BQ364" s="12"/>
      <c r="BT364" s="12"/>
    </row>
    <row r="365">
      <c r="BJ365" s="12"/>
      <c r="BO365" s="12"/>
      <c r="BQ365" s="12"/>
      <c r="BT365" s="12"/>
    </row>
    <row r="366">
      <c r="BJ366" s="12"/>
      <c r="BO366" s="12"/>
      <c r="BQ366" s="12"/>
      <c r="BT366" s="12"/>
    </row>
    <row r="367">
      <c r="BJ367" s="12"/>
      <c r="BO367" s="12"/>
      <c r="BQ367" s="12"/>
      <c r="BT367" s="12"/>
    </row>
    <row r="368">
      <c r="BJ368" s="12"/>
      <c r="BO368" s="12"/>
      <c r="BQ368" s="12"/>
      <c r="BT368" s="12"/>
    </row>
    <row r="369">
      <c r="BJ369" s="12"/>
      <c r="BO369" s="12"/>
      <c r="BQ369" s="12"/>
      <c r="BT369" s="12"/>
    </row>
    <row r="370">
      <c r="BJ370" s="12"/>
      <c r="BO370" s="12"/>
      <c r="BQ370" s="12"/>
      <c r="BT370" s="12"/>
    </row>
    <row r="371">
      <c r="BJ371" s="12"/>
      <c r="BO371" s="12"/>
      <c r="BQ371" s="12"/>
      <c r="BT371" s="12"/>
    </row>
    <row r="372">
      <c r="BJ372" s="12"/>
      <c r="BO372" s="12"/>
      <c r="BQ372" s="12"/>
      <c r="BT372" s="12"/>
    </row>
    <row r="373">
      <c r="BJ373" s="12"/>
      <c r="BO373" s="12"/>
      <c r="BQ373" s="12"/>
      <c r="BT373" s="12"/>
    </row>
    <row r="374">
      <c r="BJ374" s="12"/>
      <c r="BO374" s="12"/>
      <c r="BQ374" s="12"/>
      <c r="BT374" s="12"/>
    </row>
    <row r="375">
      <c r="BJ375" s="12"/>
      <c r="BO375" s="12"/>
      <c r="BQ375" s="12"/>
      <c r="BT375" s="12"/>
    </row>
    <row r="376">
      <c r="BJ376" s="12"/>
      <c r="BO376" s="12"/>
      <c r="BQ376" s="12"/>
      <c r="BT376" s="12"/>
    </row>
    <row r="377">
      <c r="BJ377" s="12"/>
      <c r="BO377" s="12"/>
      <c r="BQ377" s="12"/>
      <c r="BT377" s="12"/>
    </row>
    <row r="378">
      <c r="BJ378" s="12"/>
      <c r="BO378" s="12"/>
      <c r="BQ378" s="12"/>
      <c r="BT378" s="12"/>
    </row>
    <row r="379">
      <c r="BJ379" s="12"/>
      <c r="BO379" s="12"/>
      <c r="BQ379" s="12"/>
      <c r="BT379" s="12"/>
    </row>
    <row r="380">
      <c r="BJ380" s="12"/>
      <c r="BO380" s="12"/>
      <c r="BQ380" s="12"/>
      <c r="BT380" s="12"/>
    </row>
    <row r="381">
      <c r="BJ381" s="12"/>
      <c r="BO381" s="12"/>
      <c r="BQ381" s="12"/>
      <c r="BT381" s="12"/>
    </row>
    <row r="382">
      <c r="BJ382" s="12"/>
      <c r="BO382" s="12"/>
      <c r="BQ382" s="12"/>
      <c r="BT382" s="12"/>
    </row>
    <row r="383">
      <c r="BJ383" s="12"/>
      <c r="BO383" s="12"/>
      <c r="BQ383" s="12"/>
      <c r="BT383" s="12"/>
    </row>
    <row r="384">
      <c r="BJ384" s="12"/>
      <c r="BO384" s="12"/>
      <c r="BQ384" s="12"/>
      <c r="BT384" s="12"/>
    </row>
    <row r="385">
      <c r="BJ385" s="12"/>
      <c r="BO385" s="12"/>
      <c r="BQ385" s="12"/>
      <c r="BT385" s="12"/>
    </row>
    <row r="386">
      <c r="BJ386" s="12"/>
      <c r="BO386" s="12"/>
      <c r="BQ386" s="12"/>
      <c r="BT386" s="12"/>
    </row>
    <row r="387">
      <c r="BJ387" s="12"/>
      <c r="BO387" s="12"/>
      <c r="BQ387" s="12"/>
      <c r="BT387" s="12"/>
    </row>
    <row r="388">
      <c r="BJ388" s="12"/>
      <c r="BO388" s="12"/>
      <c r="BQ388" s="12"/>
      <c r="BT388" s="12"/>
    </row>
    <row r="389">
      <c r="BJ389" s="12"/>
      <c r="BO389" s="12"/>
      <c r="BQ389" s="12"/>
      <c r="BT389" s="12"/>
    </row>
    <row r="390">
      <c r="BJ390" s="12"/>
      <c r="BO390" s="12"/>
      <c r="BQ390" s="12"/>
      <c r="BT390" s="12"/>
    </row>
    <row r="391">
      <c r="BJ391" s="12"/>
      <c r="BO391" s="12"/>
      <c r="BQ391" s="12"/>
      <c r="BT391" s="12"/>
    </row>
    <row r="392">
      <c r="BJ392" s="12"/>
      <c r="BO392" s="12"/>
      <c r="BQ392" s="12"/>
      <c r="BT392" s="12"/>
    </row>
    <row r="393">
      <c r="BJ393" s="12"/>
      <c r="BO393" s="12"/>
      <c r="BQ393" s="12"/>
      <c r="BT393" s="12"/>
    </row>
    <row r="394">
      <c r="BJ394" s="12"/>
      <c r="BO394" s="12"/>
      <c r="BQ394" s="12"/>
      <c r="BT394" s="12"/>
    </row>
    <row r="395">
      <c r="BJ395" s="12"/>
      <c r="BO395" s="12"/>
      <c r="BQ395" s="12"/>
      <c r="BT395" s="12"/>
    </row>
    <row r="396">
      <c r="BJ396" s="12"/>
      <c r="BO396" s="12"/>
      <c r="BQ396" s="12"/>
      <c r="BT396" s="12"/>
    </row>
    <row r="397">
      <c r="BJ397" s="12"/>
      <c r="BO397" s="12"/>
      <c r="BQ397" s="12"/>
      <c r="BT397" s="12"/>
    </row>
    <row r="398">
      <c r="BJ398" s="12"/>
      <c r="BO398" s="12"/>
      <c r="BQ398" s="12"/>
      <c r="BT398" s="12"/>
    </row>
    <row r="399">
      <c r="BJ399" s="12"/>
      <c r="BO399" s="12"/>
      <c r="BQ399" s="12"/>
      <c r="BT399" s="12"/>
    </row>
    <row r="400">
      <c r="BJ400" s="12"/>
      <c r="BO400" s="12"/>
      <c r="BQ400" s="12"/>
      <c r="BT400" s="12"/>
    </row>
    <row r="401">
      <c r="BJ401" s="12"/>
      <c r="BO401" s="12"/>
      <c r="BQ401" s="12"/>
      <c r="BT401" s="12"/>
    </row>
    <row r="402">
      <c r="BJ402" s="12"/>
      <c r="BO402" s="12"/>
      <c r="BQ402" s="12"/>
      <c r="BT402" s="12"/>
    </row>
    <row r="403">
      <c r="BJ403" s="12"/>
      <c r="BO403" s="12"/>
      <c r="BQ403" s="12"/>
      <c r="BT403" s="12"/>
    </row>
    <row r="404">
      <c r="BJ404" s="12"/>
      <c r="BO404" s="12"/>
      <c r="BQ404" s="12"/>
      <c r="BT404" s="12"/>
    </row>
    <row r="405">
      <c r="BJ405" s="12"/>
      <c r="BO405" s="12"/>
      <c r="BQ405" s="12"/>
      <c r="BT405" s="12"/>
    </row>
    <row r="406">
      <c r="BJ406" s="12"/>
      <c r="BO406" s="12"/>
      <c r="BQ406" s="12"/>
      <c r="BT406" s="12"/>
    </row>
    <row r="407">
      <c r="BJ407" s="12"/>
      <c r="BO407" s="12"/>
      <c r="BQ407" s="12"/>
      <c r="BT407" s="12"/>
    </row>
    <row r="408">
      <c r="BJ408" s="12"/>
      <c r="BO408" s="12"/>
      <c r="BQ408" s="12"/>
      <c r="BT408" s="12"/>
    </row>
    <row r="409">
      <c r="BJ409" s="12"/>
      <c r="BO409" s="12"/>
      <c r="BQ409" s="12"/>
      <c r="BT409" s="12"/>
    </row>
    <row r="410">
      <c r="BJ410" s="12"/>
      <c r="BO410" s="12"/>
      <c r="BQ410" s="12"/>
      <c r="BT410" s="12"/>
    </row>
    <row r="411">
      <c r="BJ411" s="12"/>
      <c r="BO411" s="12"/>
      <c r="BQ411" s="12"/>
      <c r="BT411" s="12"/>
    </row>
    <row r="412">
      <c r="BJ412" s="12"/>
      <c r="BO412" s="12"/>
      <c r="BQ412" s="12"/>
      <c r="BT412" s="12"/>
    </row>
    <row r="413">
      <c r="BJ413" s="12"/>
      <c r="BO413" s="12"/>
      <c r="BQ413" s="12"/>
      <c r="BT413" s="12"/>
    </row>
    <row r="414">
      <c r="BJ414" s="12"/>
      <c r="BO414" s="12"/>
      <c r="BQ414" s="12"/>
      <c r="BT414" s="12"/>
    </row>
    <row r="415">
      <c r="BJ415" s="12"/>
      <c r="BO415" s="12"/>
      <c r="BQ415" s="12"/>
      <c r="BT415" s="12"/>
    </row>
    <row r="416">
      <c r="BJ416" s="12"/>
      <c r="BO416" s="12"/>
      <c r="BQ416" s="12"/>
      <c r="BT416" s="12"/>
    </row>
    <row r="417">
      <c r="BJ417" s="12"/>
      <c r="BO417" s="12"/>
      <c r="BQ417" s="12"/>
      <c r="BT417" s="12"/>
    </row>
    <row r="418">
      <c r="BJ418" s="12"/>
      <c r="BO418" s="12"/>
      <c r="BQ418" s="12"/>
      <c r="BT418" s="12"/>
    </row>
    <row r="419">
      <c r="BJ419" s="12"/>
      <c r="BO419" s="12"/>
      <c r="BQ419" s="12"/>
      <c r="BT419" s="12"/>
    </row>
    <row r="420">
      <c r="BJ420" s="12"/>
      <c r="BO420" s="12"/>
      <c r="BQ420" s="12"/>
      <c r="BT420" s="12"/>
    </row>
    <row r="421">
      <c r="BJ421" s="12"/>
      <c r="BO421" s="12"/>
      <c r="BQ421" s="12"/>
      <c r="BT421" s="12"/>
    </row>
    <row r="422">
      <c r="BJ422" s="12"/>
      <c r="BO422" s="12"/>
      <c r="BQ422" s="12"/>
      <c r="BT422" s="12"/>
    </row>
    <row r="423">
      <c r="BJ423" s="12"/>
      <c r="BO423" s="12"/>
      <c r="BQ423" s="12"/>
      <c r="BT423" s="12"/>
    </row>
    <row r="424">
      <c r="BJ424" s="12"/>
      <c r="BO424" s="12"/>
      <c r="BQ424" s="12"/>
      <c r="BT424" s="12"/>
    </row>
    <row r="425">
      <c r="BJ425" s="12"/>
      <c r="BO425" s="12"/>
      <c r="BQ425" s="12"/>
      <c r="BT425" s="12"/>
    </row>
    <row r="426">
      <c r="BJ426" s="12"/>
      <c r="BO426" s="12"/>
      <c r="BQ426" s="12"/>
      <c r="BT426" s="12"/>
    </row>
    <row r="427">
      <c r="BJ427" s="12"/>
      <c r="BO427" s="12"/>
      <c r="BQ427" s="12"/>
      <c r="BT427" s="12"/>
    </row>
    <row r="428">
      <c r="BJ428" s="12"/>
      <c r="BO428" s="12"/>
      <c r="BQ428" s="12"/>
      <c r="BT428" s="12"/>
    </row>
    <row r="429">
      <c r="BJ429" s="12"/>
      <c r="BO429" s="12"/>
      <c r="BQ429" s="12"/>
      <c r="BT429" s="12"/>
    </row>
    <row r="430">
      <c r="BJ430" s="12"/>
      <c r="BO430" s="12"/>
      <c r="BQ430" s="12"/>
      <c r="BT430" s="12"/>
    </row>
    <row r="431">
      <c r="BJ431" s="12"/>
      <c r="BO431" s="12"/>
      <c r="BQ431" s="12"/>
      <c r="BT431" s="12"/>
    </row>
    <row r="432">
      <c r="BJ432" s="12"/>
      <c r="BO432" s="12"/>
      <c r="BQ432" s="12"/>
      <c r="BT432" s="12"/>
    </row>
    <row r="433">
      <c r="BJ433" s="12"/>
      <c r="BO433" s="12"/>
      <c r="BQ433" s="12"/>
      <c r="BT433" s="12"/>
    </row>
    <row r="434">
      <c r="BJ434" s="12"/>
      <c r="BO434" s="12"/>
      <c r="BQ434" s="12"/>
      <c r="BT434" s="12"/>
    </row>
    <row r="435">
      <c r="BJ435" s="12"/>
      <c r="BO435" s="12"/>
      <c r="BQ435" s="12"/>
      <c r="BT435" s="12"/>
    </row>
    <row r="436">
      <c r="BJ436" s="12"/>
      <c r="BO436" s="12"/>
      <c r="BQ436" s="12"/>
      <c r="BT436" s="12"/>
    </row>
    <row r="437">
      <c r="BJ437" s="12"/>
      <c r="BO437" s="12"/>
      <c r="BQ437" s="12"/>
      <c r="BT437" s="12"/>
    </row>
    <row r="438">
      <c r="BJ438" s="12"/>
      <c r="BO438" s="12"/>
      <c r="BQ438" s="12"/>
      <c r="BT438" s="12"/>
    </row>
    <row r="439">
      <c r="BJ439" s="12"/>
      <c r="BO439" s="12"/>
      <c r="BQ439" s="12"/>
      <c r="BT439" s="12"/>
    </row>
    <row r="440">
      <c r="BJ440" s="12"/>
      <c r="BO440" s="12"/>
      <c r="BQ440" s="12"/>
      <c r="BT440" s="12"/>
    </row>
    <row r="441">
      <c r="BJ441" s="12"/>
      <c r="BO441" s="12"/>
      <c r="BQ441" s="12"/>
      <c r="BT441" s="12"/>
    </row>
    <row r="442">
      <c r="BJ442" s="12"/>
      <c r="BO442" s="12"/>
      <c r="BQ442" s="12"/>
      <c r="BT442" s="12"/>
    </row>
    <row r="443">
      <c r="BJ443" s="12"/>
      <c r="BO443" s="12"/>
      <c r="BQ443" s="12"/>
      <c r="BT443" s="12"/>
    </row>
    <row r="444">
      <c r="BJ444" s="12"/>
      <c r="BO444" s="12"/>
      <c r="BQ444" s="12"/>
      <c r="BT444" s="12"/>
    </row>
    <row r="445">
      <c r="BJ445" s="12"/>
      <c r="BO445" s="12"/>
      <c r="BQ445" s="12"/>
      <c r="BT445" s="12"/>
    </row>
    <row r="446">
      <c r="BJ446" s="12"/>
      <c r="BO446" s="12"/>
      <c r="BQ446" s="12"/>
      <c r="BT446" s="12"/>
    </row>
    <row r="447">
      <c r="BJ447" s="12"/>
      <c r="BO447" s="12"/>
      <c r="BQ447" s="12"/>
      <c r="BT447" s="12"/>
    </row>
    <row r="448">
      <c r="BJ448" s="12"/>
      <c r="BO448" s="12"/>
      <c r="BQ448" s="12"/>
      <c r="BT448" s="12"/>
    </row>
    <row r="449">
      <c r="BJ449" s="12"/>
      <c r="BO449" s="12"/>
      <c r="BQ449" s="12"/>
      <c r="BT449" s="12"/>
    </row>
    <row r="450">
      <c r="BJ450" s="12"/>
      <c r="BO450" s="12"/>
      <c r="BQ450" s="12"/>
      <c r="BT450" s="12"/>
    </row>
    <row r="451">
      <c r="BJ451" s="12"/>
      <c r="BO451" s="12"/>
      <c r="BQ451" s="12"/>
      <c r="BT451" s="12"/>
    </row>
    <row r="452">
      <c r="BJ452" s="12"/>
      <c r="BO452" s="12"/>
      <c r="BQ452" s="12"/>
      <c r="BT452" s="12"/>
    </row>
    <row r="453">
      <c r="BJ453" s="12"/>
      <c r="BO453" s="12"/>
      <c r="BQ453" s="12"/>
      <c r="BT453" s="12"/>
    </row>
    <row r="454">
      <c r="BJ454" s="12"/>
      <c r="BO454" s="12"/>
      <c r="BQ454" s="12"/>
      <c r="BT454" s="12"/>
    </row>
    <row r="455">
      <c r="BJ455" s="12"/>
      <c r="BO455" s="12"/>
      <c r="BQ455" s="12"/>
      <c r="BT455" s="12"/>
    </row>
    <row r="456">
      <c r="BJ456" s="12"/>
      <c r="BO456" s="12"/>
      <c r="BQ456" s="12"/>
      <c r="BT456" s="12"/>
    </row>
    <row r="457">
      <c r="BJ457" s="12"/>
      <c r="BO457" s="12"/>
      <c r="BQ457" s="12"/>
      <c r="BT457" s="12"/>
    </row>
    <row r="458">
      <c r="BJ458" s="12"/>
      <c r="BO458" s="12"/>
      <c r="BQ458" s="12"/>
      <c r="BT458" s="12"/>
    </row>
    <row r="459">
      <c r="BJ459" s="12"/>
      <c r="BO459" s="12"/>
      <c r="BQ459" s="12"/>
      <c r="BT459" s="12"/>
    </row>
    <row r="460">
      <c r="BJ460" s="12"/>
      <c r="BO460" s="12"/>
      <c r="BQ460" s="12"/>
      <c r="BT460" s="12"/>
    </row>
    <row r="461">
      <c r="BJ461" s="12"/>
      <c r="BO461" s="12"/>
      <c r="BQ461" s="12"/>
      <c r="BT461" s="12"/>
    </row>
    <row r="462">
      <c r="BJ462" s="12"/>
      <c r="BO462" s="12"/>
      <c r="BQ462" s="12"/>
      <c r="BT462" s="12"/>
    </row>
    <row r="463">
      <c r="BJ463" s="12"/>
      <c r="BO463" s="12"/>
      <c r="BQ463" s="12"/>
      <c r="BT463" s="12"/>
    </row>
    <row r="464">
      <c r="BJ464" s="12"/>
      <c r="BO464" s="12"/>
      <c r="BQ464" s="12"/>
      <c r="BT464" s="12"/>
    </row>
    <row r="465">
      <c r="BJ465" s="12"/>
      <c r="BO465" s="12"/>
      <c r="BQ465" s="12"/>
      <c r="BT465" s="12"/>
    </row>
    <row r="466">
      <c r="BJ466" s="12"/>
      <c r="BO466" s="12"/>
      <c r="BQ466" s="12"/>
      <c r="BT466" s="12"/>
    </row>
    <row r="467">
      <c r="BJ467" s="12"/>
      <c r="BO467" s="12"/>
      <c r="BQ467" s="12"/>
      <c r="BT467" s="12"/>
    </row>
    <row r="468">
      <c r="BJ468" s="12"/>
      <c r="BO468" s="12"/>
      <c r="BQ468" s="12"/>
      <c r="BT468" s="12"/>
    </row>
    <row r="469">
      <c r="BJ469" s="12"/>
      <c r="BO469" s="12"/>
      <c r="BQ469" s="12"/>
      <c r="BT469" s="12"/>
    </row>
    <row r="470">
      <c r="BJ470" s="12"/>
      <c r="BO470" s="12"/>
      <c r="BQ470" s="12"/>
      <c r="BT470" s="12"/>
    </row>
    <row r="471">
      <c r="BJ471" s="12"/>
      <c r="BO471" s="12"/>
      <c r="BQ471" s="12"/>
      <c r="BT471" s="12"/>
    </row>
    <row r="472">
      <c r="BJ472" s="12"/>
      <c r="BO472" s="12"/>
      <c r="BQ472" s="12"/>
      <c r="BT472" s="12"/>
    </row>
    <row r="473">
      <c r="BJ473" s="12"/>
      <c r="BO473" s="12"/>
      <c r="BQ473" s="12"/>
      <c r="BT473" s="12"/>
    </row>
    <row r="474">
      <c r="BJ474" s="12"/>
      <c r="BO474" s="12"/>
      <c r="BQ474" s="12"/>
      <c r="BT474" s="12"/>
    </row>
    <row r="475">
      <c r="BJ475" s="12"/>
      <c r="BO475" s="12"/>
      <c r="BQ475" s="12"/>
      <c r="BT475" s="12"/>
    </row>
    <row r="476">
      <c r="BJ476" s="12"/>
      <c r="BO476" s="12"/>
      <c r="BQ476" s="12"/>
      <c r="BT476" s="12"/>
    </row>
    <row r="477">
      <c r="BJ477" s="12"/>
      <c r="BO477" s="12"/>
      <c r="BQ477" s="12"/>
      <c r="BT477" s="12"/>
    </row>
    <row r="478">
      <c r="BJ478" s="12"/>
      <c r="BO478" s="12"/>
      <c r="BQ478" s="12"/>
      <c r="BT478" s="12"/>
    </row>
    <row r="479">
      <c r="BJ479" s="12"/>
      <c r="BO479" s="12"/>
      <c r="BQ479" s="12"/>
      <c r="BT479" s="12"/>
    </row>
    <row r="480">
      <c r="BJ480" s="12"/>
      <c r="BO480" s="12"/>
      <c r="BQ480" s="12"/>
      <c r="BT480" s="12"/>
    </row>
    <row r="481">
      <c r="BJ481" s="12"/>
      <c r="BO481" s="12"/>
      <c r="BQ481" s="12"/>
      <c r="BT481" s="12"/>
    </row>
    <row r="482">
      <c r="BJ482" s="12"/>
      <c r="BO482" s="12"/>
      <c r="BQ482" s="12"/>
      <c r="BT482" s="12"/>
    </row>
    <row r="483">
      <c r="BJ483" s="12"/>
      <c r="BO483" s="12"/>
      <c r="BQ483" s="12"/>
      <c r="BT483" s="12"/>
    </row>
    <row r="484">
      <c r="BJ484" s="12"/>
      <c r="BO484" s="12"/>
      <c r="BQ484" s="12"/>
      <c r="BT484" s="12"/>
    </row>
    <row r="485">
      <c r="BJ485" s="12"/>
      <c r="BO485" s="12"/>
      <c r="BQ485" s="12"/>
      <c r="BT485" s="12"/>
    </row>
    <row r="486">
      <c r="BJ486" s="12"/>
      <c r="BO486" s="12"/>
      <c r="BQ486" s="12"/>
      <c r="BT486" s="12"/>
    </row>
    <row r="487">
      <c r="BJ487" s="12"/>
      <c r="BO487" s="12"/>
      <c r="BQ487" s="12"/>
      <c r="BT487" s="12"/>
    </row>
    <row r="488">
      <c r="BJ488" s="12"/>
      <c r="BO488" s="12"/>
      <c r="BQ488" s="12"/>
      <c r="BT488" s="12"/>
    </row>
    <row r="489">
      <c r="BJ489" s="12"/>
      <c r="BO489" s="12"/>
      <c r="BQ489" s="12"/>
      <c r="BT489" s="12"/>
    </row>
    <row r="490">
      <c r="BJ490" s="12"/>
      <c r="BO490" s="12"/>
      <c r="BQ490" s="12"/>
      <c r="BT490" s="12"/>
    </row>
    <row r="491">
      <c r="BJ491" s="12"/>
      <c r="BO491" s="12"/>
      <c r="BQ491" s="12"/>
      <c r="BT491" s="12"/>
    </row>
    <row r="492">
      <c r="BJ492" s="12"/>
      <c r="BO492" s="12"/>
      <c r="BQ492" s="12"/>
      <c r="BT492" s="12"/>
    </row>
    <row r="493">
      <c r="BJ493" s="12"/>
      <c r="BO493" s="12"/>
      <c r="BQ493" s="12"/>
      <c r="BT493" s="12"/>
    </row>
    <row r="494">
      <c r="BJ494" s="12"/>
      <c r="BO494" s="12"/>
      <c r="BQ494" s="12"/>
      <c r="BT494" s="12"/>
    </row>
    <row r="495">
      <c r="BJ495" s="12"/>
      <c r="BO495" s="12"/>
      <c r="BQ495" s="12"/>
      <c r="BT495" s="12"/>
    </row>
    <row r="496">
      <c r="BJ496" s="12"/>
      <c r="BO496" s="12"/>
      <c r="BQ496" s="12"/>
      <c r="BT496" s="12"/>
    </row>
    <row r="497">
      <c r="BJ497" s="12"/>
      <c r="BO497" s="12"/>
      <c r="BQ497" s="12"/>
      <c r="BT497" s="12"/>
    </row>
    <row r="498">
      <c r="BJ498" s="12"/>
      <c r="BO498" s="12"/>
      <c r="BQ498" s="12"/>
      <c r="BT498" s="12"/>
    </row>
    <row r="499">
      <c r="BJ499" s="12"/>
      <c r="BO499" s="12"/>
      <c r="BQ499" s="12"/>
      <c r="BT499" s="12"/>
    </row>
    <row r="500">
      <c r="BJ500" s="12"/>
      <c r="BO500" s="12"/>
      <c r="BQ500" s="12"/>
      <c r="BT500" s="12"/>
    </row>
    <row r="501">
      <c r="BJ501" s="12"/>
      <c r="BO501" s="12"/>
      <c r="BQ501" s="12"/>
      <c r="BT501" s="12"/>
    </row>
    <row r="502">
      <c r="BJ502" s="12"/>
      <c r="BO502" s="12"/>
      <c r="BQ502" s="12"/>
      <c r="BT502" s="12"/>
    </row>
    <row r="503">
      <c r="BJ503" s="12"/>
      <c r="BO503" s="12"/>
      <c r="BQ503" s="12"/>
      <c r="BT503" s="12"/>
    </row>
    <row r="504">
      <c r="BJ504" s="12"/>
      <c r="BO504" s="12"/>
      <c r="BQ504" s="12"/>
      <c r="BT504" s="12"/>
    </row>
    <row r="505">
      <c r="BJ505" s="12"/>
      <c r="BO505" s="12"/>
      <c r="BQ505" s="12"/>
      <c r="BT505" s="12"/>
    </row>
    <row r="506">
      <c r="BJ506" s="12"/>
      <c r="BO506" s="12"/>
      <c r="BQ506" s="12"/>
      <c r="BT506" s="12"/>
    </row>
    <row r="507">
      <c r="BJ507" s="12"/>
      <c r="BO507" s="12"/>
      <c r="BQ507" s="12"/>
      <c r="BT507" s="12"/>
    </row>
    <row r="508">
      <c r="BJ508" s="12"/>
      <c r="BO508" s="12"/>
      <c r="BQ508" s="12"/>
      <c r="BT508" s="12"/>
    </row>
    <row r="509">
      <c r="BJ509" s="12"/>
      <c r="BO509" s="12"/>
      <c r="BQ509" s="12"/>
      <c r="BT509" s="12"/>
    </row>
    <row r="510">
      <c r="BJ510" s="12"/>
      <c r="BO510" s="12"/>
      <c r="BQ510" s="12"/>
      <c r="BT510" s="12"/>
    </row>
    <row r="511">
      <c r="BJ511" s="12"/>
      <c r="BO511" s="12"/>
      <c r="BQ511" s="12"/>
      <c r="BT511" s="12"/>
    </row>
    <row r="512">
      <c r="BJ512" s="12"/>
      <c r="BO512" s="12"/>
      <c r="BQ512" s="12"/>
      <c r="BT512" s="12"/>
    </row>
    <row r="513">
      <c r="BJ513" s="12"/>
      <c r="BO513" s="12"/>
      <c r="BQ513" s="12"/>
      <c r="BT513" s="12"/>
    </row>
    <row r="514">
      <c r="BJ514" s="12"/>
      <c r="BO514" s="12"/>
      <c r="BQ514" s="12"/>
      <c r="BT514" s="12"/>
    </row>
    <row r="515">
      <c r="BJ515" s="12"/>
      <c r="BO515" s="12"/>
      <c r="BQ515" s="12"/>
      <c r="BT515" s="12"/>
    </row>
    <row r="516">
      <c r="BJ516" s="12"/>
      <c r="BO516" s="12"/>
      <c r="BQ516" s="12"/>
      <c r="BT516" s="12"/>
    </row>
    <row r="517">
      <c r="BJ517" s="12"/>
      <c r="BO517" s="12"/>
      <c r="BQ517" s="12"/>
      <c r="BT517" s="12"/>
    </row>
    <row r="518">
      <c r="BJ518" s="12"/>
      <c r="BO518" s="12"/>
      <c r="BQ518" s="12"/>
      <c r="BT518" s="12"/>
    </row>
    <row r="519">
      <c r="BJ519" s="12"/>
      <c r="BO519" s="12"/>
      <c r="BQ519" s="12"/>
      <c r="BT519" s="12"/>
    </row>
    <row r="520">
      <c r="BJ520" s="12"/>
      <c r="BO520" s="12"/>
      <c r="BQ520" s="12"/>
      <c r="BT520" s="12"/>
    </row>
    <row r="521">
      <c r="BJ521" s="12"/>
      <c r="BO521" s="12"/>
      <c r="BQ521" s="12"/>
      <c r="BT521" s="12"/>
    </row>
    <row r="522">
      <c r="BJ522" s="12"/>
      <c r="BO522" s="12"/>
      <c r="BQ522" s="12"/>
      <c r="BT522" s="12"/>
    </row>
    <row r="523">
      <c r="BJ523" s="12"/>
      <c r="BO523" s="12"/>
      <c r="BQ523" s="12"/>
      <c r="BT523" s="12"/>
    </row>
    <row r="524">
      <c r="BJ524" s="12"/>
      <c r="BO524" s="12"/>
      <c r="BQ524" s="12"/>
      <c r="BT524" s="12"/>
    </row>
    <row r="525">
      <c r="BJ525" s="12"/>
      <c r="BO525" s="12"/>
      <c r="BQ525" s="12"/>
      <c r="BT525" s="12"/>
    </row>
    <row r="526">
      <c r="BJ526" s="12"/>
      <c r="BO526" s="12"/>
      <c r="BQ526" s="12"/>
      <c r="BT526" s="12"/>
    </row>
    <row r="527">
      <c r="BJ527" s="12"/>
      <c r="BO527" s="12"/>
      <c r="BQ527" s="12"/>
      <c r="BT527" s="12"/>
    </row>
    <row r="528">
      <c r="BJ528" s="12"/>
      <c r="BO528" s="12"/>
      <c r="BQ528" s="12"/>
      <c r="BT528" s="12"/>
    </row>
    <row r="529">
      <c r="BJ529" s="12"/>
      <c r="BO529" s="12"/>
      <c r="BQ529" s="12"/>
      <c r="BT529" s="12"/>
    </row>
    <row r="530">
      <c r="BJ530" s="12"/>
      <c r="BO530" s="12"/>
      <c r="BQ530" s="12"/>
      <c r="BT530" s="12"/>
    </row>
    <row r="531">
      <c r="BJ531" s="12"/>
      <c r="BO531" s="12"/>
      <c r="BQ531" s="12"/>
      <c r="BT531" s="12"/>
    </row>
    <row r="532">
      <c r="BJ532" s="12"/>
      <c r="BO532" s="12"/>
      <c r="BQ532" s="12"/>
      <c r="BT532" s="12"/>
    </row>
    <row r="533">
      <c r="BJ533" s="12"/>
      <c r="BO533" s="12"/>
      <c r="BQ533" s="12"/>
      <c r="BT533" s="12"/>
    </row>
    <row r="534">
      <c r="BJ534" s="12"/>
      <c r="BO534" s="12"/>
      <c r="BQ534" s="12"/>
      <c r="BT534" s="12"/>
    </row>
    <row r="535">
      <c r="BJ535" s="12"/>
      <c r="BO535" s="12"/>
      <c r="BQ535" s="12"/>
      <c r="BT535" s="12"/>
    </row>
    <row r="536">
      <c r="BJ536" s="12"/>
      <c r="BO536" s="12"/>
      <c r="BQ536" s="12"/>
      <c r="BT536" s="12"/>
    </row>
    <row r="537">
      <c r="BJ537" s="12"/>
      <c r="BO537" s="12"/>
      <c r="BQ537" s="12"/>
      <c r="BT537" s="12"/>
    </row>
    <row r="538">
      <c r="BJ538" s="12"/>
      <c r="BO538" s="12"/>
      <c r="BQ538" s="12"/>
      <c r="BT538" s="12"/>
    </row>
    <row r="539">
      <c r="BJ539" s="12"/>
      <c r="BO539" s="12"/>
      <c r="BQ539" s="12"/>
      <c r="BT539" s="12"/>
    </row>
    <row r="540">
      <c r="BJ540" s="12"/>
      <c r="BO540" s="12"/>
      <c r="BQ540" s="12"/>
      <c r="BT540" s="12"/>
    </row>
    <row r="541">
      <c r="BJ541" s="12"/>
      <c r="BO541" s="12"/>
      <c r="BQ541" s="12"/>
      <c r="BT541" s="12"/>
    </row>
    <row r="542">
      <c r="BJ542" s="12"/>
      <c r="BO542" s="12"/>
      <c r="BQ542" s="12"/>
      <c r="BT542" s="12"/>
    </row>
    <row r="543">
      <c r="BJ543" s="12"/>
      <c r="BO543" s="12"/>
      <c r="BQ543" s="12"/>
      <c r="BT543" s="12"/>
    </row>
    <row r="544">
      <c r="BJ544" s="12"/>
      <c r="BO544" s="12"/>
      <c r="BQ544" s="12"/>
      <c r="BT544" s="12"/>
    </row>
    <row r="545">
      <c r="BJ545" s="12"/>
      <c r="BO545" s="12"/>
      <c r="BQ545" s="12"/>
      <c r="BT545" s="12"/>
    </row>
    <row r="546">
      <c r="BJ546" s="12"/>
      <c r="BO546" s="12"/>
      <c r="BQ546" s="12"/>
      <c r="BT546" s="12"/>
    </row>
    <row r="547">
      <c r="BJ547" s="12"/>
      <c r="BO547" s="12"/>
      <c r="BQ547" s="12"/>
      <c r="BT547" s="12"/>
    </row>
    <row r="548">
      <c r="BJ548" s="12"/>
      <c r="BO548" s="12"/>
      <c r="BQ548" s="12"/>
      <c r="BT548" s="12"/>
    </row>
    <row r="549">
      <c r="BJ549" s="12"/>
      <c r="BO549" s="12"/>
      <c r="BQ549" s="12"/>
      <c r="BT549" s="12"/>
    </row>
    <row r="550">
      <c r="BJ550" s="12"/>
      <c r="BO550" s="12"/>
      <c r="BQ550" s="12"/>
      <c r="BT550" s="12"/>
    </row>
    <row r="551">
      <c r="BJ551" s="12"/>
      <c r="BO551" s="12"/>
      <c r="BQ551" s="12"/>
      <c r="BT551" s="12"/>
    </row>
    <row r="552">
      <c r="BJ552" s="12"/>
      <c r="BO552" s="12"/>
      <c r="BQ552" s="12"/>
      <c r="BT552" s="12"/>
    </row>
    <row r="553">
      <c r="BJ553" s="12"/>
      <c r="BO553" s="12"/>
      <c r="BQ553" s="12"/>
      <c r="BT553" s="12"/>
    </row>
    <row r="554">
      <c r="BJ554" s="12"/>
      <c r="BO554" s="12"/>
      <c r="BQ554" s="12"/>
      <c r="BT554" s="12"/>
    </row>
    <row r="555">
      <c r="BJ555" s="12"/>
      <c r="BO555" s="12"/>
      <c r="BQ555" s="12"/>
      <c r="BT555" s="12"/>
    </row>
    <row r="556">
      <c r="BJ556" s="12"/>
      <c r="BO556" s="12"/>
      <c r="BQ556" s="12"/>
      <c r="BT556" s="12"/>
    </row>
    <row r="557">
      <c r="BJ557" s="12"/>
      <c r="BO557" s="12"/>
      <c r="BQ557" s="12"/>
      <c r="BT557" s="12"/>
    </row>
    <row r="558">
      <c r="BJ558" s="12"/>
      <c r="BO558" s="12"/>
      <c r="BQ558" s="12"/>
      <c r="BT558" s="12"/>
    </row>
    <row r="559">
      <c r="BJ559" s="12"/>
      <c r="BO559" s="12"/>
      <c r="BQ559" s="12"/>
      <c r="BT559" s="12"/>
    </row>
    <row r="560">
      <c r="BJ560" s="12"/>
      <c r="BO560" s="12"/>
      <c r="BQ560" s="12"/>
      <c r="BT560" s="12"/>
    </row>
    <row r="561">
      <c r="BJ561" s="12"/>
      <c r="BO561" s="12"/>
      <c r="BQ561" s="12"/>
      <c r="BT561" s="12"/>
    </row>
    <row r="562">
      <c r="BJ562" s="12"/>
      <c r="BO562" s="12"/>
      <c r="BQ562" s="12"/>
      <c r="BT562" s="12"/>
    </row>
    <row r="563">
      <c r="BJ563" s="12"/>
      <c r="BO563" s="12"/>
      <c r="BQ563" s="12"/>
      <c r="BT563" s="12"/>
    </row>
    <row r="564">
      <c r="BJ564" s="12"/>
      <c r="BO564" s="12"/>
      <c r="BQ564" s="12"/>
      <c r="BT564" s="12"/>
    </row>
    <row r="565">
      <c r="BJ565" s="12"/>
      <c r="BO565" s="12"/>
      <c r="BQ565" s="12"/>
      <c r="BT565" s="12"/>
    </row>
    <row r="566">
      <c r="BJ566" s="12"/>
      <c r="BO566" s="12"/>
      <c r="BQ566" s="12"/>
      <c r="BT566" s="12"/>
    </row>
    <row r="567">
      <c r="BJ567" s="12"/>
      <c r="BO567" s="12"/>
      <c r="BQ567" s="12"/>
      <c r="BT567" s="12"/>
    </row>
    <row r="568">
      <c r="BJ568" s="12"/>
      <c r="BO568" s="12"/>
      <c r="BQ568" s="12"/>
      <c r="BT568" s="12"/>
    </row>
    <row r="569">
      <c r="BJ569" s="12"/>
      <c r="BO569" s="12"/>
      <c r="BQ569" s="12"/>
      <c r="BT569" s="12"/>
    </row>
    <row r="570">
      <c r="BJ570" s="12"/>
      <c r="BO570" s="12"/>
      <c r="BQ570" s="12"/>
      <c r="BT570" s="12"/>
    </row>
    <row r="571">
      <c r="BJ571" s="12"/>
      <c r="BO571" s="12"/>
      <c r="BQ571" s="12"/>
      <c r="BT571" s="12"/>
    </row>
    <row r="572">
      <c r="BJ572" s="12"/>
      <c r="BO572" s="12"/>
      <c r="BQ572" s="12"/>
      <c r="BT572" s="12"/>
    </row>
    <row r="573">
      <c r="BJ573" s="12"/>
      <c r="BO573" s="12"/>
      <c r="BQ573" s="12"/>
      <c r="BT573" s="12"/>
    </row>
    <row r="574">
      <c r="BJ574" s="12"/>
      <c r="BO574" s="12"/>
      <c r="BQ574" s="12"/>
      <c r="BT574" s="12"/>
    </row>
    <row r="575">
      <c r="BJ575" s="12"/>
      <c r="BO575" s="12"/>
      <c r="BQ575" s="12"/>
      <c r="BT575" s="12"/>
    </row>
    <row r="576">
      <c r="BJ576" s="12"/>
      <c r="BO576" s="12"/>
      <c r="BQ576" s="12"/>
      <c r="BT576" s="12"/>
    </row>
    <row r="577">
      <c r="BJ577" s="12"/>
      <c r="BO577" s="12"/>
      <c r="BQ577" s="12"/>
      <c r="BT577" s="12"/>
    </row>
    <row r="578">
      <c r="BJ578" s="12"/>
      <c r="BO578" s="12"/>
      <c r="BQ578" s="12"/>
      <c r="BT578" s="12"/>
    </row>
    <row r="579">
      <c r="BJ579" s="12"/>
      <c r="BO579" s="12"/>
      <c r="BQ579" s="12"/>
      <c r="BT579" s="12"/>
    </row>
    <row r="580">
      <c r="BJ580" s="12"/>
      <c r="BO580" s="12"/>
      <c r="BQ580" s="12"/>
      <c r="BT580" s="12"/>
    </row>
    <row r="581">
      <c r="BJ581" s="12"/>
      <c r="BO581" s="12"/>
      <c r="BQ581" s="12"/>
      <c r="BT581" s="12"/>
    </row>
    <row r="582">
      <c r="BJ582" s="12"/>
      <c r="BO582" s="12"/>
      <c r="BQ582" s="12"/>
      <c r="BT582" s="12"/>
    </row>
    <row r="583">
      <c r="BJ583" s="12"/>
      <c r="BO583" s="12"/>
      <c r="BQ583" s="12"/>
      <c r="BT583" s="12"/>
    </row>
    <row r="584">
      <c r="BJ584" s="12"/>
      <c r="BO584" s="12"/>
      <c r="BQ584" s="12"/>
      <c r="BT584" s="12"/>
    </row>
    <row r="585">
      <c r="BJ585" s="12"/>
      <c r="BO585" s="12"/>
      <c r="BQ585" s="12"/>
      <c r="BT585" s="12"/>
    </row>
    <row r="586">
      <c r="BJ586" s="12"/>
      <c r="BO586" s="12"/>
      <c r="BQ586" s="12"/>
      <c r="BT586" s="12"/>
    </row>
    <row r="587">
      <c r="BJ587" s="12"/>
      <c r="BO587" s="12"/>
      <c r="BQ587" s="12"/>
      <c r="BT587" s="12"/>
    </row>
    <row r="588">
      <c r="BJ588" s="12"/>
      <c r="BO588" s="12"/>
      <c r="BQ588" s="12"/>
      <c r="BT588" s="12"/>
    </row>
    <row r="589">
      <c r="BJ589" s="12"/>
      <c r="BO589" s="12"/>
      <c r="BQ589" s="12"/>
      <c r="BT589" s="12"/>
    </row>
    <row r="590">
      <c r="BJ590" s="12"/>
      <c r="BO590" s="12"/>
      <c r="BQ590" s="12"/>
      <c r="BT590" s="12"/>
    </row>
    <row r="591">
      <c r="BJ591" s="12"/>
      <c r="BO591" s="12"/>
      <c r="BQ591" s="12"/>
      <c r="BT591" s="12"/>
    </row>
    <row r="592">
      <c r="BJ592" s="12"/>
      <c r="BO592" s="12"/>
      <c r="BQ592" s="12"/>
      <c r="BT592" s="12"/>
    </row>
    <row r="593">
      <c r="BJ593" s="12"/>
      <c r="BO593" s="12"/>
      <c r="BQ593" s="12"/>
      <c r="BT593" s="12"/>
    </row>
    <row r="594">
      <c r="BJ594" s="12"/>
      <c r="BO594" s="12"/>
      <c r="BQ594" s="12"/>
      <c r="BT594" s="12"/>
    </row>
    <row r="595">
      <c r="BJ595" s="12"/>
      <c r="BO595" s="12"/>
      <c r="BQ595" s="12"/>
      <c r="BT595" s="12"/>
    </row>
    <row r="596">
      <c r="BJ596" s="12"/>
      <c r="BO596" s="12"/>
      <c r="BQ596" s="12"/>
      <c r="BT596" s="12"/>
    </row>
    <row r="597">
      <c r="BJ597" s="12"/>
      <c r="BO597" s="12"/>
      <c r="BQ597" s="12"/>
      <c r="BT597" s="12"/>
    </row>
    <row r="598">
      <c r="BJ598" s="12"/>
      <c r="BO598" s="12"/>
      <c r="BQ598" s="12"/>
      <c r="BT598" s="12"/>
    </row>
    <row r="599">
      <c r="BJ599" s="12"/>
      <c r="BO599" s="12"/>
      <c r="BQ599" s="12"/>
      <c r="BT599" s="12"/>
    </row>
    <row r="600">
      <c r="BJ600" s="12"/>
      <c r="BO600" s="12"/>
      <c r="BQ600" s="12"/>
      <c r="BT600" s="12"/>
    </row>
    <row r="601">
      <c r="BJ601" s="12"/>
      <c r="BO601" s="12"/>
      <c r="BQ601" s="12"/>
      <c r="BT601" s="12"/>
    </row>
    <row r="602">
      <c r="BJ602" s="12"/>
      <c r="BO602" s="12"/>
      <c r="BQ602" s="12"/>
      <c r="BT602" s="12"/>
    </row>
    <row r="603">
      <c r="BJ603" s="12"/>
      <c r="BO603" s="12"/>
      <c r="BQ603" s="12"/>
      <c r="BT603" s="12"/>
    </row>
    <row r="604">
      <c r="BJ604" s="12"/>
      <c r="BO604" s="12"/>
      <c r="BQ604" s="12"/>
      <c r="BT604" s="12"/>
    </row>
    <row r="605">
      <c r="BJ605" s="12"/>
      <c r="BO605" s="12"/>
      <c r="BQ605" s="12"/>
      <c r="BT605" s="12"/>
    </row>
    <row r="606">
      <c r="BJ606" s="12"/>
      <c r="BO606" s="12"/>
      <c r="BQ606" s="12"/>
      <c r="BT606" s="12"/>
    </row>
    <row r="607">
      <c r="BJ607" s="12"/>
      <c r="BO607" s="12"/>
      <c r="BQ607" s="12"/>
      <c r="BT607" s="12"/>
    </row>
    <row r="608">
      <c r="BJ608" s="12"/>
      <c r="BO608" s="12"/>
      <c r="BQ608" s="12"/>
      <c r="BT608" s="12"/>
    </row>
    <row r="609">
      <c r="BJ609" s="12"/>
      <c r="BO609" s="12"/>
      <c r="BQ609" s="12"/>
      <c r="BT609" s="12"/>
    </row>
    <row r="610">
      <c r="BJ610" s="12"/>
      <c r="BO610" s="12"/>
      <c r="BQ610" s="12"/>
      <c r="BT610" s="12"/>
    </row>
    <row r="611">
      <c r="BJ611" s="12"/>
      <c r="BO611" s="12"/>
      <c r="BQ611" s="12"/>
      <c r="BT611" s="12"/>
    </row>
    <row r="612">
      <c r="BJ612" s="12"/>
      <c r="BO612" s="12"/>
      <c r="BQ612" s="12"/>
      <c r="BT612" s="12"/>
    </row>
    <row r="613">
      <c r="BJ613" s="12"/>
      <c r="BO613" s="12"/>
      <c r="BQ613" s="12"/>
      <c r="BT613" s="12"/>
    </row>
    <row r="614">
      <c r="BJ614" s="12"/>
      <c r="BO614" s="12"/>
      <c r="BQ614" s="12"/>
      <c r="BT614" s="12"/>
    </row>
    <row r="615">
      <c r="BJ615" s="12"/>
      <c r="BO615" s="12"/>
      <c r="BQ615" s="12"/>
      <c r="BT615" s="12"/>
    </row>
    <row r="616">
      <c r="BJ616" s="12"/>
      <c r="BO616" s="12"/>
      <c r="BQ616" s="12"/>
      <c r="BT616" s="12"/>
    </row>
    <row r="617">
      <c r="BJ617" s="12"/>
      <c r="BO617" s="12"/>
      <c r="BQ617" s="12"/>
      <c r="BT617" s="12"/>
    </row>
    <row r="618">
      <c r="BJ618" s="12"/>
      <c r="BO618" s="12"/>
      <c r="BQ618" s="12"/>
      <c r="BT618" s="12"/>
    </row>
    <row r="619">
      <c r="BJ619" s="12"/>
      <c r="BO619" s="12"/>
      <c r="BQ619" s="12"/>
      <c r="BT619" s="12"/>
    </row>
    <row r="620">
      <c r="BJ620" s="12"/>
      <c r="BO620" s="12"/>
      <c r="BQ620" s="12"/>
      <c r="BT620" s="12"/>
    </row>
    <row r="621">
      <c r="BJ621" s="12"/>
      <c r="BO621" s="12"/>
      <c r="BQ621" s="12"/>
      <c r="BT621" s="12"/>
    </row>
    <row r="622">
      <c r="BJ622" s="12"/>
      <c r="BO622" s="12"/>
      <c r="BQ622" s="12"/>
      <c r="BT622" s="12"/>
    </row>
    <row r="623">
      <c r="BJ623" s="12"/>
      <c r="BO623" s="12"/>
      <c r="BQ623" s="12"/>
      <c r="BT623" s="12"/>
    </row>
    <row r="624">
      <c r="BJ624" s="12"/>
      <c r="BO624" s="12"/>
      <c r="BQ624" s="12"/>
      <c r="BT624" s="12"/>
    </row>
    <row r="625">
      <c r="BJ625" s="12"/>
      <c r="BO625" s="12"/>
      <c r="BQ625" s="12"/>
      <c r="BT625" s="12"/>
    </row>
    <row r="626">
      <c r="BJ626" s="12"/>
      <c r="BO626" s="12"/>
      <c r="BQ626" s="12"/>
      <c r="BT626" s="12"/>
    </row>
    <row r="627">
      <c r="BJ627" s="12"/>
      <c r="BO627" s="12"/>
      <c r="BQ627" s="12"/>
      <c r="BT627" s="12"/>
    </row>
    <row r="628">
      <c r="BJ628" s="12"/>
      <c r="BO628" s="12"/>
      <c r="BQ628" s="12"/>
      <c r="BT628" s="12"/>
    </row>
    <row r="629">
      <c r="BJ629" s="12"/>
      <c r="BO629" s="12"/>
      <c r="BQ629" s="12"/>
      <c r="BT629" s="12"/>
    </row>
    <row r="630">
      <c r="BJ630" s="12"/>
      <c r="BO630" s="12"/>
      <c r="BQ630" s="12"/>
      <c r="BT630" s="12"/>
    </row>
    <row r="631">
      <c r="BJ631" s="12"/>
      <c r="BO631" s="12"/>
      <c r="BQ631" s="12"/>
      <c r="BT631" s="12"/>
    </row>
    <row r="632">
      <c r="BJ632" s="12"/>
      <c r="BO632" s="12"/>
      <c r="BQ632" s="12"/>
      <c r="BT632" s="12"/>
    </row>
    <row r="633">
      <c r="BJ633" s="12"/>
      <c r="BO633" s="12"/>
      <c r="BQ633" s="12"/>
      <c r="BT633" s="12"/>
    </row>
    <row r="634">
      <c r="BJ634" s="12"/>
      <c r="BO634" s="12"/>
      <c r="BQ634" s="12"/>
      <c r="BT634" s="12"/>
    </row>
    <row r="635">
      <c r="BJ635" s="12"/>
      <c r="BO635" s="12"/>
      <c r="BQ635" s="12"/>
      <c r="BT635" s="12"/>
    </row>
    <row r="636">
      <c r="BJ636" s="12"/>
      <c r="BO636" s="12"/>
      <c r="BQ636" s="12"/>
      <c r="BT636" s="12"/>
    </row>
    <row r="637">
      <c r="BJ637" s="12"/>
      <c r="BO637" s="12"/>
      <c r="BQ637" s="12"/>
      <c r="BT637" s="12"/>
    </row>
    <row r="638">
      <c r="BJ638" s="12"/>
      <c r="BO638" s="12"/>
      <c r="BQ638" s="12"/>
      <c r="BT638" s="12"/>
    </row>
    <row r="639">
      <c r="BJ639" s="12"/>
      <c r="BO639" s="12"/>
      <c r="BQ639" s="12"/>
      <c r="BT639" s="12"/>
    </row>
    <row r="640">
      <c r="BJ640" s="12"/>
      <c r="BO640" s="12"/>
      <c r="BQ640" s="12"/>
      <c r="BT640" s="12"/>
    </row>
    <row r="641">
      <c r="BJ641" s="12"/>
      <c r="BO641" s="12"/>
      <c r="BQ641" s="12"/>
      <c r="BT641" s="12"/>
    </row>
    <row r="642">
      <c r="BJ642" s="12"/>
      <c r="BO642" s="12"/>
      <c r="BQ642" s="12"/>
      <c r="BT642" s="12"/>
    </row>
    <row r="643">
      <c r="BJ643" s="12"/>
      <c r="BO643" s="12"/>
      <c r="BQ643" s="12"/>
      <c r="BT643" s="12"/>
    </row>
    <row r="644">
      <c r="BJ644" s="12"/>
      <c r="BO644" s="12"/>
      <c r="BQ644" s="12"/>
      <c r="BT644" s="12"/>
    </row>
    <row r="645">
      <c r="BJ645" s="12"/>
      <c r="BO645" s="12"/>
      <c r="BQ645" s="12"/>
      <c r="BT645" s="12"/>
    </row>
    <row r="646">
      <c r="BJ646" s="12"/>
      <c r="BO646" s="12"/>
      <c r="BQ646" s="12"/>
      <c r="BT646" s="12"/>
    </row>
    <row r="647">
      <c r="BJ647" s="12"/>
      <c r="BO647" s="12"/>
      <c r="BQ647" s="12"/>
      <c r="BT647" s="12"/>
    </row>
    <row r="648">
      <c r="BJ648" s="12"/>
      <c r="BO648" s="12"/>
      <c r="BQ648" s="12"/>
      <c r="BT648" s="12"/>
    </row>
    <row r="649">
      <c r="BJ649" s="12"/>
      <c r="BO649" s="12"/>
      <c r="BQ649" s="12"/>
      <c r="BT649" s="12"/>
    </row>
    <row r="650">
      <c r="BJ650" s="12"/>
      <c r="BO650" s="12"/>
      <c r="BQ650" s="12"/>
      <c r="BT650" s="12"/>
    </row>
    <row r="651">
      <c r="BJ651" s="12"/>
      <c r="BO651" s="12"/>
      <c r="BQ651" s="12"/>
      <c r="BT651" s="12"/>
    </row>
    <row r="652">
      <c r="BJ652" s="12"/>
      <c r="BO652" s="12"/>
      <c r="BQ652" s="12"/>
      <c r="BT652" s="12"/>
    </row>
    <row r="653">
      <c r="BJ653" s="12"/>
      <c r="BO653" s="12"/>
      <c r="BQ653" s="12"/>
      <c r="BT653" s="12"/>
    </row>
    <row r="654">
      <c r="BJ654" s="12"/>
      <c r="BO654" s="12"/>
      <c r="BQ654" s="12"/>
      <c r="BT654" s="12"/>
    </row>
    <row r="655">
      <c r="BJ655" s="12"/>
      <c r="BO655" s="12"/>
      <c r="BQ655" s="12"/>
      <c r="BT655" s="12"/>
    </row>
    <row r="656">
      <c r="BJ656" s="12"/>
      <c r="BO656" s="12"/>
      <c r="BQ656" s="12"/>
      <c r="BT656" s="12"/>
    </row>
    <row r="657">
      <c r="BJ657" s="12"/>
      <c r="BO657" s="12"/>
      <c r="BQ657" s="12"/>
      <c r="BT657" s="12"/>
    </row>
    <row r="658">
      <c r="BJ658" s="12"/>
      <c r="BO658" s="12"/>
      <c r="BQ658" s="12"/>
      <c r="BT658" s="12"/>
    </row>
    <row r="659">
      <c r="BJ659" s="12"/>
      <c r="BO659" s="12"/>
      <c r="BQ659" s="12"/>
      <c r="BT659" s="12"/>
    </row>
    <row r="660">
      <c r="BJ660" s="12"/>
      <c r="BO660" s="12"/>
      <c r="BQ660" s="12"/>
      <c r="BT660" s="12"/>
    </row>
    <row r="661">
      <c r="BJ661" s="12"/>
      <c r="BO661" s="12"/>
      <c r="BQ661" s="12"/>
      <c r="BT661" s="12"/>
    </row>
    <row r="662">
      <c r="BJ662" s="12"/>
      <c r="BO662" s="12"/>
      <c r="BQ662" s="12"/>
      <c r="BT662" s="12"/>
    </row>
    <row r="663">
      <c r="BJ663" s="12"/>
      <c r="BO663" s="12"/>
      <c r="BQ663" s="12"/>
      <c r="BT663" s="12"/>
    </row>
    <row r="664">
      <c r="BJ664" s="12"/>
      <c r="BO664" s="12"/>
      <c r="BQ664" s="12"/>
      <c r="BT664" s="12"/>
    </row>
    <row r="665">
      <c r="BJ665" s="12"/>
      <c r="BO665" s="12"/>
      <c r="BQ665" s="12"/>
      <c r="BT665" s="12"/>
    </row>
    <row r="666">
      <c r="BJ666" s="12"/>
      <c r="BO666" s="12"/>
      <c r="BQ666" s="12"/>
      <c r="BT666" s="12"/>
    </row>
    <row r="667">
      <c r="BJ667" s="12"/>
      <c r="BO667" s="12"/>
      <c r="BQ667" s="12"/>
      <c r="BT667" s="12"/>
    </row>
    <row r="668">
      <c r="BJ668" s="12"/>
      <c r="BO668" s="12"/>
      <c r="BQ668" s="12"/>
      <c r="BT668" s="12"/>
    </row>
    <row r="669">
      <c r="BJ669" s="12"/>
      <c r="BO669" s="12"/>
      <c r="BQ669" s="12"/>
      <c r="BT669" s="12"/>
    </row>
    <row r="670">
      <c r="BJ670" s="12"/>
      <c r="BO670" s="12"/>
      <c r="BQ670" s="12"/>
      <c r="BT670" s="12"/>
    </row>
    <row r="671">
      <c r="BJ671" s="12"/>
      <c r="BO671" s="12"/>
      <c r="BQ671" s="12"/>
      <c r="BT671" s="12"/>
    </row>
    <row r="672">
      <c r="BJ672" s="12"/>
      <c r="BO672" s="12"/>
      <c r="BQ672" s="12"/>
      <c r="BT672" s="12"/>
    </row>
    <row r="673">
      <c r="BJ673" s="12"/>
      <c r="BO673" s="12"/>
      <c r="BQ673" s="12"/>
      <c r="BT673" s="12"/>
    </row>
    <row r="674">
      <c r="BJ674" s="12"/>
      <c r="BO674" s="12"/>
      <c r="BQ674" s="12"/>
      <c r="BT674" s="12"/>
    </row>
    <row r="675">
      <c r="BJ675" s="12"/>
      <c r="BO675" s="12"/>
      <c r="BQ675" s="12"/>
      <c r="BT675" s="12"/>
    </row>
    <row r="676">
      <c r="BJ676" s="12"/>
      <c r="BO676" s="12"/>
      <c r="BQ676" s="12"/>
      <c r="BT676" s="12"/>
    </row>
    <row r="677">
      <c r="BJ677" s="12"/>
      <c r="BO677" s="12"/>
      <c r="BQ677" s="12"/>
      <c r="BT677" s="12"/>
    </row>
    <row r="678">
      <c r="BJ678" s="12"/>
      <c r="BO678" s="12"/>
      <c r="BQ678" s="12"/>
      <c r="BT678" s="12"/>
    </row>
    <row r="679">
      <c r="BJ679" s="12"/>
      <c r="BO679" s="12"/>
      <c r="BQ679" s="12"/>
      <c r="BT679" s="12"/>
    </row>
    <row r="680">
      <c r="BJ680" s="12"/>
      <c r="BO680" s="12"/>
      <c r="BQ680" s="12"/>
      <c r="BT680" s="12"/>
    </row>
    <row r="681">
      <c r="BJ681" s="12"/>
      <c r="BO681" s="12"/>
      <c r="BQ681" s="12"/>
      <c r="BT681" s="12"/>
    </row>
    <row r="682">
      <c r="BJ682" s="12"/>
      <c r="BO682" s="12"/>
      <c r="BQ682" s="12"/>
      <c r="BT682" s="12"/>
    </row>
    <row r="683">
      <c r="BJ683" s="12"/>
      <c r="BO683" s="12"/>
      <c r="BQ683" s="12"/>
      <c r="BT683" s="12"/>
    </row>
    <row r="684">
      <c r="BJ684" s="12"/>
      <c r="BO684" s="12"/>
      <c r="BQ684" s="12"/>
      <c r="BT684" s="12"/>
    </row>
    <row r="685">
      <c r="BJ685" s="12"/>
      <c r="BO685" s="12"/>
      <c r="BQ685" s="12"/>
      <c r="BT685" s="12"/>
    </row>
    <row r="686">
      <c r="BJ686" s="12"/>
      <c r="BO686" s="12"/>
      <c r="BQ686" s="12"/>
      <c r="BT686" s="12"/>
    </row>
    <row r="687">
      <c r="BJ687" s="12"/>
      <c r="BO687" s="12"/>
      <c r="BQ687" s="12"/>
      <c r="BT687" s="12"/>
    </row>
    <row r="688">
      <c r="BJ688" s="12"/>
      <c r="BO688" s="12"/>
      <c r="BQ688" s="12"/>
      <c r="BT688" s="12"/>
    </row>
    <row r="689">
      <c r="BJ689" s="12"/>
      <c r="BO689" s="12"/>
      <c r="BQ689" s="12"/>
      <c r="BT689" s="12"/>
    </row>
    <row r="690">
      <c r="BJ690" s="12"/>
      <c r="BO690" s="12"/>
      <c r="BQ690" s="12"/>
      <c r="BT690" s="12"/>
    </row>
    <row r="691">
      <c r="BJ691" s="12"/>
      <c r="BO691" s="12"/>
      <c r="BQ691" s="12"/>
      <c r="BT691" s="12"/>
    </row>
    <row r="692">
      <c r="BJ692" s="12"/>
      <c r="BO692" s="12"/>
      <c r="BQ692" s="12"/>
      <c r="BT692" s="12"/>
    </row>
    <row r="693">
      <c r="BJ693" s="12"/>
      <c r="BO693" s="12"/>
      <c r="BQ693" s="12"/>
      <c r="BT693" s="12"/>
    </row>
    <row r="694">
      <c r="BJ694" s="12"/>
      <c r="BO694" s="12"/>
      <c r="BQ694" s="12"/>
      <c r="BT694" s="12"/>
    </row>
    <row r="695">
      <c r="BJ695" s="12"/>
      <c r="BO695" s="12"/>
      <c r="BQ695" s="12"/>
      <c r="BT695" s="12"/>
    </row>
    <row r="696">
      <c r="BJ696" s="12"/>
      <c r="BO696" s="12"/>
      <c r="BQ696" s="12"/>
      <c r="BT696" s="12"/>
    </row>
    <row r="697">
      <c r="BJ697" s="12"/>
      <c r="BO697" s="12"/>
      <c r="BQ697" s="12"/>
      <c r="BT697" s="12"/>
    </row>
    <row r="698">
      <c r="BJ698" s="12"/>
      <c r="BO698" s="12"/>
      <c r="BQ698" s="12"/>
      <c r="BT698" s="12"/>
    </row>
    <row r="699">
      <c r="BJ699" s="12"/>
      <c r="BO699" s="12"/>
      <c r="BQ699" s="12"/>
      <c r="BT699" s="12"/>
    </row>
    <row r="700">
      <c r="BJ700" s="12"/>
      <c r="BO700" s="12"/>
      <c r="BQ700" s="12"/>
      <c r="BT700" s="12"/>
    </row>
    <row r="701">
      <c r="BJ701" s="12"/>
      <c r="BO701" s="12"/>
      <c r="BQ701" s="12"/>
      <c r="BT701" s="12"/>
    </row>
    <row r="702">
      <c r="BJ702" s="12"/>
      <c r="BO702" s="12"/>
      <c r="BQ702" s="12"/>
      <c r="BT702" s="12"/>
    </row>
    <row r="703">
      <c r="BJ703" s="12"/>
      <c r="BO703" s="12"/>
      <c r="BQ703" s="12"/>
      <c r="BT703" s="12"/>
    </row>
    <row r="704">
      <c r="BJ704" s="12"/>
      <c r="BO704" s="12"/>
      <c r="BQ704" s="12"/>
      <c r="BT704" s="12"/>
    </row>
    <row r="705">
      <c r="BJ705" s="12"/>
      <c r="BO705" s="12"/>
      <c r="BQ705" s="12"/>
      <c r="BT705" s="12"/>
    </row>
    <row r="706">
      <c r="BJ706" s="12"/>
      <c r="BO706" s="12"/>
      <c r="BQ706" s="12"/>
      <c r="BT706" s="12"/>
    </row>
    <row r="707">
      <c r="BJ707" s="12"/>
      <c r="BO707" s="12"/>
      <c r="BQ707" s="12"/>
      <c r="BT707" s="12"/>
    </row>
    <row r="708">
      <c r="BJ708" s="12"/>
      <c r="BO708" s="12"/>
      <c r="BQ708" s="12"/>
      <c r="BT708" s="12"/>
    </row>
    <row r="709">
      <c r="BJ709" s="12"/>
      <c r="BO709" s="12"/>
      <c r="BQ709" s="12"/>
      <c r="BT709" s="12"/>
    </row>
    <row r="710">
      <c r="BJ710" s="12"/>
      <c r="BO710" s="12"/>
      <c r="BQ710" s="12"/>
      <c r="BT710" s="12"/>
    </row>
    <row r="711">
      <c r="BJ711" s="12"/>
      <c r="BO711" s="12"/>
      <c r="BQ711" s="12"/>
      <c r="BT711" s="12"/>
    </row>
    <row r="712">
      <c r="BJ712" s="12"/>
      <c r="BO712" s="12"/>
      <c r="BQ712" s="12"/>
      <c r="BT712" s="12"/>
    </row>
    <row r="713">
      <c r="BJ713" s="12"/>
      <c r="BO713" s="12"/>
      <c r="BQ713" s="12"/>
      <c r="BT713" s="12"/>
    </row>
    <row r="714">
      <c r="BJ714" s="12"/>
      <c r="BO714" s="12"/>
      <c r="BQ714" s="12"/>
      <c r="BT714" s="12"/>
    </row>
    <row r="715">
      <c r="BJ715" s="12"/>
      <c r="BO715" s="12"/>
      <c r="BQ715" s="12"/>
      <c r="BT715" s="12"/>
    </row>
    <row r="716">
      <c r="BJ716" s="12"/>
      <c r="BO716" s="12"/>
      <c r="BQ716" s="12"/>
      <c r="BT716" s="12"/>
    </row>
    <row r="717">
      <c r="BJ717" s="12"/>
      <c r="BO717" s="12"/>
      <c r="BQ717" s="12"/>
      <c r="BT717" s="12"/>
    </row>
    <row r="718">
      <c r="BJ718" s="12"/>
      <c r="BO718" s="12"/>
      <c r="BQ718" s="12"/>
      <c r="BT718" s="12"/>
    </row>
    <row r="719">
      <c r="BJ719" s="12"/>
      <c r="BO719" s="12"/>
      <c r="BQ719" s="12"/>
      <c r="BT719" s="12"/>
    </row>
    <row r="720">
      <c r="BJ720" s="12"/>
      <c r="BO720" s="12"/>
      <c r="BQ720" s="12"/>
      <c r="BT720" s="12"/>
    </row>
    <row r="721">
      <c r="BJ721" s="12"/>
      <c r="BO721" s="12"/>
      <c r="BQ721" s="12"/>
      <c r="BT721" s="12"/>
    </row>
    <row r="722">
      <c r="BJ722" s="12"/>
      <c r="BO722" s="12"/>
      <c r="BQ722" s="12"/>
      <c r="BT722" s="12"/>
    </row>
    <row r="723">
      <c r="BJ723" s="12"/>
      <c r="BO723" s="12"/>
      <c r="BQ723" s="12"/>
      <c r="BT723" s="12"/>
    </row>
    <row r="724">
      <c r="BJ724" s="12"/>
      <c r="BO724" s="12"/>
      <c r="BQ724" s="12"/>
      <c r="BT724" s="12"/>
    </row>
    <row r="725">
      <c r="BJ725" s="12"/>
      <c r="BO725" s="12"/>
      <c r="BQ725" s="12"/>
      <c r="BT725" s="12"/>
    </row>
    <row r="726">
      <c r="BJ726" s="12"/>
      <c r="BO726" s="12"/>
      <c r="BQ726" s="12"/>
      <c r="BT726" s="12"/>
    </row>
    <row r="727">
      <c r="BJ727" s="12"/>
      <c r="BO727" s="12"/>
      <c r="BQ727" s="12"/>
      <c r="BT727" s="12"/>
    </row>
    <row r="728">
      <c r="BJ728" s="12"/>
      <c r="BO728" s="12"/>
      <c r="BQ728" s="12"/>
      <c r="BT728" s="12"/>
    </row>
    <row r="729">
      <c r="BJ729" s="12"/>
      <c r="BO729" s="12"/>
      <c r="BQ729" s="12"/>
      <c r="BT729" s="12"/>
    </row>
    <row r="730">
      <c r="BJ730" s="12"/>
      <c r="BO730" s="12"/>
      <c r="BQ730" s="12"/>
      <c r="BT730" s="12"/>
    </row>
    <row r="731">
      <c r="BJ731" s="12"/>
      <c r="BO731" s="12"/>
      <c r="BQ731" s="12"/>
      <c r="BT731" s="12"/>
    </row>
    <row r="732">
      <c r="BJ732" s="12"/>
      <c r="BO732" s="12"/>
      <c r="BQ732" s="12"/>
      <c r="BT732" s="12"/>
    </row>
    <row r="733">
      <c r="BJ733" s="12"/>
      <c r="BO733" s="12"/>
      <c r="BQ733" s="12"/>
      <c r="BT733" s="12"/>
    </row>
    <row r="734">
      <c r="BJ734" s="12"/>
      <c r="BO734" s="12"/>
      <c r="BQ734" s="12"/>
      <c r="BT734" s="12"/>
    </row>
    <row r="735">
      <c r="BJ735" s="12"/>
      <c r="BO735" s="12"/>
      <c r="BQ735" s="12"/>
      <c r="BT735" s="12"/>
    </row>
    <row r="736">
      <c r="BJ736" s="12"/>
      <c r="BO736" s="12"/>
      <c r="BQ736" s="12"/>
      <c r="BT736" s="12"/>
    </row>
    <row r="737">
      <c r="BJ737" s="12"/>
      <c r="BO737" s="12"/>
      <c r="BQ737" s="12"/>
      <c r="BT737" s="12"/>
    </row>
    <row r="738">
      <c r="BJ738" s="12"/>
      <c r="BO738" s="12"/>
      <c r="BQ738" s="12"/>
      <c r="BT738" s="12"/>
    </row>
    <row r="739">
      <c r="BJ739" s="12"/>
      <c r="BO739" s="12"/>
      <c r="BQ739" s="12"/>
      <c r="BT739" s="12"/>
    </row>
    <row r="740">
      <c r="BJ740" s="12"/>
      <c r="BO740" s="12"/>
      <c r="BQ740" s="12"/>
      <c r="BT740" s="12"/>
    </row>
    <row r="741">
      <c r="BJ741" s="12"/>
      <c r="BO741" s="12"/>
      <c r="BQ741" s="12"/>
      <c r="BT741" s="12"/>
    </row>
    <row r="742">
      <c r="BJ742" s="12"/>
      <c r="BO742" s="12"/>
      <c r="BQ742" s="12"/>
      <c r="BT742" s="12"/>
    </row>
    <row r="743">
      <c r="BJ743" s="12"/>
      <c r="BO743" s="12"/>
      <c r="BQ743" s="12"/>
      <c r="BT743" s="12"/>
    </row>
    <row r="744">
      <c r="BJ744" s="12"/>
      <c r="BO744" s="12"/>
      <c r="BQ744" s="12"/>
      <c r="BT744" s="12"/>
    </row>
    <row r="745">
      <c r="BJ745" s="12"/>
      <c r="BO745" s="12"/>
      <c r="BQ745" s="12"/>
      <c r="BT745" s="12"/>
    </row>
    <row r="746">
      <c r="BJ746" s="12"/>
      <c r="BO746" s="12"/>
      <c r="BQ746" s="12"/>
      <c r="BT746" s="12"/>
    </row>
    <row r="747">
      <c r="BJ747" s="12"/>
      <c r="BO747" s="12"/>
      <c r="BQ747" s="12"/>
      <c r="BT747" s="12"/>
    </row>
    <row r="748">
      <c r="BJ748" s="12"/>
      <c r="BO748" s="12"/>
      <c r="BQ748" s="12"/>
      <c r="BT748" s="12"/>
    </row>
    <row r="749">
      <c r="BJ749" s="12"/>
      <c r="BO749" s="12"/>
      <c r="BQ749" s="12"/>
      <c r="BT749" s="12"/>
    </row>
    <row r="750">
      <c r="BJ750" s="12"/>
      <c r="BO750" s="12"/>
      <c r="BQ750" s="12"/>
      <c r="BT750" s="12"/>
    </row>
    <row r="751">
      <c r="BJ751" s="12"/>
      <c r="BO751" s="12"/>
      <c r="BQ751" s="12"/>
      <c r="BT751" s="12"/>
    </row>
    <row r="752">
      <c r="BJ752" s="12"/>
      <c r="BO752" s="12"/>
      <c r="BQ752" s="12"/>
      <c r="BT752" s="12"/>
    </row>
    <row r="753">
      <c r="BJ753" s="12"/>
      <c r="BO753" s="12"/>
      <c r="BQ753" s="12"/>
      <c r="BT753" s="12"/>
    </row>
    <row r="754">
      <c r="BJ754" s="12"/>
      <c r="BO754" s="12"/>
      <c r="BQ754" s="12"/>
      <c r="BT754" s="12"/>
    </row>
    <row r="755">
      <c r="BJ755" s="12"/>
      <c r="BO755" s="12"/>
      <c r="BQ755" s="12"/>
      <c r="BT755" s="12"/>
    </row>
    <row r="756">
      <c r="BJ756" s="12"/>
      <c r="BO756" s="12"/>
      <c r="BQ756" s="12"/>
      <c r="BT756" s="12"/>
    </row>
    <row r="757">
      <c r="BJ757" s="12"/>
      <c r="BO757" s="12"/>
      <c r="BQ757" s="12"/>
      <c r="BT757" s="12"/>
    </row>
    <row r="758">
      <c r="BJ758" s="12"/>
      <c r="BO758" s="12"/>
      <c r="BQ758" s="12"/>
      <c r="BT758" s="12"/>
    </row>
    <row r="759">
      <c r="BJ759" s="12"/>
      <c r="BO759" s="12"/>
      <c r="BQ759" s="12"/>
      <c r="BT759" s="12"/>
    </row>
    <row r="760">
      <c r="BJ760" s="12"/>
      <c r="BO760" s="12"/>
      <c r="BQ760" s="12"/>
      <c r="BT760" s="12"/>
    </row>
    <row r="761">
      <c r="BJ761" s="12"/>
      <c r="BO761" s="12"/>
      <c r="BQ761" s="12"/>
      <c r="BT761" s="12"/>
    </row>
    <row r="762">
      <c r="BJ762" s="12"/>
      <c r="BO762" s="12"/>
      <c r="BQ762" s="12"/>
      <c r="BT762" s="12"/>
    </row>
    <row r="763">
      <c r="BJ763" s="12"/>
      <c r="BO763" s="12"/>
      <c r="BQ763" s="12"/>
      <c r="BT763" s="12"/>
    </row>
    <row r="764">
      <c r="BJ764" s="12"/>
      <c r="BO764" s="12"/>
      <c r="BQ764" s="12"/>
      <c r="BT764" s="12"/>
    </row>
    <row r="765">
      <c r="BJ765" s="12"/>
      <c r="BO765" s="12"/>
      <c r="BQ765" s="12"/>
      <c r="BT765" s="12"/>
    </row>
    <row r="766">
      <c r="BJ766" s="12"/>
      <c r="BO766" s="12"/>
      <c r="BQ766" s="12"/>
      <c r="BT766" s="12"/>
    </row>
    <row r="767">
      <c r="BJ767" s="12"/>
      <c r="BO767" s="12"/>
      <c r="BQ767" s="12"/>
      <c r="BT767" s="12"/>
    </row>
    <row r="768">
      <c r="BJ768" s="12"/>
      <c r="BO768" s="12"/>
      <c r="BQ768" s="12"/>
      <c r="BT768" s="12"/>
    </row>
    <row r="769">
      <c r="BJ769" s="12"/>
      <c r="BO769" s="12"/>
      <c r="BQ769" s="12"/>
      <c r="BT769" s="12"/>
    </row>
    <row r="770">
      <c r="BJ770" s="12"/>
      <c r="BO770" s="12"/>
      <c r="BQ770" s="12"/>
      <c r="BT770" s="12"/>
    </row>
    <row r="771">
      <c r="BJ771" s="12"/>
      <c r="BO771" s="12"/>
      <c r="BQ771" s="12"/>
      <c r="BT771" s="12"/>
    </row>
    <row r="772">
      <c r="BJ772" s="12"/>
      <c r="BO772" s="12"/>
      <c r="BQ772" s="12"/>
      <c r="BT772" s="12"/>
    </row>
    <row r="773">
      <c r="BJ773" s="12"/>
      <c r="BO773" s="12"/>
      <c r="BQ773" s="12"/>
      <c r="BT773" s="12"/>
    </row>
    <row r="774">
      <c r="BJ774" s="12"/>
      <c r="BO774" s="12"/>
      <c r="BQ774" s="12"/>
      <c r="BT774" s="12"/>
    </row>
    <row r="775">
      <c r="BJ775" s="12"/>
      <c r="BO775" s="12"/>
      <c r="BQ775" s="12"/>
      <c r="BT775" s="12"/>
    </row>
    <row r="776">
      <c r="BJ776" s="12"/>
      <c r="BO776" s="12"/>
      <c r="BQ776" s="12"/>
      <c r="BT776" s="12"/>
    </row>
    <row r="777">
      <c r="BJ777" s="12"/>
      <c r="BO777" s="12"/>
      <c r="BQ777" s="12"/>
      <c r="BT777" s="12"/>
    </row>
    <row r="778">
      <c r="BJ778" s="12"/>
      <c r="BO778" s="12"/>
      <c r="BQ778" s="12"/>
      <c r="BT778" s="12"/>
    </row>
    <row r="779">
      <c r="BJ779" s="12"/>
      <c r="BO779" s="12"/>
      <c r="BQ779" s="12"/>
      <c r="BT779" s="12"/>
    </row>
    <row r="780">
      <c r="BJ780" s="12"/>
      <c r="BO780" s="12"/>
      <c r="BQ780" s="12"/>
      <c r="BT780" s="12"/>
    </row>
    <row r="781">
      <c r="BJ781" s="12"/>
      <c r="BO781" s="12"/>
      <c r="BQ781" s="12"/>
      <c r="BT781" s="12"/>
    </row>
    <row r="782">
      <c r="BJ782" s="12"/>
      <c r="BO782" s="12"/>
      <c r="BQ782" s="12"/>
      <c r="BT782" s="12"/>
    </row>
    <row r="783">
      <c r="BJ783" s="12"/>
      <c r="BO783" s="12"/>
      <c r="BQ783" s="12"/>
      <c r="BT783" s="12"/>
    </row>
    <row r="784">
      <c r="BJ784" s="12"/>
      <c r="BO784" s="12"/>
      <c r="BQ784" s="12"/>
      <c r="BT784" s="12"/>
    </row>
    <row r="785">
      <c r="BJ785" s="12"/>
      <c r="BO785" s="12"/>
      <c r="BQ785" s="12"/>
      <c r="BT785" s="12"/>
    </row>
    <row r="786">
      <c r="BJ786" s="12"/>
      <c r="BO786" s="12"/>
      <c r="BQ786" s="12"/>
      <c r="BT786" s="12"/>
    </row>
    <row r="787">
      <c r="BJ787" s="12"/>
      <c r="BO787" s="12"/>
      <c r="BQ787" s="12"/>
      <c r="BT787" s="12"/>
    </row>
    <row r="788">
      <c r="BJ788" s="12"/>
      <c r="BO788" s="12"/>
      <c r="BQ788" s="12"/>
      <c r="BT788" s="12"/>
    </row>
    <row r="789">
      <c r="BJ789" s="12"/>
      <c r="BO789" s="12"/>
      <c r="BQ789" s="12"/>
      <c r="BT789" s="12"/>
    </row>
    <row r="790">
      <c r="BJ790" s="12"/>
      <c r="BO790" s="12"/>
      <c r="BQ790" s="12"/>
      <c r="BT790" s="12"/>
    </row>
    <row r="791">
      <c r="BJ791" s="12"/>
      <c r="BO791" s="12"/>
      <c r="BQ791" s="12"/>
      <c r="BT791" s="12"/>
    </row>
    <row r="792">
      <c r="BJ792" s="12"/>
      <c r="BO792" s="12"/>
      <c r="BQ792" s="12"/>
      <c r="BT792" s="12"/>
    </row>
    <row r="793">
      <c r="BJ793" s="12"/>
      <c r="BO793" s="12"/>
      <c r="BQ793" s="12"/>
      <c r="BT793" s="12"/>
    </row>
    <row r="794">
      <c r="BJ794" s="12"/>
      <c r="BO794" s="12"/>
      <c r="BQ794" s="12"/>
      <c r="BT794" s="12"/>
    </row>
    <row r="795">
      <c r="BJ795" s="12"/>
      <c r="BO795" s="12"/>
      <c r="BQ795" s="12"/>
      <c r="BT795" s="12"/>
    </row>
    <row r="796">
      <c r="BJ796" s="12"/>
      <c r="BO796" s="12"/>
      <c r="BQ796" s="12"/>
      <c r="BT796" s="12"/>
    </row>
    <row r="797">
      <c r="BJ797" s="12"/>
      <c r="BO797" s="12"/>
      <c r="BQ797" s="12"/>
      <c r="BT797" s="12"/>
    </row>
    <row r="798">
      <c r="BJ798" s="12"/>
      <c r="BO798" s="12"/>
      <c r="BQ798" s="12"/>
      <c r="BT798" s="12"/>
    </row>
    <row r="799">
      <c r="BJ799" s="12"/>
      <c r="BO799" s="12"/>
      <c r="BQ799" s="12"/>
      <c r="BT799" s="12"/>
    </row>
    <row r="800">
      <c r="BJ800" s="12"/>
      <c r="BO800" s="12"/>
      <c r="BQ800" s="12"/>
      <c r="BT800" s="12"/>
    </row>
    <row r="801">
      <c r="BJ801" s="12"/>
      <c r="BO801" s="12"/>
      <c r="BQ801" s="12"/>
      <c r="BT801" s="12"/>
    </row>
    <row r="802">
      <c r="BJ802" s="12"/>
      <c r="BO802" s="12"/>
      <c r="BQ802" s="12"/>
      <c r="BT802" s="12"/>
    </row>
    <row r="803">
      <c r="BJ803" s="12"/>
      <c r="BO803" s="12"/>
      <c r="BQ803" s="12"/>
      <c r="BT803" s="12"/>
    </row>
    <row r="804">
      <c r="BJ804" s="12"/>
      <c r="BO804" s="12"/>
      <c r="BQ804" s="12"/>
      <c r="BT804" s="12"/>
    </row>
    <row r="805">
      <c r="BJ805" s="12"/>
      <c r="BO805" s="12"/>
      <c r="BQ805" s="12"/>
      <c r="BT805" s="12"/>
    </row>
    <row r="806">
      <c r="BJ806" s="12"/>
      <c r="BO806" s="12"/>
      <c r="BQ806" s="12"/>
      <c r="BT806" s="12"/>
    </row>
    <row r="807">
      <c r="BJ807" s="12"/>
      <c r="BO807" s="12"/>
      <c r="BQ807" s="12"/>
      <c r="BT807" s="12"/>
    </row>
    <row r="808">
      <c r="BJ808" s="12"/>
      <c r="BO808" s="12"/>
      <c r="BQ808" s="12"/>
      <c r="BT808" s="12"/>
    </row>
    <row r="809">
      <c r="BJ809" s="12"/>
      <c r="BO809" s="12"/>
      <c r="BQ809" s="12"/>
      <c r="BT809" s="12"/>
    </row>
    <row r="810">
      <c r="BJ810" s="12"/>
      <c r="BO810" s="12"/>
      <c r="BQ810" s="12"/>
      <c r="BT810" s="12"/>
    </row>
    <row r="811">
      <c r="BJ811" s="12"/>
      <c r="BO811" s="12"/>
      <c r="BQ811" s="12"/>
      <c r="BT811" s="12"/>
    </row>
    <row r="812">
      <c r="BJ812" s="12"/>
      <c r="BO812" s="12"/>
      <c r="BQ812" s="12"/>
      <c r="BT812" s="12"/>
    </row>
    <row r="813">
      <c r="BJ813" s="12"/>
      <c r="BO813" s="12"/>
      <c r="BQ813" s="12"/>
      <c r="BT813" s="12"/>
    </row>
    <row r="814">
      <c r="BJ814" s="12"/>
      <c r="BO814" s="12"/>
      <c r="BQ814" s="12"/>
      <c r="BT814" s="12"/>
    </row>
    <row r="815">
      <c r="BJ815" s="12"/>
      <c r="BO815" s="12"/>
      <c r="BQ815" s="12"/>
      <c r="BT815" s="12"/>
    </row>
    <row r="816">
      <c r="BJ816" s="12"/>
      <c r="BO816" s="12"/>
      <c r="BQ816" s="12"/>
      <c r="BT816" s="12"/>
    </row>
    <row r="817">
      <c r="BJ817" s="12"/>
      <c r="BO817" s="12"/>
      <c r="BQ817" s="12"/>
      <c r="BT817" s="12"/>
    </row>
    <row r="818">
      <c r="BJ818" s="12"/>
      <c r="BO818" s="12"/>
      <c r="BQ818" s="12"/>
      <c r="BT818" s="12"/>
    </row>
    <row r="819">
      <c r="BJ819" s="12"/>
      <c r="BO819" s="12"/>
      <c r="BQ819" s="12"/>
      <c r="BT819" s="12"/>
    </row>
    <row r="820">
      <c r="BJ820" s="12"/>
      <c r="BO820" s="12"/>
      <c r="BQ820" s="12"/>
      <c r="BT820" s="12"/>
    </row>
    <row r="821">
      <c r="BJ821" s="12"/>
      <c r="BO821" s="12"/>
      <c r="BQ821" s="12"/>
      <c r="BT821" s="12"/>
    </row>
    <row r="822">
      <c r="BJ822" s="12"/>
      <c r="BO822" s="12"/>
      <c r="BQ822" s="12"/>
      <c r="BT822" s="12"/>
    </row>
    <row r="823">
      <c r="BJ823" s="12"/>
      <c r="BO823" s="12"/>
      <c r="BQ823" s="12"/>
      <c r="BT823" s="12"/>
    </row>
    <row r="824">
      <c r="BJ824" s="12"/>
      <c r="BO824" s="12"/>
      <c r="BQ824" s="12"/>
      <c r="BT824" s="12"/>
    </row>
    <row r="825">
      <c r="BJ825" s="12"/>
      <c r="BO825" s="12"/>
      <c r="BQ825" s="12"/>
      <c r="BT825" s="12"/>
    </row>
    <row r="826">
      <c r="BJ826" s="12"/>
      <c r="BO826" s="12"/>
      <c r="BQ826" s="12"/>
      <c r="BT826" s="12"/>
    </row>
    <row r="827">
      <c r="BJ827" s="12"/>
      <c r="BO827" s="12"/>
      <c r="BQ827" s="12"/>
      <c r="BT827" s="12"/>
    </row>
    <row r="828">
      <c r="BJ828" s="12"/>
      <c r="BO828" s="12"/>
      <c r="BQ828" s="12"/>
      <c r="BT828" s="12"/>
    </row>
    <row r="829">
      <c r="BJ829" s="12"/>
      <c r="BO829" s="12"/>
      <c r="BQ829" s="12"/>
      <c r="BT829" s="12"/>
    </row>
    <row r="830">
      <c r="BJ830" s="12"/>
      <c r="BO830" s="12"/>
      <c r="BQ830" s="12"/>
      <c r="BT830" s="12"/>
    </row>
    <row r="831">
      <c r="BJ831" s="12"/>
      <c r="BO831" s="12"/>
      <c r="BQ831" s="12"/>
      <c r="BT831" s="12"/>
    </row>
    <row r="832">
      <c r="BJ832" s="12"/>
      <c r="BO832" s="12"/>
      <c r="BQ832" s="12"/>
      <c r="BT832" s="12"/>
    </row>
    <row r="833">
      <c r="BJ833" s="12"/>
      <c r="BO833" s="12"/>
      <c r="BQ833" s="12"/>
      <c r="BT833" s="12"/>
    </row>
    <row r="834">
      <c r="BJ834" s="12"/>
      <c r="BO834" s="12"/>
      <c r="BQ834" s="12"/>
      <c r="BT834" s="12"/>
    </row>
    <row r="835">
      <c r="BJ835" s="12"/>
      <c r="BO835" s="12"/>
      <c r="BQ835" s="12"/>
      <c r="BT835" s="12"/>
    </row>
    <row r="836">
      <c r="BJ836" s="12"/>
      <c r="BO836" s="12"/>
      <c r="BQ836" s="12"/>
      <c r="BT836" s="12"/>
    </row>
    <row r="837">
      <c r="BJ837" s="12"/>
      <c r="BO837" s="12"/>
      <c r="BQ837" s="12"/>
      <c r="BT837" s="12"/>
    </row>
    <row r="838">
      <c r="BJ838" s="12"/>
      <c r="BO838" s="12"/>
      <c r="BQ838" s="12"/>
      <c r="BT838" s="12"/>
    </row>
    <row r="839">
      <c r="BJ839" s="12"/>
      <c r="BO839" s="12"/>
      <c r="BQ839" s="12"/>
      <c r="BT839" s="12"/>
    </row>
    <row r="840">
      <c r="BJ840" s="12"/>
      <c r="BO840" s="12"/>
      <c r="BQ840" s="12"/>
      <c r="BT840" s="12"/>
    </row>
    <row r="841">
      <c r="BJ841" s="12"/>
      <c r="BO841" s="12"/>
      <c r="BQ841" s="12"/>
      <c r="BT841" s="12"/>
    </row>
    <row r="842">
      <c r="BJ842" s="12"/>
      <c r="BO842" s="12"/>
      <c r="BQ842" s="12"/>
      <c r="BT842" s="12"/>
    </row>
    <row r="843">
      <c r="BJ843" s="12"/>
      <c r="BO843" s="12"/>
      <c r="BQ843" s="12"/>
      <c r="BT843" s="12"/>
    </row>
    <row r="844">
      <c r="BJ844" s="12"/>
      <c r="BO844" s="12"/>
      <c r="BQ844" s="12"/>
      <c r="BT844" s="12"/>
    </row>
    <row r="845">
      <c r="BJ845" s="12"/>
      <c r="BO845" s="12"/>
      <c r="BQ845" s="12"/>
      <c r="BT845" s="12"/>
    </row>
    <row r="846">
      <c r="BJ846" s="12"/>
      <c r="BO846" s="12"/>
      <c r="BQ846" s="12"/>
      <c r="BT846" s="12"/>
    </row>
    <row r="847">
      <c r="BJ847" s="12"/>
      <c r="BO847" s="12"/>
      <c r="BQ847" s="12"/>
      <c r="BT847" s="12"/>
    </row>
    <row r="848">
      <c r="BJ848" s="12"/>
      <c r="BO848" s="12"/>
      <c r="BQ848" s="12"/>
      <c r="BT848" s="12"/>
    </row>
    <row r="849">
      <c r="BJ849" s="12"/>
      <c r="BO849" s="12"/>
      <c r="BQ849" s="12"/>
      <c r="BT849" s="12"/>
    </row>
    <row r="850">
      <c r="BJ850" s="12"/>
      <c r="BO850" s="12"/>
      <c r="BQ850" s="12"/>
      <c r="BT850" s="12"/>
    </row>
    <row r="851">
      <c r="BJ851" s="12"/>
      <c r="BO851" s="12"/>
      <c r="BQ851" s="12"/>
      <c r="BT851" s="12"/>
    </row>
    <row r="852">
      <c r="BJ852" s="12"/>
      <c r="BO852" s="12"/>
      <c r="BQ852" s="12"/>
      <c r="BT852" s="12"/>
    </row>
    <row r="853">
      <c r="BJ853" s="12"/>
      <c r="BO853" s="12"/>
      <c r="BQ853" s="12"/>
      <c r="BT853" s="12"/>
    </row>
    <row r="854">
      <c r="BJ854" s="12"/>
      <c r="BO854" s="12"/>
      <c r="BQ854" s="12"/>
      <c r="BT854" s="12"/>
    </row>
    <row r="855">
      <c r="BJ855" s="12"/>
      <c r="BO855" s="12"/>
      <c r="BQ855" s="12"/>
      <c r="BT855" s="12"/>
    </row>
    <row r="856">
      <c r="BJ856" s="12"/>
      <c r="BO856" s="12"/>
      <c r="BQ856" s="12"/>
      <c r="BT856" s="12"/>
    </row>
    <row r="857">
      <c r="BJ857" s="12"/>
      <c r="BO857" s="12"/>
      <c r="BQ857" s="12"/>
      <c r="BT857" s="12"/>
    </row>
    <row r="858">
      <c r="BJ858" s="12"/>
      <c r="BO858" s="12"/>
      <c r="BQ858" s="12"/>
      <c r="BT858" s="12"/>
    </row>
    <row r="859">
      <c r="BJ859" s="12"/>
      <c r="BO859" s="12"/>
      <c r="BQ859" s="12"/>
      <c r="BT859" s="12"/>
    </row>
    <row r="860">
      <c r="BJ860" s="12"/>
      <c r="BO860" s="12"/>
      <c r="BQ860" s="12"/>
      <c r="BT860" s="12"/>
    </row>
    <row r="861">
      <c r="BJ861" s="12"/>
      <c r="BO861" s="12"/>
      <c r="BQ861" s="12"/>
      <c r="BT861" s="12"/>
    </row>
    <row r="862">
      <c r="BJ862" s="12"/>
      <c r="BO862" s="12"/>
      <c r="BQ862" s="12"/>
      <c r="BT862" s="12"/>
    </row>
    <row r="863">
      <c r="BJ863" s="12"/>
      <c r="BO863" s="12"/>
      <c r="BQ863" s="12"/>
      <c r="BT863" s="12"/>
    </row>
    <row r="864">
      <c r="BJ864" s="12"/>
      <c r="BO864" s="12"/>
      <c r="BQ864" s="12"/>
      <c r="BT864" s="12"/>
    </row>
    <row r="865">
      <c r="BJ865" s="12"/>
      <c r="BO865" s="12"/>
      <c r="BQ865" s="12"/>
      <c r="BT865" s="12"/>
    </row>
    <row r="866">
      <c r="BJ866" s="12"/>
      <c r="BO866" s="12"/>
      <c r="BQ866" s="12"/>
      <c r="BT866" s="12"/>
    </row>
    <row r="867">
      <c r="BJ867" s="12"/>
      <c r="BO867" s="12"/>
      <c r="BQ867" s="12"/>
      <c r="BT867" s="12"/>
    </row>
    <row r="868">
      <c r="BJ868" s="12"/>
      <c r="BO868" s="12"/>
      <c r="BQ868" s="12"/>
      <c r="BT868" s="12"/>
    </row>
    <row r="869">
      <c r="BJ869" s="12"/>
      <c r="BO869" s="12"/>
      <c r="BQ869" s="12"/>
      <c r="BT869" s="12"/>
    </row>
    <row r="870">
      <c r="BJ870" s="12"/>
      <c r="BO870" s="12"/>
      <c r="BQ870" s="12"/>
      <c r="BT870" s="12"/>
    </row>
    <row r="871">
      <c r="BJ871" s="12"/>
      <c r="BO871" s="12"/>
      <c r="BQ871" s="12"/>
      <c r="BT871" s="12"/>
    </row>
    <row r="872">
      <c r="BJ872" s="12"/>
      <c r="BO872" s="12"/>
      <c r="BQ872" s="12"/>
      <c r="BT872" s="12"/>
    </row>
    <row r="873">
      <c r="BJ873" s="12"/>
      <c r="BO873" s="12"/>
      <c r="BQ873" s="12"/>
      <c r="BT873" s="12"/>
    </row>
    <row r="874">
      <c r="BJ874" s="12"/>
      <c r="BO874" s="12"/>
      <c r="BQ874" s="12"/>
      <c r="BT874" s="12"/>
    </row>
    <row r="875">
      <c r="BJ875" s="12"/>
      <c r="BO875" s="12"/>
      <c r="BQ875" s="12"/>
      <c r="BT875" s="12"/>
    </row>
    <row r="876">
      <c r="BJ876" s="12"/>
      <c r="BO876" s="12"/>
      <c r="BQ876" s="12"/>
      <c r="BT876" s="12"/>
    </row>
    <row r="877">
      <c r="BJ877" s="12"/>
      <c r="BO877" s="12"/>
      <c r="BQ877" s="12"/>
      <c r="BT877" s="12"/>
    </row>
    <row r="878">
      <c r="BJ878" s="12"/>
      <c r="BO878" s="12"/>
      <c r="BQ878" s="12"/>
      <c r="BT878" s="12"/>
    </row>
    <row r="879">
      <c r="BJ879" s="12"/>
      <c r="BO879" s="12"/>
      <c r="BQ879" s="12"/>
      <c r="BT879" s="12"/>
    </row>
    <row r="880">
      <c r="BJ880" s="12"/>
      <c r="BO880" s="12"/>
      <c r="BQ880" s="12"/>
      <c r="BT880" s="12"/>
    </row>
    <row r="881">
      <c r="BJ881" s="12"/>
      <c r="BO881" s="12"/>
      <c r="BQ881" s="12"/>
      <c r="BT881" s="12"/>
    </row>
    <row r="882">
      <c r="BJ882" s="12"/>
      <c r="BO882" s="12"/>
      <c r="BQ882" s="12"/>
      <c r="BT882" s="12"/>
    </row>
    <row r="883">
      <c r="BJ883" s="12"/>
      <c r="BO883" s="12"/>
      <c r="BQ883" s="12"/>
      <c r="BT883" s="12"/>
    </row>
    <row r="884">
      <c r="BJ884" s="12"/>
      <c r="BO884" s="12"/>
      <c r="BQ884" s="12"/>
      <c r="BT884" s="12"/>
    </row>
    <row r="885">
      <c r="BJ885" s="12"/>
      <c r="BO885" s="12"/>
      <c r="BQ885" s="12"/>
      <c r="BT885" s="12"/>
    </row>
    <row r="886">
      <c r="BJ886" s="12"/>
      <c r="BO886" s="12"/>
      <c r="BQ886" s="12"/>
      <c r="BT886" s="12"/>
    </row>
    <row r="887">
      <c r="BJ887" s="12"/>
      <c r="BO887" s="12"/>
      <c r="BQ887" s="12"/>
      <c r="BT887" s="12"/>
    </row>
    <row r="888">
      <c r="BJ888" s="12"/>
      <c r="BO888" s="12"/>
      <c r="BQ888" s="12"/>
      <c r="BT888" s="12"/>
    </row>
    <row r="889">
      <c r="BJ889" s="12"/>
      <c r="BO889" s="12"/>
      <c r="BQ889" s="12"/>
      <c r="BT889" s="12"/>
    </row>
    <row r="890">
      <c r="BJ890" s="12"/>
      <c r="BO890" s="12"/>
      <c r="BQ890" s="12"/>
      <c r="BT890" s="12"/>
    </row>
    <row r="891">
      <c r="BJ891" s="12"/>
      <c r="BO891" s="12"/>
      <c r="BQ891" s="12"/>
      <c r="BT891" s="12"/>
    </row>
    <row r="892">
      <c r="BJ892" s="12"/>
      <c r="BO892" s="12"/>
      <c r="BQ892" s="12"/>
      <c r="BT892" s="12"/>
    </row>
    <row r="893">
      <c r="BJ893" s="12"/>
      <c r="BO893" s="12"/>
      <c r="BQ893" s="12"/>
      <c r="BT893" s="12"/>
    </row>
    <row r="894">
      <c r="BJ894" s="12"/>
      <c r="BO894" s="12"/>
      <c r="BQ894" s="12"/>
      <c r="BT894" s="12"/>
    </row>
    <row r="895">
      <c r="BJ895" s="12"/>
      <c r="BO895" s="12"/>
      <c r="BQ895" s="12"/>
      <c r="BT895" s="12"/>
    </row>
    <row r="896">
      <c r="BJ896" s="12"/>
      <c r="BO896" s="12"/>
      <c r="BQ896" s="12"/>
      <c r="BT896" s="12"/>
    </row>
    <row r="897">
      <c r="BJ897" s="12"/>
      <c r="BO897" s="12"/>
      <c r="BQ897" s="12"/>
      <c r="BT897" s="12"/>
    </row>
    <row r="898">
      <c r="BJ898" s="12"/>
      <c r="BO898" s="12"/>
      <c r="BQ898" s="12"/>
      <c r="BT898" s="12"/>
    </row>
    <row r="899">
      <c r="BJ899" s="12"/>
      <c r="BO899" s="12"/>
      <c r="BQ899" s="12"/>
      <c r="BT899" s="12"/>
    </row>
    <row r="900">
      <c r="BJ900" s="12"/>
      <c r="BO900" s="12"/>
      <c r="BQ900" s="12"/>
      <c r="BT900" s="12"/>
    </row>
    <row r="901">
      <c r="BJ901" s="12"/>
      <c r="BO901" s="12"/>
      <c r="BQ901" s="12"/>
      <c r="BT901" s="12"/>
    </row>
    <row r="902">
      <c r="BJ902" s="12"/>
      <c r="BO902" s="12"/>
      <c r="BQ902" s="12"/>
      <c r="BT902" s="12"/>
    </row>
    <row r="903">
      <c r="BJ903" s="12"/>
      <c r="BO903" s="12"/>
      <c r="BQ903" s="12"/>
      <c r="BT903" s="12"/>
    </row>
    <row r="904">
      <c r="BJ904" s="12"/>
      <c r="BO904" s="12"/>
      <c r="BQ904" s="12"/>
      <c r="BT904" s="12"/>
    </row>
    <row r="905">
      <c r="BJ905" s="12"/>
      <c r="BO905" s="12"/>
      <c r="BQ905" s="12"/>
      <c r="BT905" s="12"/>
    </row>
    <row r="906">
      <c r="BJ906" s="12"/>
      <c r="BO906" s="12"/>
      <c r="BQ906" s="12"/>
      <c r="BT906" s="12"/>
    </row>
    <row r="907">
      <c r="BJ907" s="12"/>
      <c r="BO907" s="12"/>
      <c r="BQ907" s="12"/>
      <c r="BT907" s="12"/>
    </row>
    <row r="908">
      <c r="BJ908" s="12"/>
      <c r="BO908" s="12"/>
      <c r="BQ908" s="12"/>
      <c r="BT908" s="12"/>
    </row>
    <row r="909">
      <c r="BJ909" s="12"/>
      <c r="BO909" s="12"/>
      <c r="BQ909" s="12"/>
      <c r="BT909" s="12"/>
    </row>
    <row r="910">
      <c r="BJ910" s="12"/>
      <c r="BO910" s="12"/>
      <c r="BQ910" s="12"/>
      <c r="BT910" s="12"/>
    </row>
    <row r="911">
      <c r="BJ911" s="12"/>
      <c r="BO911" s="12"/>
      <c r="BQ911" s="12"/>
      <c r="BT911" s="12"/>
    </row>
    <row r="912">
      <c r="BJ912" s="12"/>
      <c r="BO912" s="12"/>
      <c r="BQ912" s="12"/>
      <c r="BT912" s="12"/>
    </row>
    <row r="913">
      <c r="BJ913" s="12"/>
      <c r="BO913" s="12"/>
      <c r="BQ913" s="12"/>
      <c r="BT913" s="12"/>
    </row>
    <row r="914">
      <c r="BJ914" s="12"/>
      <c r="BO914" s="12"/>
      <c r="BQ914" s="12"/>
      <c r="BT914" s="12"/>
    </row>
    <row r="915">
      <c r="BJ915" s="12"/>
      <c r="BO915" s="12"/>
      <c r="BQ915" s="12"/>
      <c r="BT915" s="12"/>
    </row>
    <row r="916">
      <c r="BJ916" s="12"/>
      <c r="BO916" s="12"/>
      <c r="BQ916" s="12"/>
      <c r="BT916" s="12"/>
    </row>
    <row r="917">
      <c r="BJ917" s="12"/>
      <c r="BO917" s="12"/>
      <c r="BQ917" s="12"/>
      <c r="BT917" s="12"/>
    </row>
    <row r="918">
      <c r="BJ918" s="12"/>
      <c r="BO918" s="12"/>
      <c r="BQ918" s="12"/>
      <c r="BT918" s="12"/>
    </row>
    <row r="919">
      <c r="BJ919" s="12"/>
      <c r="BO919" s="12"/>
      <c r="BQ919" s="12"/>
      <c r="BT919" s="12"/>
    </row>
    <row r="920">
      <c r="BJ920" s="12"/>
      <c r="BO920" s="12"/>
      <c r="BQ920" s="12"/>
      <c r="BT920" s="12"/>
    </row>
    <row r="921">
      <c r="BJ921" s="12"/>
      <c r="BO921" s="12"/>
      <c r="BQ921" s="12"/>
      <c r="BT921" s="12"/>
    </row>
    <row r="922">
      <c r="BJ922" s="12"/>
      <c r="BO922" s="12"/>
      <c r="BQ922" s="12"/>
      <c r="BT922" s="12"/>
    </row>
    <row r="923">
      <c r="BJ923" s="12"/>
      <c r="BO923" s="12"/>
      <c r="BQ923" s="12"/>
      <c r="BT923" s="12"/>
    </row>
    <row r="924">
      <c r="BJ924" s="12"/>
      <c r="BO924" s="12"/>
      <c r="BQ924" s="12"/>
      <c r="BT924" s="12"/>
    </row>
    <row r="925">
      <c r="BJ925" s="12"/>
      <c r="BO925" s="12"/>
      <c r="BQ925" s="12"/>
      <c r="BT925" s="12"/>
    </row>
    <row r="926">
      <c r="BJ926" s="12"/>
      <c r="BO926" s="12"/>
      <c r="BQ926" s="12"/>
      <c r="BT926" s="12"/>
    </row>
    <row r="927">
      <c r="BJ927" s="12"/>
      <c r="BO927" s="12"/>
      <c r="BQ927" s="12"/>
      <c r="BT927" s="12"/>
    </row>
    <row r="928">
      <c r="BJ928" s="12"/>
      <c r="BO928" s="12"/>
      <c r="BQ928" s="12"/>
      <c r="BT928" s="12"/>
    </row>
    <row r="929">
      <c r="BJ929" s="12"/>
      <c r="BO929" s="12"/>
      <c r="BQ929" s="12"/>
      <c r="BT929" s="12"/>
    </row>
    <row r="930">
      <c r="BJ930" s="12"/>
      <c r="BO930" s="12"/>
      <c r="BQ930" s="12"/>
      <c r="BT930" s="12"/>
    </row>
    <row r="931">
      <c r="BJ931" s="12"/>
      <c r="BO931" s="12"/>
      <c r="BQ931" s="12"/>
      <c r="BT931" s="12"/>
    </row>
    <row r="932">
      <c r="BJ932" s="12"/>
      <c r="BO932" s="12"/>
      <c r="BQ932" s="12"/>
      <c r="BT932" s="12"/>
    </row>
    <row r="933">
      <c r="BJ933" s="12"/>
      <c r="BO933" s="12"/>
      <c r="BQ933" s="12"/>
      <c r="BT933" s="12"/>
    </row>
    <row r="934">
      <c r="BJ934" s="12"/>
      <c r="BO934" s="12"/>
      <c r="BQ934" s="12"/>
      <c r="BT934" s="12"/>
    </row>
    <row r="935">
      <c r="BJ935" s="12"/>
      <c r="BO935" s="12"/>
      <c r="BQ935" s="12"/>
      <c r="BT935" s="12"/>
    </row>
    <row r="936">
      <c r="BJ936" s="12"/>
      <c r="BO936" s="12"/>
      <c r="BQ936" s="12"/>
      <c r="BT936" s="12"/>
    </row>
    <row r="937">
      <c r="BJ937" s="12"/>
      <c r="BO937" s="12"/>
      <c r="BQ937" s="12"/>
      <c r="BT937" s="12"/>
    </row>
    <row r="938">
      <c r="BJ938" s="12"/>
      <c r="BO938" s="12"/>
      <c r="BQ938" s="12"/>
      <c r="BT938" s="12"/>
    </row>
    <row r="939">
      <c r="BJ939" s="12"/>
      <c r="BO939" s="12"/>
      <c r="BQ939" s="12"/>
      <c r="BT939" s="12"/>
    </row>
    <row r="940">
      <c r="BJ940" s="12"/>
      <c r="BO940" s="12"/>
      <c r="BQ940" s="12"/>
      <c r="BT940" s="12"/>
    </row>
    <row r="941">
      <c r="BJ941" s="12"/>
      <c r="BO941" s="12"/>
      <c r="BQ941" s="12"/>
      <c r="BT941" s="12"/>
    </row>
    <row r="942">
      <c r="BJ942" s="12"/>
      <c r="BO942" s="12"/>
      <c r="BQ942" s="12"/>
      <c r="BT942" s="12"/>
    </row>
    <row r="943">
      <c r="BJ943" s="12"/>
      <c r="BO943" s="12"/>
      <c r="BQ943" s="12"/>
      <c r="BT943" s="12"/>
    </row>
    <row r="944">
      <c r="BJ944" s="12"/>
      <c r="BO944" s="12"/>
      <c r="BQ944" s="12"/>
      <c r="BT944" s="12"/>
    </row>
    <row r="945">
      <c r="BJ945" s="12"/>
      <c r="BO945" s="12"/>
      <c r="BQ945" s="12"/>
      <c r="BT945" s="12"/>
    </row>
    <row r="946">
      <c r="BJ946" s="12"/>
      <c r="BO946" s="12"/>
      <c r="BQ946" s="12"/>
      <c r="BT946" s="12"/>
    </row>
    <row r="947">
      <c r="BJ947" s="12"/>
      <c r="BO947" s="12"/>
      <c r="BQ947" s="12"/>
      <c r="BT947" s="12"/>
    </row>
    <row r="948">
      <c r="BJ948" s="12"/>
      <c r="BO948" s="12"/>
      <c r="BQ948" s="12"/>
      <c r="BT948" s="12"/>
    </row>
    <row r="949">
      <c r="BJ949" s="12"/>
      <c r="BO949" s="12"/>
      <c r="BQ949" s="12"/>
      <c r="BT949" s="12"/>
    </row>
    <row r="950">
      <c r="BJ950" s="12"/>
      <c r="BO950" s="12"/>
      <c r="BQ950" s="12"/>
      <c r="BT950" s="12"/>
    </row>
    <row r="951">
      <c r="BJ951" s="12"/>
      <c r="BO951" s="12"/>
      <c r="BQ951" s="12"/>
      <c r="BT951" s="12"/>
    </row>
    <row r="952">
      <c r="BJ952" s="12"/>
      <c r="BO952" s="12"/>
      <c r="BQ952" s="12"/>
      <c r="BT952" s="12"/>
    </row>
    <row r="953">
      <c r="BJ953" s="12"/>
      <c r="BO953" s="12"/>
      <c r="BQ953" s="12"/>
      <c r="BT953" s="12"/>
    </row>
    <row r="954">
      <c r="BJ954" s="12"/>
      <c r="BO954" s="12"/>
      <c r="BQ954" s="12"/>
      <c r="BT954" s="12"/>
    </row>
    <row r="955">
      <c r="BJ955" s="12"/>
      <c r="BO955" s="12"/>
      <c r="BQ955" s="12"/>
      <c r="BT955" s="12"/>
    </row>
    <row r="956">
      <c r="BJ956" s="12"/>
      <c r="BO956" s="12"/>
      <c r="BQ956" s="12"/>
      <c r="BT956" s="12"/>
    </row>
    <row r="957">
      <c r="BJ957" s="12"/>
      <c r="BO957" s="12"/>
      <c r="BQ957" s="12"/>
      <c r="BT957" s="12"/>
    </row>
    <row r="958">
      <c r="BJ958" s="12"/>
      <c r="BO958" s="12"/>
      <c r="BQ958" s="12"/>
      <c r="BT958" s="12"/>
    </row>
    <row r="959">
      <c r="BJ959" s="12"/>
      <c r="BO959" s="12"/>
      <c r="BQ959" s="12"/>
      <c r="BT959" s="12"/>
    </row>
    <row r="960">
      <c r="BJ960" s="12"/>
      <c r="BO960" s="12"/>
      <c r="BQ960" s="12"/>
      <c r="BT960" s="12"/>
    </row>
    <row r="961">
      <c r="BJ961" s="12"/>
      <c r="BO961" s="12"/>
      <c r="BQ961" s="12"/>
      <c r="BT961" s="12"/>
    </row>
    <row r="962">
      <c r="BJ962" s="12"/>
      <c r="BO962" s="12"/>
      <c r="BQ962" s="12"/>
      <c r="BT962" s="12"/>
    </row>
    <row r="963">
      <c r="BJ963" s="12"/>
      <c r="BO963" s="12"/>
      <c r="BQ963" s="12"/>
      <c r="BT963" s="12"/>
    </row>
    <row r="964">
      <c r="BJ964" s="12"/>
      <c r="BO964" s="12"/>
      <c r="BQ964" s="12"/>
      <c r="BT964" s="12"/>
    </row>
    <row r="965">
      <c r="BJ965" s="12"/>
      <c r="BO965" s="12"/>
      <c r="BQ965" s="12"/>
      <c r="BT965" s="12"/>
    </row>
    <row r="966">
      <c r="BJ966" s="12"/>
      <c r="BO966" s="12"/>
      <c r="BQ966" s="12"/>
      <c r="BT966" s="12"/>
    </row>
    <row r="967">
      <c r="BJ967" s="12"/>
      <c r="BO967" s="12"/>
      <c r="BQ967" s="12"/>
      <c r="BT967" s="12"/>
    </row>
    <row r="968">
      <c r="BJ968" s="12"/>
      <c r="BO968" s="12"/>
      <c r="BQ968" s="12"/>
      <c r="BT968" s="12"/>
    </row>
    <row r="969">
      <c r="BJ969" s="12"/>
      <c r="BO969" s="12"/>
      <c r="BQ969" s="12"/>
      <c r="BT969" s="12"/>
    </row>
    <row r="970">
      <c r="BJ970" s="12"/>
      <c r="BO970" s="12"/>
      <c r="BQ970" s="12"/>
      <c r="BT970" s="12"/>
    </row>
    <row r="971">
      <c r="BJ971" s="12"/>
      <c r="BO971" s="12"/>
      <c r="BQ971" s="12"/>
      <c r="BT971" s="12"/>
    </row>
    <row r="972">
      <c r="BJ972" s="12"/>
      <c r="BO972" s="12"/>
      <c r="BQ972" s="12"/>
      <c r="BT972" s="12"/>
    </row>
    <row r="973">
      <c r="BJ973" s="12"/>
      <c r="BO973" s="12"/>
      <c r="BQ973" s="12"/>
      <c r="BT973" s="12"/>
    </row>
    <row r="974">
      <c r="BJ974" s="12"/>
      <c r="BO974" s="12"/>
      <c r="BQ974" s="12"/>
      <c r="BT974" s="12"/>
    </row>
    <row r="975">
      <c r="BJ975" s="12"/>
      <c r="BO975" s="12"/>
      <c r="BQ975" s="12"/>
      <c r="BT975" s="12"/>
    </row>
    <row r="976">
      <c r="BJ976" s="12"/>
      <c r="BO976" s="12"/>
      <c r="BQ976" s="12"/>
      <c r="BT976" s="12"/>
    </row>
    <row r="977">
      <c r="BJ977" s="12"/>
      <c r="BO977" s="12"/>
      <c r="BQ977" s="12"/>
      <c r="BT977" s="12"/>
    </row>
    <row r="978">
      <c r="BJ978" s="12"/>
      <c r="BO978" s="12"/>
      <c r="BQ978" s="12"/>
      <c r="BT978" s="12"/>
    </row>
    <row r="979">
      <c r="BJ979" s="12"/>
      <c r="BO979" s="12"/>
      <c r="BQ979" s="12"/>
      <c r="BT979" s="12"/>
    </row>
    <row r="980">
      <c r="BJ980" s="12"/>
      <c r="BO980" s="12"/>
      <c r="BQ980" s="12"/>
      <c r="BT980" s="12"/>
    </row>
    <row r="981">
      <c r="BJ981" s="12"/>
      <c r="BO981" s="12"/>
      <c r="BQ981" s="12"/>
      <c r="BT981" s="12"/>
    </row>
    <row r="982">
      <c r="BJ982" s="12"/>
      <c r="BO982" s="12"/>
      <c r="BQ982" s="12"/>
      <c r="BT982" s="12"/>
    </row>
    <row r="983">
      <c r="BJ983" s="12"/>
      <c r="BO983" s="12"/>
      <c r="BQ983" s="12"/>
      <c r="BT983" s="12"/>
    </row>
    <row r="984">
      <c r="BJ984" s="12"/>
      <c r="BO984" s="12"/>
      <c r="BQ984" s="12"/>
      <c r="BT984" s="12"/>
    </row>
    <row r="985">
      <c r="BJ985" s="12"/>
      <c r="BO985" s="12"/>
      <c r="BQ985" s="12"/>
      <c r="BT985" s="12"/>
    </row>
    <row r="986">
      <c r="BJ986" s="12"/>
      <c r="BO986" s="12"/>
      <c r="BQ986" s="12"/>
      <c r="BT986" s="12"/>
    </row>
    <row r="987">
      <c r="BJ987" s="12"/>
      <c r="BO987" s="12"/>
      <c r="BQ987" s="12"/>
      <c r="BT987" s="12"/>
    </row>
    <row r="988">
      <c r="BJ988" s="12"/>
      <c r="BO988" s="12"/>
      <c r="BQ988" s="12"/>
      <c r="BT988" s="12"/>
    </row>
    <row r="989">
      <c r="BJ989" s="12"/>
      <c r="BO989" s="12"/>
      <c r="BQ989" s="12"/>
      <c r="BT989" s="12"/>
    </row>
    <row r="990">
      <c r="BJ990" s="12"/>
      <c r="BO990" s="12"/>
      <c r="BQ990" s="12"/>
      <c r="BT990" s="12"/>
    </row>
    <row r="991">
      <c r="BJ991" s="12"/>
      <c r="BO991" s="12"/>
      <c r="BQ991" s="12"/>
      <c r="BT991" s="12"/>
    </row>
    <row r="992">
      <c r="BJ992" s="12"/>
      <c r="BO992" s="12"/>
      <c r="BQ992" s="12"/>
      <c r="BT992" s="12"/>
    </row>
    <row r="993">
      <c r="BJ993" s="12"/>
      <c r="BO993" s="12"/>
      <c r="BQ993" s="12"/>
      <c r="BT993" s="12"/>
    </row>
    <row r="994">
      <c r="BJ994" s="12"/>
      <c r="BO994" s="12"/>
      <c r="BQ994" s="12"/>
      <c r="BT994" s="12"/>
    </row>
    <row r="995">
      <c r="BJ995" s="12"/>
      <c r="BO995" s="12"/>
      <c r="BQ995" s="12"/>
      <c r="BT995" s="12"/>
    </row>
    <row r="996">
      <c r="BJ996" s="12"/>
      <c r="BO996" s="12"/>
      <c r="BQ996" s="12"/>
      <c r="BT996" s="12"/>
    </row>
    <row r="997">
      <c r="BJ997" s="12"/>
      <c r="BO997" s="12"/>
      <c r="BQ997" s="12"/>
      <c r="BT997" s="12"/>
    </row>
    <row r="998">
      <c r="BJ998" s="12"/>
      <c r="BO998" s="12"/>
      <c r="BQ998" s="12"/>
      <c r="BT998" s="12"/>
    </row>
    <row r="999">
      <c r="BJ999" s="12"/>
      <c r="BO999" s="12"/>
      <c r="BQ999" s="12"/>
      <c r="BT999" s="12"/>
    </row>
    <row r="1000">
      <c r="BJ1000" s="12"/>
      <c r="BO1000" s="12"/>
      <c r="BQ1000" s="12"/>
      <c r="BT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6" width="8.71"/>
    <col customWidth="1" min="37" max="37" width="9.14"/>
    <col customWidth="1" min="38" max="63" width="8.71"/>
    <col customWidth="1" min="64" max="64" width="20.57"/>
    <col customWidth="1" min="65" max="65" width="9.14"/>
  </cols>
  <sheetData>
    <row r="1">
      <c r="B1" s="41" t="s">
        <v>0</v>
      </c>
      <c r="P1" s="12"/>
      <c r="V1" s="41" t="s">
        <v>1</v>
      </c>
      <c r="AK1" s="12"/>
    </row>
    <row r="2">
      <c r="B2" s="41" t="s">
        <v>2</v>
      </c>
      <c r="C2" s="41" t="s">
        <v>2</v>
      </c>
      <c r="D2" s="41" t="s">
        <v>3</v>
      </c>
      <c r="E2" s="41" t="s">
        <v>3</v>
      </c>
      <c r="F2" s="41" t="s">
        <v>4</v>
      </c>
      <c r="G2" s="41" t="s">
        <v>4</v>
      </c>
      <c r="H2" s="41" t="s">
        <v>5</v>
      </c>
      <c r="I2" s="41" t="s">
        <v>5</v>
      </c>
      <c r="J2" s="41" t="s">
        <v>6</v>
      </c>
      <c r="K2" s="41" t="s">
        <v>6</v>
      </c>
      <c r="L2" s="41" t="s">
        <v>7</v>
      </c>
      <c r="M2" s="41" t="s">
        <v>7</v>
      </c>
      <c r="N2" s="41" t="s">
        <v>8</v>
      </c>
      <c r="O2" s="41" t="s">
        <v>8</v>
      </c>
      <c r="P2" s="12" t="s">
        <v>9</v>
      </c>
      <c r="Q2" s="41" t="s">
        <v>9</v>
      </c>
      <c r="R2" s="41" t="s">
        <v>10</v>
      </c>
      <c r="S2" s="41" t="s">
        <v>10</v>
      </c>
      <c r="T2" s="41" t="s">
        <v>11</v>
      </c>
      <c r="U2" s="41" t="s">
        <v>11</v>
      </c>
      <c r="V2" s="41" t="s">
        <v>12</v>
      </c>
      <c r="W2" s="41" t="s">
        <v>12</v>
      </c>
      <c r="X2" s="41" t="s">
        <v>13</v>
      </c>
      <c r="Y2" s="41" t="s">
        <v>13</v>
      </c>
      <c r="Z2" s="41" t="s">
        <v>14</v>
      </c>
      <c r="AA2" s="41" t="s">
        <v>14</v>
      </c>
      <c r="AB2" s="41" t="s">
        <v>15</v>
      </c>
      <c r="AC2" s="41" t="s">
        <v>15</v>
      </c>
      <c r="AD2" s="41" t="s">
        <v>16</v>
      </c>
      <c r="AE2" s="41" t="s">
        <v>16</v>
      </c>
      <c r="AF2" s="41" t="s">
        <v>17</v>
      </c>
      <c r="AG2" s="41" t="s">
        <v>17</v>
      </c>
      <c r="AH2" s="41" t="s">
        <v>18</v>
      </c>
      <c r="AI2" s="41" t="s">
        <v>18</v>
      </c>
      <c r="AJ2" s="41" t="s">
        <v>19</v>
      </c>
      <c r="AK2" s="12" t="s">
        <v>19</v>
      </c>
      <c r="AL2" s="41" t="s">
        <v>20</v>
      </c>
      <c r="AM2" s="41" t="s">
        <v>20</v>
      </c>
      <c r="AN2" s="41" t="s">
        <v>21</v>
      </c>
      <c r="AO2" s="41" t="s">
        <v>21</v>
      </c>
      <c r="AP2" s="41" t="s">
        <v>22</v>
      </c>
      <c r="AQ2" s="41" t="s">
        <v>22</v>
      </c>
      <c r="AR2" s="41" t="s">
        <v>23</v>
      </c>
      <c r="AS2" s="41" t="s">
        <v>23</v>
      </c>
      <c r="AT2" s="41" t="s">
        <v>24</v>
      </c>
      <c r="AU2" s="41" t="s">
        <v>24</v>
      </c>
      <c r="AV2" s="41" t="s">
        <v>25</v>
      </c>
      <c r="AW2" s="41" t="s">
        <v>25</v>
      </c>
      <c r="AX2" s="41" t="s">
        <v>26</v>
      </c>
      <c r="AY2" s="41" t="s">
        <v>26</v>
      </c>
      <c r="AZ2" s="41" t="s">
        <v>27</v>
      </c>
      <c r="BA2" s="41" t="s">
        <v>27</v>
      </c>
      <c r="BB2" s="41" t="s">
        <v>28</v>
      </c>
      <c r="BC2" s="41" t="s">
        <v>28</v>
      </c>
      <c r="BD2" s="41" t="s">
        <v>29</v>
      </c>
      <c r="BE2" s="41" t="s">
        <v>29</v>
      </c>
      <c r="BF2" s="41" t="s">
        <v>30</v>
      </c>
      <c r="BG2" s="41" t="s">
        <v>30</v>
      </c>
      <c r="BH2" s="41" t="s">
        <v>31</v>
      </c>
      <c r="BI2" s="41" t="s">
        <v>31</v>
      </c>
      <c r="BJ2" s="41" t="s">
        <v>32</v>
      </c>
      <c r="BK2" s="41" t="s">
        <v>33</v>
      </c>
      <c r="BL2" s="41" t="s">
        <v>127</v>
      </c>
      <c r="BM2" s="41" t="s">
        <v>128</v>
      </c>
    </row>
    <row r="3">
      <c r="B3" s="41" t="s">
        <v>35</v>
      </c>
      <c r="C3" s="41" t="s">
        <v>36</v>
      </c>
      <c r="D3" s="41" t="s">
        <v>35</v>
      </c>
      <c r="E3" s="41" t="s">
        <v>36</v>
      </c>
      <c r="F3" s="41" t="s">
        <v>35</v>
      </c>
      <c r="G3" s="41" t="s">
        <v>36</v>
      </c>
      <c r="H3" s="41" t="s">
        <v>35</v>
      </c>
      <c r="I3" s="41" t="s">
        <v>36</v>
      </c>
      <c r="J3" s="41" t="s">
        <v>35</v>
      </c>
      <c r="K3" s="41" t="s">
        <v>36</v>
      </c>
      <c r="L3" s="41" t="s">
        <v>35</v>
      </c>
      <c r="M3" s="41" t="s">
        <v>36</v>
      </c>
      <c r="N3" s="41" t="s">
        <v>35</v>
      </c>
      <c r="O3" s="41" t="s">
        <v>36</v>
      </c>
      <c r="P3" s="12" t="s">
        <v>35</v>
      </c>
      <c r="Q3" s="41" t="s">
        <v>36</v>
      </c>
      <c r="R3" s="41" t="s">
        <v>35</v>
      </c>
      <c r="S3" s="41" t="s">
        <v>36</v>
      </c>
      <c r="T3" s="41" t="s">
        <v>35</v>
      </c>
      <c r="U3" s="41" t="s">
        <v>36</v>
      </c>
      <c r="V3" s="41" t="s">
        <v>35</v>
      </c>
      <c r="W3" s="41" t="s">
        <v>36</v>
      </c>
      <c r="X3" s="41" t="s">
        <v>35</v>
      </c>
      <c r="Y3" s="41" t="s">
        <v>36</v>
      </c>
      <c r="Z3" s="41" t="s">
        <v>35</v>
      </c>
      <c r="AA3" s="41" t="s">
        <v>36</v>
      </c>
      <c r="AB3" s="41" t="s">
        <v>35</v>
      </c>
      <c r="AC3" s="41" t="s">
        <v>36</v>
      </c>
      <c r="AD3" s="41" t="s">
        <v>35</v>
      </c>
      <c r="AE3" s="41" t="s">
        <v>36</v>
      </c>
      <c r="AF3" s="41" t="s">
        <v>76</v>
      </c>
      <c r="AG3" s="41" t="s">
        <v>36</v>
      </c>
      <c r="AH3" s="41" t="s">
        <v>35</v>
      </c>
      <c r="AI3" s="41" t="s">
        <v>36</v>
      </c>
      <c r="AJ3" s="41" t="s">
        <v>35</v>
      </c>
      <c r="AK3" s="12" t="s">
        <v>36</v>
      </c>
      <c r="AL3" s="41" t="s">
        <v>35</v>
      </c>
      <c r="AM3" s="41" t="s">
        <v>36</v>
      </c>
      <c r="AN3" s="41" t="s">
        <v>35</v>
      </c>
      <c r="AO3" s="41" t="s">
        <v>36</v>
      </c>
      <c r="AP3" s="41" t="s">
        <v>35</v>
      </c>
      <c r="AQ3" s="41" t="s">
        <v>36</v>
      </c>
      <c r="AR3" s="41" t="s">
        <v>35</v>
      </c>
      <c r="AS3" s="41" t="s">
        <v>36</v>
      </c>
      <c r="AT3" s="41" t="s">
        <v>35</v>
      </c>
      <c r="AU3" s="41" t="s">
        <v>36</v>
      </c>
      <c r="AV3" s="41" t="s">
        <v>35</v>
      </c>
      <c r="AW3" s="41" t="s">
        <v>36</v>
      </c>
      <c r="AX3" s="41" t="s">
        <v>35</v>
      </c>
      <c r="AY3" s="41" t="s">
        <v>36</v>
      </c>
      <c r="AZ3" s="41" t="s">
        <v>35</v>
      </c>
      <c r="BA3" s="41" t="s">
        <v>36</v>
      </c>
      <c r="BB3" s="41" t="s">
        <v>35</v>
      </c>
      <c r="BC3" s="41" t="s">
        <v>36</v>
      </c>
      <c r="BD3" s="41" t="s">
        <v>35</v>
      </c>
      <c r="BE3" s="41" t="s">
        <v>36</v>
      </c>
      <c r="BF3" s="41" t="s">
        <v>35</v>
      </c>
      <c r="BG3" s="41" t="s">
        <v>36</v>
      </c>
      <c r="BH3" s="41" t="s">
        <v>35</v>
      </c>
      <c r="BI3" s="41" t="s">
        <v>36</v>
      </c>
      <c r="BJ3" s="41" t="s">
        <v>35</v>
      </c>
      <c r="BK3" s="41" t="s">
        <v>36</v>
      </c>
      <c r="BM3" s="41" t="s">
        <v>121</v>
      </c>
    </row>
    <row r="4">
      <c r="A4" s="41" t="s">
        <v>40</v>
      </c>
      <c r="P4" s="12">
        <v>260.83</v>
      </c>
      <c r="Q4" s="41">
        <v>298.43</v>
      </c>
      <c r="AF4" s="41">
        <v>336.3</v>
      </c>
      <c r="AG4" s="41">
        <v>290.61</v>
      </c>
      <c r="AJ4" s="41">
        <v>288.26</v>
      </c>
      <c r="AK4" s="12">
        <v>147.0</v>
      </c>
      <c r="AN4" s="41">
        <v>206.54</v>
      </c>
      <c r="AO4" s="41">
        <v>584.99</v>
      </c>
      <c r="BL4" s="41">
        <v>543.3</v>
      </c>
      <c r="BM4" s="41">
        <v>827.57</v>
      </c>
    </row>
    <row r="5">
      <c r="A5" s="41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</row>
    <row r="6">
      <c r="A6" s="41">
        <v>2.0</v>
      </c>
      <c r="P6" s="12">
        <v>0.17</v>
      </c>
      <c r="Q6" s="41">
        <v>0.65</v>
      </c>
      <c r="AF6" s="41">
        <v>0.0</v>
      </c>
      <c r="AG6" s="41">
        <v>0.4</v>
      </c>
      <c r="AJ6" s="41">
        <v>0.12</v>
      </c>
      <c r="AK6" s="12">
        <v>0.04</v>
      </c>
      <c r="AN6" s="41">
        <v>0.0</v>
      </c>
      <c r="AO6" s="41">
        <v>0.3</v>
      </c>
      <c r="BL6" s="41">
        <v>6.2</v>
      </c>
      <c r="BM6" s="41">
        <v>66.87</v>
      </c>
    </row>
    <row r="7">
      <c r="A7" s="41">
        <v>1.0</v>
      </c>
      <c r="P7" s="12">
        <v>0.02</v>
      </c>
      <c r="Q7" s="41">
        <v>1.0</v>
      </c>
      <c r="AF7" s="41">
        <v>0.54</v>
      </c>
      <c r="AG7" s="41">
        <v>0.16</v>
      </c>
      <c r="AJ7" s="41">
        <v>0.8699999999999999</v>
      </c>
      <c r="AK7" s="12">
        <v>0.0</v>
      </c>
      <c r="AN7" s="41">
        <v>0.0</v>
      </c>
      <c r="AO7" s="41">
        <v>0.1</v>
      </c>
      <c r="BL7" s="41">
        <v>6.7</v>
      </c>
      <c r="BM7" s="41">
        <v>506.07</v>
      </c>
    </row>
    <row r="8">
      <c r="A8" s="41">
        <v>0.5</v>
      </c>
      <c r="P8" s="12">
        <v>0.48</v>
      </c>
      <c r="Q8" s="41">
        <v>9.13</v>
      </c>
      <c r="AF8" s="41">
        <v>6.9</v>
      </c>
      <c r="AG8" s="41">
        <v>4.53</v>
      </c>
      <c r="AJ8" s="41">
        <v>2.76</v>
      </c>
      <c r="AK8" s="12">
        <v>0.0</v>
      </c>
      <c r="AN8" s="41">
        <v>0.0</v>
      </c>
      <c r="AO8" s="41">
        <v>0.1</v>
      </c>
      <c r="BL8" s="41">
        <v>7.4</v>
      </c>
      <c r="BM8" s="41">
        <v>139.0</v>
      </c>
    </row>
    <row r="9">
      <c r="A9" s="41">
        <v>0.25</v>
      </c>
      <c r="P9" s="12">
        <v>89.15</v>
      </c>
      <c r="Q9" s="41">
        <v>145.93</v>
      </c>
      <c r="AF9" s="41">
        <v>61.52</v>
      </c>
      <c r="AG9" s="41">
        <v>95.98</v>
      </c>
      <c r="AJ9" s="41">
        <v>44.99</v>
      </c>
      <c r="AK9" s="12">
        <v>4.79</v>
      </c>
      <c r="AN9" s="41">
        <v>1.33</v>
      </c>
      <c r="AO9" s="41">
        <v>8.14</v>
      </c>
      <c r="BL9" s="41">
        <v>51.0</v>
      </c>
      <c r="BM9" s="41">
        <v>46.8</v>
      </c>
    </row>
    <row r="10">
      <c r="A10" s="41">
        <v>0.125</v>
      </c>
      <c r="P10" s="12">
        <v>157.71</v>
      </c>
      <c r="Q10" s="41">
        <v>131.12</v>
      </c>
      <c r="AF10" s="41">
        <v>249.42</v>
      </c>
      <c r="AG10" s="41">
        <v>177.55</v>
      </c>
      <c r="AJ10" s="41">
        <v>224.58</v>
      </c>
      <c r="AK10" s="12">
        <v>137.76</v>
      </c>
      <c r="AN10" s="41">
        <v>119.04</v>
      </c>
      <c r="AO10" s="41">
        <v>454.9</v>
      </c>
      <c r="BL10" s="41">
        <v>334.0</v>
      </c>
      <c r="BM10" s="41">
        <v>32.4</v>
      </c>
    </row>
    <row r="11">
      <c r="A11" s="41">
        <v>0.0625</v>
      </c>
      <c r="P11" s="12">
        <v>12.88</v>
      </c>
      <c r="Q11" s="41">
        <v>10.54</v>
      </c>
      <c r="AF11" s="41">
        <v>17.82</v>
      </c>
      <c r="AG11" s="41">
        <v>11.89</v>
      </c>
      <c r="AJ11" s="41">
        <v>14.86</v>
      </c>
      <c r="AK11" s="12">
        <v>4.38</v>
      </c>
      <c r="AN11" s="41">
        <v>86.4</v>
      </c>
      <c r="AO11" s="41">
        <v>119.7</v>
      </c>
      <c r="BL11" s="41">
        <v>138.0</v>
      </c>
      <c r="BM11" s="41">
        <v>2.2</v>
      </c>
    </row>
    <row r="12">
      <c r="A12" s="41" t="s">
        <v>42</v>
      </c>
      <c r="P12" s="12">
        <v>0.06</v>
      </c>
      <c r="Q12" s="41">
        <v>0.01</v>
      </c>
      <c r="AF12" s="41">
        <v>0.02</v>
      </c>
      <c r="AG12" s="41">
        <v>0.1</v>
      </c>
      <c r="AJ12" s="41">
        <v>0.07</v>
      </c>
      <c r="AK12" s="12">
        <v>0.0</v>
      </c>
      <c r="AN12" s="41">
        <v>0.0</v>
      </c>
      <c r="AO12" s="41">
        <v>0.2</v>
      </c>
      <c r="BL12" s="41">
        <v>0.9</v>
      </c>
      <c r="BM12" s="41">
        <v>0.0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>
      <c r="A14" s="41" t="s">
        <v>43</v>
      </c>
      <c r="B14" s="41" t="str">
        <f t="shared" ref="B14:BL14" si="1">(B6/B$4)*100</f>
        <v>#DIV/0!</v>
      </c>
      <c r="C14" s="41" t="str">
        <f t="shared" si="1"/>
        <v>#DIV/0!</v>
      </c>
      <c r="D14" s="41" t="str">
        <f t="shared" si="1"/>
        <v>#DIV/0!</v>
      </c>
      <c r="E14" s="41" t="str">
        <f t="shared" si="1"/>
        <v>#DIV/0!</v>
      </c>
      <c r="F14" s="41" t="str">
        <f t="shared" si="1"/>
        <v>#DIV/0!</v>
      </c>
      <c r="G14" s="41" t="str">
        <f t="shared" si="1"/>
        <v>#DIV/0!</v>
      </c>
      <c r="H14" s="41" t="str">
        <f t="shared" si="1"/>
        <v>#DIV/0!</v>
      </c>
      <c r="I14" s="41" t="str">
        <f t="shared" si="1"/>
        <v>#DIV/0!</v>
      </c>
      <c r="J14" s="41" t="str">
        <f t="shared" si="1"/>
        <v>#DIV/0!</v>
      </c>
      <c r="K14" s="41" t="str">
        <f t="shared" si="1"/>
        <v>#DIV/0!</v>
      </c>
      <c r="L14" s="41" t="str">
        <f t="shared" si="1"/>
        <v>#DIV/0!</v>
      </c>
      <c r="M14" s="41" t="str">
        <f t="shared" si="1"/>
        <v>#DIV/0!</v>
      </c>
      <c r="N14" s="41" t="str">
        <f t="shared" si="1"/>
        <v>#DIV/0!</v>
      </c>
      <c r="O14" s="41" t="str">
        <f t="shared" si="1"/>
        <v>#DIV/0!</v>
      </c>
      <c r="P14" s="12">
        <f t="shared" si="1"/>
        <v>0.06517655178</v>
      </c>
      <c r="Q14" s="41">
        <f t="shared" si="1"/>
        <v>0.2178065208</v>
      </c>
      <c r="R14" s="41" t="str">
        <f t="shared" si="1"/>
        <v>#DIV/0!</v>
      </c>
      <c r="S14" s="41" t="str">
        <f t="shared" si="1"/>
        <v>#DIV/0!</v>
      </c>
      <c r="T14" s="41" t="str">
        <f t="shared" si="1"/>
        <v>#DIV/0!</v>
      </c>
      <c r="U14" s="41" t="str">
        <f t="shared" si="1"/>
        <v>#DIV/0!</v>
      </c>
      <c r="V14" s="41" t="str">
        <f t="shared" si="1"/>
        <v>#DIV/0!</v>
      </c>
      <c r="W14" s="41" t="str">
        <f t="shared" si="1"/>
        <v>#DIV/0!</v>
      </c>
      <c r="X14" s="41" t="str">
        <f t="shared" si="1"/>
        <v>#DIV/0!</v>
      </c>
      <c r="Y14" s="41" t="str">
        <f t="shared" si="1"/>
        <v>#DIV/0!</v>
      </c>
      <c r="Z14" s="41" t="str">
        <f t="shared" si="1"/>
        <v>#DIV/0!</v>
      </c>
      <c r="AA14" s="41" t="str">
        <f t="shared" si="1"/>
        <v>#DIV/0!</v>
      </c>
      <c r="AB14" s="41" t="str">
        <f t="shared" si="1"/>
        <v>#DIV/0!</v>
      </c>
      <c r="AC14" s="41" t="str">
        <f t="shared" si="1"/>
        <v>#DIV/0!</v>
      </c>
      <c r="AD14" s="41" t="str">
        <f t="shared" si="1"/>
        <v>#DIV/0!</v>
      </c>
      <c r="AE14" s="41" t="str">
        <f t="shared" si="1"/>
        <v>#DIV/0!</v>
      </c>
      <c r="AF14" s="41">
        <f t="shared" si="1"/>
        <v>0</v>
      </c>
      <c r="AG14" s="41">
        <f t="shared" si="1"/>
        <v>0.1376415127</v>
      </c>
      <c r="AH14" s="41" t="str">
        <f t="shared" si="1"/>
        <v>#DIV/0!</v>
      </c>
      <c r="AI14" s="41" t="str">
        <f t="shared" si="1"/>
        <v>#DIV/0!</v>
      </c>
      <c r="AJ14" s="41">
        <f t="shared" si="1"/>
        <v>0.04162908485</v>
      </c>
      <c r="AK14" s="12">
        <f t="shared" si="1"/>
        <v>0.02721088435</v>
      </c>
      <c r="AL14" s="41" t="str">
        <f t="shared" si="1"/>
        <v>#DIV/0!</v>
      </c>
      <c r="AM14" s="41" t="str">
        <f t="shared" si="1"/>
        <v>#DIV/0!</v>
      </c>
      <c r="AN14" s="41">
        <f t="shared" si="1"/>
        <v>0</v>
      </c>
      <c r="AO14" s="41">
        <f t="shared" si="1"/>
        <v>0.05128292791</v>
      </c>
      <c r="AP14" s="41" t="str">
        <f t="shared" si="1"/>
        <v>#DIV/0!</v>
      </c>
      <c r="AQ14" s="41" t="str">
        <f t="shared" si="1"/>
        <v>#DIV/0!</v>
      </c>
      <c r="AR14" s="41" t="str">
        <f t="shared" si="1"/>
        <v>#DIV/0!</v>
      </c>
      <c r="AS14" s="41" t="str">
        <f t="shared" si="1"/>
        <v>#DIV/0!</v>
      </c>
      <c r="AT14" s="41" t="str">
        <f t="shared" si="1"/>
        <v>#DIV/0!</v>
      </c>
      <c r="AU14" s="41" t="str">
        <f t="shared" si="1"/>
        <v>#DIV/0!</v>
      </c>
      <c r="AV14" s="41" t="str">
        <f t="shared" si="1"/>
        <v>#DIV/0!</v>
      </c>
      <c r="AW14" s="41" t="str">
        <f t="shared" si="1"/>
        <v>#DIV/0!</v>
      </c>
      <c r="AX14" s="41" t="str">
        <f t="shared" si="1"/>
        <v>#DIV/0!</v>
      </c>
      <c r="AY14" s="41" t="str">
        <f t="shared" si="1"/>
        <v>#DIV/0!</v>
      </c>
      <c r="AZ14" s="41" t="str">
        <f t="shared" si="1"/>
        <v>#DIV/0!</v>
      </c>
      <c r="BA14" s="41" t="str">
        <f t="shared" si="1"/>
        <v>#DIV/0!</v>
      </c>
      <c r="BB14" s="41" t="str">
        <f t="shared" si="1"/>
        <v>#DIV/0!</v>
      </c>
      <c r="BC14" s="41" t="str">
        <f t="shared" si="1"/>
        <v>#DIV/0!</v>
      </c>
      <c r="BD14" s="41" t="str">
        <f t="shared" si="1"/>
        <v>#DIV/0!</v>
      </c>
      <c r="BE14" s="41" t="str">
        <f t="shared" si="1"/>
        <v>#DIV/0!</v>
      </c>
      <c r="BF14" s="41" t="str">
        <f t="shared" si="1"/>
        <v>#DIV/0!</v>
      </c>
      <c r="BG14" s="41" t="str">
        <f t="shared" si="1"/>
        <v>#DIV/0!</v>
      </c>
      <c r="BH14" s="41" t="str">
        <f t="shared" si="1"/>
        <v>#DIV/0!</v>
      </c>
      <c r="BI14" s="41" t="str">
        <f t="shared" si="1"/>
        <v>#DIV/0!</v>
      </c>
      <c r="BJ14" s="41" t="str">
        <f t="shared" si="1"/>
        <v>#DIV/0!</v>
      </c>
      <c r="BK14" s="41" t="str">
        <f t="shared" si="1"/>
        <v>#DIV/0!</v>
      </c>
      <c r="BL14" s="41">
        <f t="shared" si="1"/>
        <v>1.141174305</v>
      </c>
    </row>
    <row r="15">
      <c r="B15" s="41" t="str">
        <f t="shared" ref="B15:BL15" si="2">(B7/B$4)*100</f>
        <v>#DIV/0!</v>
      </c>
      <c r="C15" s="41" t="str">
        <f t="shared" si="2"/>
        <v>#DIV/0!</v>
      </c>
      <c r="D15" s="41" t="str">
        <f t="shared" si="2"/>
        <v>#DIV/0!</v>
      </c>
      <c r="E15" s="41" t="str">
        <f t="shared" si="2"/>
        <v>#DIV/0!</v>
      </c>
      <c r="F15" s="41" t="str">
        <f t="shared" si="2"/>
        <v>#DIV/0!</v>
      </c>
      <c r="G15" s="41" t="str">
        <f t="shared" si="2"/>
        <v>#DIV/0!</v>
      </c>
      <c r="H15" s="41" t="str">
        <f t="shared" si="2"/>
        <v>#DIV/0!</v>
      </c>
      <c r="I15" s="41" t="str">
        <f t="shared" si="2"/>
        <v>#DIV/0!</v>
      </c>
      <c r="J15" s="41" t="str">
        <f t="shared" si="2"/>
        <v>#DIV/0!</v>
      </c>
      <c r="K15" s="41" t="str">
        <f t="shared" si="2"/>
        <v>#DIV/0!</v>
      </c>
      <c r="L15" s="41" t="str">
        <f t="shared" si="2"/>
        <v>#DIV/0!</v>
      </c>
      <c r="M15" s="41" t="str">
        <f t="shared" si="2"/>
        <v>#DIV/0!</v>
      </c>
      <c r="N15" s="41" t="str">
        <f t="shared" si="2"/>
        <v>#DIV/0!</v>
      </c>
      <c r="O15" s="41" t="str">
        <f t="shared" si="2"/>
        <v>#DIV/0!</v>
      </c>
      <c r="P15" s="12">
        <f t="shared" si="2"/>
        <v>0.007667829621</v>
      </c>
      <c r="Q15" s="41">
        <f t="shared" si="2"/>
        <v>0.3350869551</v>
      </c>
      <c r="R15" s="41" t="str">
        <f t="shared" si="2"/>
        <v>#DIV/0!</v>
      </c>
      <c r="S15" s="41" t="str">
        <f t="shared" si="2"/>
        <v>#DIV/0!</v>
      </c>
      <c r="T15" s="41" t="str">
        <f t="shared" si="2"/>
        <v>#DIV/0!</v>
      </c>
      <c r="U15" s="41" t="str">
        <f t="shared" si="2"/>
        <v>#DIV/0!</v>
      </c>
      <c r="V15" s="41" t="str">
        <f t="shared" si="2"/>
        <v>#DIV/0!</v>
      </c>
      <c r="W15" s="41" t="str">
        <f t="shared" si="2"/>
        <v>#DIV/0!</v>
      </c>
      <c r="X15" s="41" t="str">
        <f t="shared" si="2"/>
        <v>#DIV/0!</v>
      </c>
      <c r="Y15" s="41" t="str">
        <f t="shared" si="2"/>
        <v>#DIV/0!</v>
      </c>
      <c r="Z15" s="41" t="str">
        <f t="shared" si="2"/>
        <v>#DIV/0!</v>
      </c>
      <c r="AA15" s="41" t="str">
        <f t="shared" si="2"/>
        <v>#DIV/0!</v>
      </c>
      <c r="AB15" s="41" t="str">
        <f t="shared" si="2"/>
        <v>#DIV/0!</v>
      </c>
      <c r="AC15" s="41" t="str">
        <f t="shared" si="2"/>
        <v>#DIV/0!</v>
      </c>
      <c r="AD15" s="41" t="str">
        <f t="shared" si="2"/>
        <v>#DIV/0!</v>
      </c>
      <c r="AE15" s="41" t="str">
        <f t="shared" si="2"/>
        <v>#DIV/0!</v>
      </c>
      <c r="AF15" s="41">
        <f t="shared" si="2"/>
        <v>0.1605709188</v>
      </c>
      <c r="AG15" s="41">
        <f t="shared" si="2"/>
        <v>0.05505660507</v>
      </c>
      <c r="AH15" s="41" t="str">
        <f t="shared" si="2"/>
        <v>#DIV/0!</v>
      </c>
      <c r="AI15" s="41" t="str">
        <f t="shared" si="2"/>
        <v>#DIV/0!</v>
      </c>
      <c r="AJ15" s="41">
        <f t="shared" si="2"/>
        <v>0.3018108652</v>
      </c>
      <c r="AK15" s="12">
        <f t="shared" si="2"/>
        <v>0</v>
      </c>
      <c r="AL15" s="41" t="str">
        <f t="shared" si="2"/>
        <v>#DIV/0!</v>
      </c>
      <c r="AM15" s="41" t="str">
        <f t="shared" si="2"/>
        <v>#DIV/0!</v>
      </c>
      <c r="AN15" s="41">
        <f t="shared" si="2"/>
        <v>0</v>
      </c>
      <c r="AO15" s="41">
        <f t="shared" si="2"/>
        <v>0.0170943093</v>
      </c>
      <c r="AP15" s="41" t="str">
        <f t="shared" si="2"/>
        <v>#DIV/0!</v>
      </c>
      <c r="AQ15" s="41" t="str">
        <f t="shared" si="2"/>
        <v>#DIV/0!</v>
      </c>
      <c r="AR15" s="41" t="str">
        <f t="shared" si="2"/>
        <v>#DIV/0!</v>
      </c>
      <c r="AS15" s="41" t="str">
        <f t="shared" si="2"/>
        <v>#DIV/0!</v>
      </c>
      <c r="AT15" s="41" t="str">
        <f t="shared" si="2"/>
        <v>#DIV/0!</v>
      </c>
      <c r="AU15" s="41" t="str">
        <f t="shared" si="2"/>
        <v>#DIV/0!</v>
      </c>
      <c r="AV15" s="41" t="str">
        <f t="shared" si="2"/>
        <v>#DIV/0!</v>
      </c>
      <c r="AW15" s="41" t="str">
        <f t="shared" si="2"/>
        <v>#DIV/0!</v>
      </c>
      <c r="AX15" s="41" t="str">
        <f t="shared" si="2"/>
        <v>#DIV/0!</v>
      </c>
      <c r="AY15" s="41" t="str">
        <f t="shared" si="2"/>
        <v>#DIV/0!</v>
      </c>
      <c r="AZ15" s="41" t="str">
        <f t="shared" si="2"/>
        <v>#DIV/0!</v>
      </c>
      <c r="BA15" s="41" t="str">
        <f t="shared" si="2"/>
        <v>#DIV/0!</v>
      </c>
      <c r="BB15" s="41" t="str">
        <f t="shared" si="2"/>
        <v>#DIV/0!</v>
      </c>
      <c r="BC15" s="41" t="str">
        <f t="shared" si="2"/>
        <v>#DIV/0!</v>
      </c>
      <c r="BD15" s="41" t="str">
        <f t="shared" si="2"/>
        <v>#DIV/0!</v>
      </c>
      <c r="BE15" s="41" t="str">
        <f t="shared" si="2"/>
        <v>#DIV/0!</v>
      </c>
      <c r="BF15" s="41" t="str">
        <f t="shared" si="2"/>
        <v>#DIV/0!</v>
      </c>
      <c r="BG15" s="41" t="str">
        <f t="shared" si="2"/>
        <v>#DIV/0!</v>
      </c>
      <c r="BH15" s="41" t="str">
        <f t="shared" si="2"/>
        <v>#DIV/0!</v>
      </c>
      <c r="BI15" s="41" t="str">
        <f t="shared" si="2"/>
        <v>#DIV/0!</v>
      </c>
      <c r="BJ15" s="41" t="str">
        <f t="shared" si="2"/>
        <v>#DIV/0!</v>
      </c>
      <c r="BK15" s="41" t="str">
        <f t="shared" si="2"/>
        <v>#DIV/0!</v>
      </c>
      <c r="BL15" s="41">
        <f t="shared" si="2"/>
        <v>1.233204491</v>
      </c>
    </row>
    <row r="16">
      <c r="B16" s="41" t="str">
        <f t="shared" ref="B16:BL16" si="3">(B8/B$4)*100</f>
        <v>#DIV/0!</v>
      </c>
      <c r="C16" s="41" t="str">
        <f t="shared" si="3"/>
        <v>#DIV/0!</v>
      </c>
      <c r="D16" s="41" t="str">
        <f t="shared" si="3"/>
        <v>#DIV/0!</v>
      </c>
      <c r="E16" s="41" t="str">
        <f t="shared" si="3"/>
        <v>#DIV/0!</v>
      </c>
      <c r="F16" s="41" t="str">
        <f t="shared" si="3"/>
        <v>#DIV/0!</v>
      </c>
      <c r="G16" s="41" t="str">
        <f t="shared" si="3"/>
        <v>#DIV/0!</v>
      </c>
      <c r="H16" s="41" t="str">
        <f t="shared" si="3"/>
        <v>#DIV/0!</v>
      </c>
      <c r="I16" s="41" t="str">
        <f t="shared" si="3"/>
        <v>#DIV/0!</v>
      </c>
      <c r="J16" s="41" t="str">
        <f t="shared" si="3"/>
        <v>#DIV/0!</v>
      </c>
      <c r="K16" s="41" t="str">
        <f t="shared" si="3"/>
        <v>#DIV/0!</v>
      </c>
      <c r="L16" s="41" t="str">
        <f t="shared" si="3"/>
        <v>#DIV/0!</v>
      </c>
      <c r="M16" s="41" t="str">
        <f t="shared" si="3"/>
        <v>#DIV/0!</v>
      </c>
      <c r="N16" s="41" t="str">
        <f t="shared" si="3"/>
        <v>#DIV/0!</v>
      </c>
      <c r="O16" s="41" t="str">
        <f t="shared" si="3"/>
        <v>#DIV/0!</v>
      </c>
      <c r="P16" s="12">
        <f t="shared" si="3"/>
        <v>0.1840279109</v>
      </c>
      <c r="Q16" s="41">
        <f t="shared" si="3"/>
        <v>3.0593439</v>
      </c>
      <c r="R16" s="41" t="str">
        <f t="shared" si="3"/>
        <v>#DIV/0!</v>
      </c>
      <c r="S16" s="41" t="str">
        <f t="shared" si="3"/>
        <v>#DIV/0!</v>
      </c>
      <c r="T16" s="41" t="str">
        <f t="shared" si="3"/>
        <v>#DIV/0!</v>
      </c>
      <c r="U16" s="41" t="str">
        <f t="shared" si="3"/>
        <v>#DIV/0!</v>
      </c>
      <c r="V16" s="41" t="str">
        <f t="shared" si="3"/>
        <v>#DIV/0!</v>
      </c>
      <c r="W16" s="41" t="str">
        <f t="shared" si="3"/>
        <v>#DIV/0!</v>
      </c>
      <c r="X16" s="41" t="str">
        <f t="shared" si="3"/>
        <v>#DIV/0!</v>
      </c>
      <c r="Y16" s="41" t="str">
        <f t="shared" si="3"/>
        <v>#DIV/0!</v>
      </c>
      <c r="Z16" s="41" t="str">
        <f t="shared" si="3"/>
        <v>#DIV/0!</v>
      </c>
      <c r="AA16" s="41" t="str">
        <f t="shared" si="3"/>
        <v>#DIV/0!</v>
      </c>
      <c r="AB16" s="41" t="str">
        <f t="shared" si="3"/>
        <v>#DIV/0!</v>
      </c>
      <c r="AC16" s="41" t="str">
        <f t="shared" si="3"/>
        <v>#DIV/0!</v>
      </c>
      <c r="AD16" s="41" t="str">
        <f t="shared" si="3"/>
        <v>#DIV/0!</v>
      </c>
      <c r="AE16" s="41" t="str">
        <f t="shared" si="3"/>
        <v>#DIV/0!</v>
      </c>
      <c r="AF16" s="41">
        <f t="shared" si="3"/>
        <v>2.051739518</v>
      </c>
      <c r="AG16" s="41">
        <f t="shared" si="3"/>
        <v>1.558790131</v>
      </c>
      <c r="AH16" s="41" t="str">
        <f t="shared" si="3"/>
        <v>#DIV/0!</v>
      </c>
      <c r="AI16" s="41" t="str">
        <f t="shared" si="3"/>
        <v>#DIV/0!</v>
      </c>
      <c r="AJ16" s="41">
        <f t="shared" si="3"/>
        <v>0.9574689516</v>
      </c>
      <c r="AK16" s="12">
        <f t="shared" si="3"/>
        <v>0</v>
      </c>
      <c r="AL16" s="41" t="str">
        <f t="shared" si="3"/>
        <v>#DIV/0!</v>
      </c>
      <c r="AM16" s="41" t="str">
        <f t="shared" si="3"/>
        <v>#DIV/0!</v>
      </c>
      <c r="AN16" s="41">
        <f t="shared" si="3"/>
        <v>0</v>
      </c>
      <c r="AO16" s="41">
        <f t="shared" si="3"/>
        <v>0.0170943093</v>
      </c>
      <c r="AP16" s="41" t="str">
        <f t="shared" si="3"/>
        <v>#DIV/0!</v>
      </c>
      <c r="AQ16" s="41" t="str">
        <f t="shared" si="3"/>
        <v>#DIV/0!</v>
      </c>
      <c r="AR16" s="41" t="str">
        <f t="shared" si="3"/>
        <v>#DIV/0!</v>
      </c>
      <c r="AS16" s="41" t="str">
        <f t="shared" si="3"/>
        <v>#DIV/0!</v>
      </c>
      <c r="AT16" s="41" t="str">
        <f t="shared" si="3"/>
        <v>#DIV/0!</v>
      </c>
      <c r="AU16" s="41" t="str">
        <f t="shared" si="3"/>
        <v>#DIV/0!</v>
      </c>
      <c r="AV16" s="41" t="str">
        <f t="shared" si="3"/>
        <v>#DIV/0!</v>
      </c>
      <c r="AW16" s="41" t="str">
        <f t="shared" si="3"/>
        <v>#DIV/0!</v>
      </c>
      <c r="AX16" s="41" t="str">
        <f t="shared" si="3"/>
        <v>#DIV/0!</v>
      </c>
      <c r="AY16" s="41" t="str">
        <f t="shared" si="3"/>
        <v>#DIV/0!</v>
      </c>
      <c r="AZ16" s="41" t="str">
        <f t="shared" si="3"/>
        <v>#DIV/0!</v>
      </c>
      <c r="BA16" s="41" t="str">
        <f t="shared" si="3"/>
        <v>#DIV/0!</v>
      </c>
      <c r="BB16" s="41" t="str">
        <f t="shared" si="3"/>
        <v>#DIV/0!</v>
      </c>
      <c r="BC16" s="41" t="str">
        <f t="shared" si="3"/>
        <v>#DIV/0!</v>
      </c>
      <c r="BD16" s="41" t="str">
        <f t="shared" si="3"/>
        <v>#DIV/0!</v>
      </c>
      <c r="BE16" s="41" t="str">
        <f t="shared" si="3"/>
        <v>#DIV/0!</v>
      </c>
      <c r="BF16" s="41" t="str">
        <f t="shared" si="3"/>
        <v>#DIV/0!</v>
      </c>
      <c r="BG16" s="41" t="str">
        <f t="shared" si="3"/>
        <v>#DIV/0!</v>
      </c>
      <c r="BH16" s="41" t="str">
        <f t="shared" si="3"/>
        <v>#DIV/0!</v>
      </c>
      <c r="BI16" s="41" t="str">
        <f t="shared" si="3"/>
        <v>#DIV/0!</v>
      </c>
      <c r="BJ16" s="41" t="str">
        <f t="shared" si="3"/>
        <v>#DIV/0!</v>
      </c>
      <c r="BK16" s="41" t="str">
        <f t="shared" si="3"/>
        <v>#DIV/0!</v>
      </c>
      <c r="BL16" s="41">
        <f t="shared" si="3"/>
        <v>1.362046751</v>
      </c>
    </row>
    <row r="17">
      <c r="B17" s="41" t="str">
        <f t="shared" ref="B17:BL17" si="4">(B9/B$4)*100</f>
        <v>#DIV/0!</v>
      </c>
      <c r="C17" s="41" t="str">
        <f t="shared" si="4"/>
        <v>#DIV/0!</v>
      </c>
      <c r="D17" s="41" t="str">
        <f t="shared" si="4"/>
        <v>#DIV/0!</v>
      </c>
      <c r="E17" s="41" t="str">
        <f t="shared" si="4"/>
        <v>#DIV/0!</v>
      </c>
      <c r="F17" s="41" t="str">
        <f t="shared" si="4"/>
        <v>#DIV/0!</v>
      </c>
      <c r="G17" s="41" t="str">
        <f t="shared" si="4"/>
        <v>#DIV/0!</v>
      </c>
      <c r="H17" s="41" t="str">
        <f t="shared" si="4"/>
        <v>#DIV/0!</v>
      </c>
      <c r="I17" s="41" t="str">
        <f t="shared" si="4"/>
        <v>#DIV/0!</v>
      </c>
      <c r="J17" s="41" t="str">
        <f t="shared" si="4"/>
        <v>#DIV/0!</v>
      </c>
      <c r="K17" s="41" t="str">
        <f t="shared" si="4"/>
        <v>#DIV/0!</v>
      </c>
      <c r="L17" s="41" t="str">
        <f t="shared" si="4"/>
        <v>#DIV/0!</v>
      </c>
      <c r="M17" s="41" t="str">
        <f t="shared" si="4"/>
        <v>#DIV/0!</v>
      </c>
      <c r="N17" s="41" t="str">
        <f t="shared" si="4"/>
        <v>#DIV/0!</v>
      </c>
      <c r="O17" s="41" t="str">
        <f t="shared" si="4"/>
        <v>#DIV/0!</v>
      </c>
      <c r="P17" s="12">
        <f t="shared" si="4"/>
        <v>34.17935053</v>
      </c>
      <c r="Q17" s="41">
        <f t="shared" si="4"/>
        <v>48.89923935</v>
      </c>
      <c r="R17" s="41" t="str">
        <f t="shared" si="4"/>
        <v>#DIV/0!</v>
      </c>
      <c r="S17" s="41" t="str">
        <f t="shared" si="4"/>
        <v>#DIV/0!</v>
      </c>
      <c r="T17" s="41" t="str">
        <f t="shared" si="4"/>
        <v>#DIV/0!</v>
      </c>
      <c r="U17" s="41" t="str">
        <f t="shared" si="4"/>
        <v>#DIV/0!</v>
      </c>
      <c r="V17" s="41" t="str">
        <f t="shared" si="4"/>
        <v>#DIV/0!</v>
      </c>
      <c r="W17" s="41" t="str">
        <f t="shared" si="4"/>
        <v>#DIV/0!</v>
      </c>
      <c r="X17" s="41" t="str">
        <f t="shared" si="4"/>
        <v>#DIV/0!</v>
      </c>
      <c r="Y17" s="41" t="str">
        <f t="shared" si="4"/>
        <v>#DIV/0!</v>
      </c>
      <c r="Z17" s="41" t="str">
        <f t="shared" si="4"/>
        <v>#DIV/0!</v>
      </c>
      <c r="AA17" s="41" t="str">
        <f t="shared" si="4"/>
        <v>#DIV/0!</v>
      </c>
      <c r="AB17" s="41" t="str">
        <f t="shared" si="4"/>
        <v>#DIV/0!</v>
      </c>
      <c r="AC17" s="41" t="str">
        <f t="shared" si="4"/>
        <v>#DIV/0!</v>
      </c>
      <c r="AD17" s="41" t="str">
        <f t="shared" si="4"/>
        <v>#DIV/0!</v>
      </c>
      <c r="AE17" s="41" t="str">
        <f t="shared" si="4"/>
        <v>#DIV/0!</v>
      </c>
      <c r="AF17" s="41">
        <f t="shared" si="4"/>
        <v>18.2931906</v>
      </c>
      <c r="AG17" s="41">
        <f t="shared" si="4"/>
        <v>33.02708097</v>
      </c>
      <c r="AH17" s="41" t="str">
        <f t="shared" si="4"/>
        <v>#DIV/0!</v>
      </c>
      <c r="AI17" s="41" t="str">
        <f t="shared" si="4"/>
        <v>#DIV/0!</v>
      </c>
      <c r="AJ17" s="41">
        <f t="shared" si="4"/>
        <v>15.60743773</v>
      </c>
      <c r="AK17" s="12">
        <f t="shared" si="4"/>
        <v>3.258503401</v>
      </c>
      <c r="AL17" s="41" t="str">
        <f t="shared" si="4"/>
        <v>#DIV/0!</v>
      </c>
      <c r="AM17" s="41" t="str">
        <f t="shared" si="4"/>
        <v>#DIV/0!</v>
      </c>
      <c r="AN17" s="41">
        <f t="shared" si="4"/>
        <v>0.6439430619</v>
      </c>
      <c r="AO17" s="41">
        <f t="shared" si="4"/>
        <v>1.391476777</v>
      </c>
      <c r="AP17" s="41" t="str">
        <f t="shared" si="4"/>
        <v>#DIV/0!</v>
      </c>
      <c r="AQ17" s="41" t="str">
        <f t="shared" si="4"/>
        <v>#DIV/0!</v>
      </c>
      <c r="AR17" s="41" t="str">
        <f t="shared" si="4"/>
        <v>#DIV/0!</v>
      </c>
      <c r="AS17" s="41" t="str">
        <f t="shared" si="4"/>
        <v>#DIV/0!</v>
      </c>
      <c r="AT17" s="41" t="str">
        <f t="shared" si="4"/>
        <v>#DIV/0!</v>
      </c>
      <c r="AU17" s="41" t="str">
        <f t="shared" si="4"/>
        <v>#DIV/0!</v>
      </c>
      <c r="AV17" s="41" t="str">
        <f t="shared" si="4"/>
        <v>#DIV/0!</v>
      </c>
      <c r="AW17" s="41" t="str">
        <f t="shared" si="4"/>
        <v>#DIV/0!</v>
      </c>
      <c r="AX17" s="41" t="str">
        <f t="shared" si="4"/>
        <v>#DIV/0!</v>
      </c>
      <c r="AY17" s="41" t="str">
        <f t="shared" si="4"/>
        <v>#DIV/0!</v>
      </c>
      <c r="AZ17" s="41" t="str">
        <f t="shared" si="4"/>
        <v>#DIV/0!</v>
      </c>
      <c r="BA17" s="41" t="str">
        <f t="shared" si="4"/>
        <v>#DIV/0!</v>
      </c>
      <c r="BB17" s="41" t="str">
        <f t="shared" si="4"/>
        <v>#DIV/0!</v>
      </c>
      <c r="BC17" s="41" t="str">
        <f t="shared" si="4"/>
        <v>#DIV/0!</v>
      </c>
      <c r="BD17" s="41" t="str">
        <f t="shared" si="4"/>
        <v>#DIV/0!</v>
      </c>
      <c r="BE17" s="41" t="str">
        <f t="shared" si="4"/>
        <v>#DIV/0!</v>
      </c>
      <c r="BF17" s="41" t="str">
        <f t="shared" si="4"/>
        <v>#DIV/0!</v>
      </c>
      <c r="BG17" s="41" t="str">
        <f t="shared" si="4"/>
        <v>#DIV/0!</v>
      </c>
      <c r="BH17" s="41" t="str">
        <f t="shared" si="4"/>
        <v>#DIV/0!</v>
      </c>
      <c r="BI17" s="41" t="str">
        <f t="shared" si="4"/>
        <v>#DIV/0!</v>
      </c>
      <c r="BJ17" s="41" t="str">
        <f t="shared" si="4"/>
        <v>#DIV/0!</v>
      </c>
      <c r="BK17" s="41" t="str">
        <f t="shared" si="4"/>
        <v>#DIV/0!</v>
      </c>
      <c r="BL17" s="41">
        <f t="shared" si="4"/>
        <v>9.387078962</v>
      </c>
    </row>
    <row r="18">
      <c r="B18" s="41" t="str">
        <f t="shared" ref="B18:BL18" si="5">(B10/B$4)*100</f>
        <v>#DIV/0!</v>
      </c>
      <c r="C18" s="41" t="str">
        <f t="shared" si="5"/>
        <v>#DIV/0!</v>
      </c>
      <c r="D18" s="41" t="str">
        <f t="shared" si="5"/>
        <v>#DIV/0!</v>
      </c>
      <c r="E18" s="41" t="str">
        <f t="shared" si="5"/>
        <v>#DIV/0!</v>
      </c>
      <c r="F18" s="41" t="str">
        <f t="shared" si="5"/>
        <v>#DIV/0!</v>
      </c>
      <c r="G18" s="41" t="str">
        <f t="shared" si="5"/>
        <v>#DIV/0!</v>
      </c>
      <c r="H18" s="41" t="str">
        <f t="shared" si="5"/>
        <v>#DIV/0!</v>
      </c>
      <c r="I18" s="41" t="str">
        <f t="shared" si="5"/>
        <v>#DIV/0!</v>
      </c>
      <c r="J18" s="41" t="str">
        <f t="shared" si="5"/>
        <v>#DIV/0!</v>
      </c>
      <c r="K18" s="41" t="str">
        <f t="shared" si="5"/>
        <v>#DIV/0!</v>
      </c>
      <c r="L18" s="41" t="str">
        <f t="shared" si="5"/>
        <v>#DIV/0!</v>
      </c>
      <c r="M18" s="41" t="str">
        <f t="shared" si="5"/>
        <v>#DIV/0!</v>
      </c>
      <c r="N18" s="41" t="str">
        <f t="shared" si="5"/>
        <v>#DIV/0!</v>
      </c>
      <c r="O18" s="41" t="str">
        <f t="shared" si="5"/>
        <v>#DIV/0!</v>
      </c>
      <c r="P18" s="12">
        <f t="shared" si="5"/>
        <v>60.46467048</v>
      </c>
      <c r="Q18" s="41">
        <f t="shared" si="5"/>
        <v>43.93660155</v>
      </c>
      <c r="R18" s="41" t="str">
        <f t="shared" si="5"/>
        <v>#DIV/0!</v>
      </c>
      <c r="S18" s="41" t="str">
        <f t="shared" si="5"/>
        <v>#DIV/0!</v>
      </c>
      <c r="T18" s="41" t="str">
        <f t="shared" si="5"/>
        <v>#DIV/0!</v>
      </c>
      <c r="U18" s="41" t="str">
        <f t="shared" si="5"/>
        <v>#DIV/0!</v>
      </c>
      <c r="V18" s="41" t="str">
        <f t="shared" si="5"/>
        <v>#DIV/0!</v>
      </c>
      <c r="W18" s="41" t="str">
        <f t="shared" si="5"/>
        <v>#DIV/0!</v>
      </c>
      <c r="X18" s="41" t="str">
        <f t="shared" si="5"/>
        <v>#DIV/0!</v>
      </c>
      <c r="Y18" s="41" t="str">
        <f t="shared" si="5"/>
        <v>#DIV/0!</v>
      </c>
      <c r="Z18" s="41" t="str">
        <f t="shared" si="5"/>
        <v>#DIV/0!</v>
      </c>
      <c r="AA18" s="41" t="str">
        <f t="shared" si="5"/>
        <v>#DIV/0!</v>
      </c>
      <c r="AB18" s="41" t="str">
        <f t="shared" si="5"/>
        <v>#DIV/0!</v>
      </c>
      <c r="AC18" s="41" t="str">
        <f t="shared" si="5"/>
        <v>#DIV/0!</v>
      </c>
      <c r="AD18" s="41" t="str">
        <f t="shared" si="5"/>
        <v>#DIV/0!</v>
      </c>
      <c r="AE18" s="41" t="str">
        <f t="shared" si="5"/>
        <v>#DIV/0!</v>
      </c>
      <c r="AF18" s="41">
        <f t="shared" si="5"/>
        <v>74.16592328</v>
      </c>
      <c r="AG18" s="41">
        <f t="shared" si="5"/>
        <v>61.09562644</v>
      </c>
      <c r="AH18" s="41" t="str">
        <f t="shared" si="5"/>
        <v>#DIV/0!</v>
      </c>
      <c r="AI18" s="41" t="str">
        <f t="shared" si="5"/>
        <v>#DIV/0!</v>
      </c>
      <c r="AJ18" s="41">
        <f t="shared" si="5"/>
        <v>77.9088323</v>
      </c>
      <c r="AK18" s="12">
        <f t="shared" si="5"/>
        <v>93.71428571</v>
      </c>
      <c r="AL18" s="41" t="str">
        <f t="shared" si="5"/>
        <v>#DIV/0!</v>
      </c>
      <c r="AM18" s="41" t="str">
        <f t="shared" si="5"/>
        <v>#DIV/0!</v>
      </c>
      <c r="AN18" s="41">
        <f t="shared" si="5"/>
        <v>57.63532488</v>
      </c>
      <c r="AO18" s="41">
        <f t="shared" si="5"/>
        <v>77.76201303</v>
      </c>
      <c r="AP18" s="41" t="str">
        <f t="shared" si="5"/>
        <v>#DIV/0!</v>
      </c>
      <c r="AQ18" s="41" t="str">
        <f t="shared" si="5"/>
        <v>#DIV/0!</v>
      </c>
      <c r="AR18" s="41" t="str">
        <f t="shared" si="5"/>
        <v>#DIV/0!</v>
      </c>
      <c r="AS18" s="41" t="str">
        <f t="shared" si="5"/>
        <v>#DIV/0!</v>
      </c>
      <c r="AT18" s="41" t="str">
        <f t="shared" si="5"/>
        <v>#DIV/0!</v>
      </c>
      <c r="AU18" s="41" t="str">
        <f t="shared" si="5"/>
        <v>#DIV/0!</v>
      </c>
      <c r="AV18" s="41" t="str">
        <f t="shared" si="5"/>
        <v>#DIV/0!</v>
      </c>
      <c r="AW18" s="41" t="str">
        <f t="shared" si="5"/>
        <v>#DIV/0!</v>
      </c>
      <c r="AX18" s="41" t="str">
        <f t="shared" si="5"/>
        <v>#DIV/0!</v>
      </c>
      <c r="AY18" s="41" t="str">
        <f t="shared" si="5"/>
        <v>#DIV/0!</v>
      </c>
      <c r="AZ18" s="41" t="str">
        <f t="shared" si="5"/>
        <v>#DIV/0!</v>
      </c>
      <c r="BA18" s="41" t="str">
        <f t="shared" si="5"/>
        <v>#DIV/0!</v>
      </c>
      <c r="BB18" s="41" t="str">
        <f t="shared" si="5"/>
        <v>#DIV/0!</v>
      </c>
      <c r="BC18" s="41" t="str">
        <f t="shared" si="5"/>
        <v>#DIV/0!</v>
      </c>
      <c r="BD18" s="41" t="str">
        <f t="shared" si="5"/>
        <v>#DIV/0!</v>
      </c>
      <c r="BE18" s="41" t="str">
        <f t="shared" si="5"/>
        <v>#DIV/0!</v>
      </c>
      <c r="BF18" s="41" t="str">
        <f t="shared" si="5"/>
        <v>#DIV/0!</v>
      </c>
      <c r="BG18" s="41" t="str">
        <f t="shared" si="5"/>
        <v>#DIV/0!</v>
      </c>
      <c r="BH18" s="41" t="str">
        <f t="shared" si="5"/>
        <v>#DIV/0!</v>
      </c>
      <c r="BI18" s="41" t="str">
        <f t="shared" si="5"/>
        <v>#DIV/0!</v>
      </c>
      <c r="BJ18" s="41" t="str">
        <f t="shared" si="5"/>
        <v>#DIV/0!</v>
      </c>
      <c r="BK18" s="41" t="str">
        <f t="shared" si="5"/>
        <v>#DIV/0!</v>
      </c>
      <c r="BL18" s="41">
        <f t="shared" si="5"/>
        <v>61.47616418</v>
      </c>
    </row>
    <row r="19">
      <c r="B19" s="41" t="str">
        <f t="shared" ref="B19:BL19" si="6">(B11/B$4)*100</f>
        <v>#DIV/0!</v>
      </c>
      <c r="C19" s="41" t="str">
        <f t="shared" si="6"/>
        <v>#DIV/0!</v>
      </c>
      <c r="D19" s="41" t="str">
        <f t="shared" si="6"/>
        <v>#DIV/0!</v>
      </c>
      <c r="E19" s="41" t="str">
        <f t="shared" si="6"/>
        <v>#DIV/0!</v>
      </c>
      <c r="F19" s="41" t="str">
        <f t="shared" si="6"/>
        <v>#DIV/0!</v>
      </c>
      <c r="G19" s="41" t="str">
        <f t="shared" si="6"/>
        <v>#DIV/0!</v>
      </c>
      <c r="H19" s="41" t="str">
        <f t="shared" si="6"/>
        <v>#DIV/0!</v>
      </c>
      <c r="I19" s="41" t="str">
        <f t="shared" si="6"/>
        <v>#DIV/0!</v>
      </c>
      <c r="J19" s="41" t="str">
        <f t="shared" si="6"/>
        <v>#DIV/0!</v>
      </c>
      <c r="K19" s="41" t="str">
        <f t="shared" si="6"/>
        <v>#DIV/0!</v>
      </c>
      <c r="L19" s="41" t="str">
        <f t="shared" si="6"/>
        <v>#DIV/0!</v>
      </c>
      <c r="M19" s="41" t="str">
        <f t="shared" si="6"/>
        <v>#DIV/0!</v>
      </c>
      <c r="N19" s="41" t="str">
        <f t="shared" si="6"/>
        <v>#DIV/0!</v>
      </c>
      <c r="O19" s="41" t="str">
        <f t="shared" si="6"/>
        <v>#DIV/0!</v>
      </c>
      <c r="P19" s="12">
        <f t="shared" si="6"/>
        <v>4.938082276</v>
      </c>
      <c r="Q19" s="41">
        <f t="shared" si="6"/>
        <v>3.531816506</v>
      </c>
      <c r="R19" s="41" t="str">
        <f t="shared" si="6"/>
        <v>#DIV/0!</v>
      </c>
      <c r="S19" s="41" t="str">
        <f t="shared" si="6"/>
        <v>#DIV/0!</v>
      </c>
      <c r="T19" s="41" t="str">
        <f t="shared" si="6"/>
        <v>#DIV/0!</v>
      </c>
      <c r="U19" s="41" t="str">
        <f t="shared" si="6"/>
        <v>#DIV/0!</v>
      </c>
      <c r="V19" s="41" t="str">
        <f t="shared" si="6"/>
        <v>#DIV/0!</v>
      </c>
      <c r="W19" s="41" t="str">
        <f t="shared" si="6"/>
        <v>#DIV/0!</v>
      </c>
      <c r="X19" s="41" t="str">
        <f t="shared" si="6"/>
        <v>#DIV/0!</v>
      </c>
      <c r="Y19" s="41" t="str">
        <f t="shared" si="6"/>
        <v>#DIV/0!</v>
      </c>
      <c r="Z19" s="41" t="str">
        <f t="shared" si="6"/>
        <v>#DIV/0!</v>
      </c>
      <c r="AA19" s="41" t="str">
        <f t="shared" si="6"/>
        <v>#DIV/0!</v>
      </c>
      <c r="AB19" s="41" t="str">
        <f t="shared" si="6"/>
        <v>#DIV/0!</v>
      </c>
      <c r="AC19" s="41" t="str">
        <f t="shared" si="6"/>
        <v>#DIV/0!</v>
      </c>
      <c r="AD19" s="41" t="str">
        <f t="shared" si="6"/>
        <v>#DIV/0!</v>
      </c>
      <c r="AE19" s="41" t="str">
        <f t="shared" si="6"/>
        <v>#DIV/0!</v>
      </c>
      <c r="AF19" s="41">
        <f t="shared" si="6"/>
        <v>5.298840321</v>
      </c>
      <c r="AG19" s="41">
        <f t="shared" si="6"/>
        <v>4.091393964</v>
      </c>
      <c r="AH19" s="41" t="str">
        <f t="shared" si="6"/>
        <v>#DIV/0!</v>
      </c>
      <c r="AI19" s="41" t="str">
        <f t="shared" si="6"/>
        <v>#DIV/0!</v>
      </c>
      <c r="AJ19" s="41">
        <f t="shared" si="6"/>
        <v>5.155068341</v>
      </c>
      <c r="AK19" s="12">
        <f t="shared" si="6"/>
        <v>2.979591837</v>
      </c>
      <c r="AL19" s="41" t="str">
        <f t="shared" si="6"/>
        <v>#DIV/0!</v>
      </c>
      <c r="AM19" s="41" t="str">
        <f t="shared" si="6"/>
        <v>#DIV/0!</v>
      </c>
      <c r="AN19" s="41">
        <f t="shared" si="6"/>
        <v>41.83209064</v>
      </c>
      <c r="AO19" s="41">
        <f t="shared" si="6"/>
        <v>20.46188824</v>
      </c>
      <c r="AP19" s="41" t="str">
        <f t="shared" si="6"/>
        <v>#DIV/0!</v>
      </c>
      <c r="AQ19" s="41" t="str">
        <f t="shared" si="6"/>
        <v>#DIV/0!</v>
      </c>
      <c r="AR19" s="41" t="str">
        <f t="shared" si="6"/>
        <v>#DIV/0!</v>
      </c>
      <c r="AS19" s="41" t="str">
        <f t="shared" si="6"/>
        <v>#DIV/0!</v>
      </c>
      <c r="AT19" s="41" t="str">
        <f t="shared" si="6"/>
        <v>#DIV/0!</v>
      </c>
      <c r="AU19" s="41" t="str">
        <f t="shared" si="6"/>
        <v>#DIV/0!</v>
      </c>
      <c r="AV19" s="41" t="str">
        <f t="shared" si="6"/>
        <v>#DIV/0!</v>
      </c>
      <c r="AW19" s="41" t="str">
        <f t="shared" si="6"/>
        <v>#DIV/0!</v>
      </c>
      <c r="AX19" s="41" t="str">
        <f t="shared" si="6"/>
        <v>#DIV/0!</v>
      </c>
      <c r="AY19" s="41" t="str">
        <f t="shared" si="6"/>
        <v>#DIV/0!</v>
      </c>
      <c r="AZ19" s="41" t="str">
        <f t="shared" si="6"/>
        <v>#DIV/0!</v>
      </c>
      <c r="BA19" s="41" t="str">
        <f t="shared" si="6"/>
        <v>#DIV/0!</v>
      </c>
      <c r="BB19" s="41" t="str">
        <f t="shared" si="6"/>
        <v>#DIV/0!</v>
      </c>
      <c r="BC19" s="41" t="str">
        <f t="shared" si="6"/>
        <v>#DIV/0!</v>
      </c>
      <c r="BD19" s="41" t="str">
        <f t="shared" si="6"/>
        <v>#DIV/0!</v>
      </c>
      <c r="BE19" s="41" t="str">
        <f t="shared" si="6"/>
        <v>#DIV/0!</v>
      </c>
      <c r="BF19" s="41" t="str">
        <f t="shared" si="6"/>
        <v>#DIV/0!</v>
      </c>
      <c r="BG19" s="41" t="str">
        <f t="shared" si="6"/>
        <v>#DIV/0!</v>
      </c>
      <c r="BH19" s="41" t="str">
        <f t="shared" si="6"/>
        <v>#DIV/0!</v>
      </c>
      <c r="BI19" s="41" t="str">
        <f t="shared" si="6"/>
        <v>#DIV/0!</v>
      </c>
      <c r="BJ19" s="41" t="str">
        <f t="shared" si="6"/>
        <v>#DIV/0!</v>
      </c>
      <c r="BK19" s="41" t="str">
        <f t="shared" si="6"/>
        <v>#DIV/0!</v>
      </c>
      <c r="BL19" s="41">
        <f t="shared" si="6"/>
        <v>25.40033131</v>
      </c>
    </row>
    <row r="20">
      <c r="B20" s="41" t="str">
        <f t="shared" ref="B20:BL20" si="7">(B12/B$4)*100</f>
        <v>#DIV/0!</v>
      </c>
      <c r="C20" s="41" t="str">
        <f t="shared" si="7"/>
        <v>#DIV/0!</v>
      </c>
      <c r="D20" s="41" t="str">
        <f t="shared" si="7"/>
        <v>#DIV/0!</v>
      </c>
      <c r="E20" s="41" t="str">
        <f t="shared" si="7"/>
        <v>#DIV/0!</v>
      </c>
      <c r="F20" s="41" t="str">
        <f t="shared" si="7"/>
        <v>#DIV/0!</v>
      </c>
      <c r="G20" s="41" t="str">
        <f t="shared" si="7"/>
        <v>#DIV/0!</v>
      </c>
      <c r="H20" s="41" t="str">
        <f t="shared" si="7"/>
        <v>#DIV/0!</v>
      </c>
      <c r="I20" s="41" t="str">
        <f t="shared" si="7"/>
        <v>#DIV/0!</v>
      </c>
      <c r="J20" s="41" t="str">
        <f t="shared" si="7"/>
        <v>#DIV/0!</v>
      </c>
      <c r="K20" s="41" t="str">
        <f t="shared" si="7"/>
        <v>#DIV/0!</v>
      </c>
      <c r="L20" s="41" t="str">
        <f t="shared" si="7"/>
        <v>#DIV/0!</v>
      </c>
      <c r="M20" s="41" t="str">
        <f t="shared" si="7"/>
        <v>#DIV/0!</v>
      </c>
      <c r="N20" s="41" t="str">
        <f t="shared" si="7"/>
        <v>#DIV/0!</v>
      </c>
      <c r="O20" s="41" t="str">
        <f t="shared" si="7"/>
        <v>#DIV/0!</v>
      </c>
      <c r="P20" s="12">
        <f t="shared" si="7"/>
        <v>0.02300348886</v>
      </c>
      <c r="Q20" s="41">
        <f t="shared" si="7"/>
        <v>0.003350869551</v>
      </c>
      <c r="R20" s="41" t="str">
        <f t="shared" si="7"/>
        <v>#DIV/0!</v>
      </c>
      <c r="S20" s="41" t="str">
        <f t="shared" si="7"/>
        <v>#DIV/0!</v>
      </c>
      <c r="T20" s="41" t="str">
        <f t="shared" si="7"/>
        <v>#DIV/0!</v>
      </c>
      <c r="U20" s="41" t="str">
        <f t="shared" si="7"/>
        <v>#DIV/0!</v>
      </c>
      <c r="V20" s="41" t="str">
        <f t="shared" si="7"/>
        <v>#DIV/0!</v>
      </c>
      <c r="W20" s="41" t="str">
        <f t="shared" si="7"/>
        <v>#DIV/0!</v>
      </c>
      <c r="X20" s="41" t="str">
        <f t="shared" si="7"/>
        <v>#DIV/0!</v>
      </c>
      <c r="Y20" s="41" t="str">
        <f t="shared" si="7"/>
        <v>#DIV/0!</v>
      </c>
      <c r="Z20" s="41" t="str">
        <f t="shared" si="7"/>
        <v>#DIV/0!</v>
      </c>
      <c r="AA20" s="41" t="str">
        <f t="shared" si="7"/>
        <v>#DIV/0!</v>
      </c>
      <c r="AB20" s="41" t="str">
        <f t="shared" si="7"/>
        <v>#DIV/0!</v>
      </c>
      <c r="AC20" s="41" t="str">
        <f t="shared" si="7"/>
        <v>#DIV/0!</v>
      </c>
      <c r="AD20" s="41" t="str">
        <f t="shared" si="7"/>
        <v>#DIV/0!</v>
      </c>
      <c r="AE20" s="41" t="str">
        <f t="shared" si="7"/>
        <v>#DIV/0!</v>
      </c>
      <c r="AF20" s="41">
        <f t="shared" si="7"/>
        <v>0.005947071067</v>
      </c>
      <c r="AG20" s="41">
        <f t="shared" si="7"/>
        <v>0.03441037817</v>
      </c>
      <c r="AH20" s="41" t="str">
        <f t="shared" si="7"/>
        <v>#DIV/0!</v>
      </c>
      <c r="AI20" s="41" t="str">
        <f t="shared" si="7"/>
        <v>#DIV/0!</v>
      </c>
      <c r="AJ20" s="41">
        <f t="shared" si="7"/>
        <v>0.02428363283</v>
      </c>
      <c r="AK20" s="12">
        <f t="shared" si="7"/>
        <v>0</v>
      </c>
      <c r="AL20" s="41" t="str">
        <f t="shared" si="7"/>
        <v>#DIV/0!</v>
      </c>
      <c r="AM20" s="41" t="str">
        <f t="shared" si="7"/>
        <v>#DIV/0!</v>
      </c>
      <c r="AN20" s="41">
        <f t="shared" si="7"/>
        <v>0</v>
      </c>
      <c r="AO20" s="41">
        <f t="shared" si="7"/>
        <v>0.03418861861</v>
      </c>
      <c r="AP20" s="41" t="str">
        <f t="shared" si="7"/>
        <v>#DIV/0!</v>
      </c>
      <c r="AQ20" s="41" t="str">
        <f t="shared" si="7"/>
        <v>#DIV/0!</v>
      </c>
      <c r="AR20" s="41" t="str">
        <f t="shared" si="7"/>
        <v>#DIV/0!</v>
      </c>
      <c r="AS20" s="41" t="str">
        <f t="shared" si="7"/>
        <v>#DIV/0!</v>
      </c>
      <c r="AT20" s="41" t="str">
        <f t="shared" si="7"/>
        <v>#DIV/0!</v>
      </c>
      <c r="AU20" s="41" t="str">
        <f t="shared" si="7"/>
        <v>#DIV/0!</v>
      </c>
      <c r="AV20" s="41" t="str">
        <f t="shared" si="7"/>
        <v>#DIV/0!</v>
      </c>
      <c r="AW20" s="41" t="str">
        <f t="shared" si="7"/>
        <v>#DIV/0!</v>
      </c>
      <c r="AX20" s="41" t="str">
        <f t="shared" si="7"/>
        <v>#DIV/0!</v>
      </c>
      <c r="AY20" s="41" t="str">
        <f t="shared" si="7"/>
        <v>#DIV/0!</v>
      </c>
      <c r="AZ20" s="41" t="str">
        <f t="shared" si="7"/>
        <v>#DIV/0!</v>
      </c>
      <c r="BA20" s="41" t="str">
        <f t="shared" si="7"/>
        <v>#DIV/0!</v>
      </c>
      <c r="BB20" s="41" t="str">
        <f t="shared" si="7"/>
        <v>#DIV/0!</v>
      </c>
      <c r="BC20" s="41" t="str">
        <f t="shared" si="7"/>
        <v>#DIV/0!</v>
      </c>
      <c r="BD20" s="41" t="str">
        <f t="shared" si="7"/>
        <v>#DIV/0!</v>
      </c>
      <c r="BE20" s="41" t="str">
        <f t="shared" si="7"/>
        <v>#DIV/0!</v>
      </c>
      <c r="BF20" s="41" t="str">
        <f t="shared" si="7"/>
        <v>#DIV/0!</v>
      </c>
      <c r="BG20" s="41" t="str">
        <f t="shared" si="7"/>
        <v>#DIV/0!</v>
      </c>
      <c r="BH20" s="41" t="str">
        <f t="shared" si="7"/>
        <v>#DIV/0!</v>
      </c>
      <c r="BI20" s="41" t="str">
        <f t="shared" si="7"/>
        <v>#DIV/0!</v>
      </c>
      <c r="BJ20" s="41" t="str">
        <f t="shared" si="7"/>
        <v>#DIV/0!</v>
      </c>
      <c r="BK20" s="41" t="str">
        <f t="shared" si="7"/>
        <v>#DIV/0!</v>
      </c>
      <c r="BL20" s="41">
        <f t="shared" si="7"/>
        <v>0.1656543346</v>
      </c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</row>
    <row r="22">
      <c r="A22" s="41" t="s">
        <v>44</v>
      </c>
      <c r="B22" s="41" t="str">
        <f t="shared" ref="B22:BL22" si="8">B14</f>
        <v>#DIV/0!</v>
      </c>
      <c r="C22" s="41" t="str">
        <f t="shared" si="8"/>
        <v>#DIV/0!</v>
      </c>
      <c r="D22" s="41" t="str">
        <f t="shared" si="8"/>
        <v>#DIV/0!</v>
      </c>
      <c r="E22" s="41" t="str">
        <f t="shared" si="8"/>
        <v>#DIV/0!</v>
      </c>
      <c r="F22" s="41" t="str">
        <f t="shared" si="8"/>
        <v>#DIV/0!</v>
      </c>
      <c r="G22" s="41" t="str">
        <f t="shared" si="8"/>
        <v>#DIV/0!</v>
      </c>
      <c r="H22" s="41" t="str">
        <f t="shared" si="8"/>
        <v>#DIV/0!</v>
      </c>
      <c r="I22" s="41" t="str">
        <f t="shared" si="8"/>
        <v>#DIV/0!</v>
      </c>
      <c r="J22" s="41" t="str">
        <f t="shared" si="8"/>
        <v>#DIV/0!</v>
      </c>
      <c r="K22" s="41" t="str">
        <f t="shared" si="8"/>
        <v>#DIV/0!</v>
      </c>
      <c r="L22" s="41" t="str">
        <f t="shared" si="8"/>
        <v>#DIV/0!</v>
      </c>
      <c r="M22" s="41" t="str">
        <f t="shared" si="8"/>
        <v>#DIV/0!</v>
      </c>
      <c r="N22" s="41" t="str">
        <f t="shared" si="8"/>
        <v>#DIV/0!</v>
      </c>
      <c r="O22" s="41" t="str">
        <f t="shared" si="8"/>
        <v>#DIV/0!</v>
      </c>
      <c r="P22" s="12">
        <f t="shared" si="8"/>
        <v>0.06517655178</v>
      </c>
      <c r="Q22" s="41">
        <f t="shared" si="8"/>
        <v>0.2178065208</v>
      </c>
      <c r="R22" s="41" t="str">
        <f t="shared" si="8"/>
        <v>#DIV/0!</v>
      </c>
      <c r="S22" s="41" t="str">
        <f t="shared" si="8"/>
        <v>#DIV/0!</v>
      </c>
      <c r="T22" s="41" t="str">
        <f t="shared" si="8"/>
        <v>#DIV/0!</v>
      </c>
      <c r="U22" s="41" t="str">
        <f t="shared" si="8"/>
        <v>#DIV/0!</v>
      </c>
      <c r="V22" s="41" t="str">
        <f t="shared" si="8"/>
        <v>#DIV/0!</v>
      </c>
      <c r="W22" s="41" t="str">
        <f t="shared" si="8"/>
        <v>#DIV/0!</v>
      </c>
      <c r="X22" s="41" t="str">
        <f t="shared" si="8"/>
        <v>#DIV/0!</v>
      </c>
      <c r="Y22" s="41" t="str">
        <f t="shared" si="8"/>
        <v>#DIV/0!</v>
      </c>
      <c r="Z22" s="41" t="str">
        <f t="shared" si="8"/>
        <v>#DIV/0!</v>
      </c>
      <c r="AA22" s="41" t="str">
        <f t="shared" si="8"/>
        <v>#DIV/0!</v>
      </c>
      <c r="AB22" s="41" t="str">
        <f t="shared" si="8"/>
        <v>#DIV/0!</v>
      </c>
      <c r="AC22" s="41" t="str">
        <f t="shared" si="8"/>
        <v>#DIV/0!</v>
      </c>
      <c r="AD22" s="41" t="str">
        <f t="shared" si="8"/>
        <v>#DIV/0!</v>
      </c>
      <c r="AE22" s="41" t="str">
        <f t="shared" si="8"/>
        <v>#DIV/0!</v>
      </c>
      <c r="AF22" s="41">
        <f t="shared" si="8"/>
        <v>0</v>
      </c>
      <c r="AG22" s="41">
        <f t="shared" si="8"/>
        <v>0.1376415127</v>
      </c>
      <c r="AH22" s="41" t="str">
        <f t="shared" si="8"/>
        <v>#DIV/0!</v>
      </c>
      <c r="AI22" s="41" t="str">
        <f t="shared" si="8"/>
        <v>#DIV/0!</v>
      </c>
      <c r="AJ22" s="41">
        <f t="shared" si="8"/>
        <v>0.04162908485</v>
      </c>
      <c r="AK22" s="12">
        <f t="shared" si="8"/>
        <v>0.02721088435</v>
      </c>
      <c r="AL22" s="41" t="str">
        <f t="shared" si="8"/>
        <v>#DIV/0!</v>
      </c>
      <c r="AM22" s="41" t="str">
        <f t="shared" si="8"/>
        <v>#DIV/0!</v>
      </c>
      <c r="AN22" s="41">
        <f t="shared" si="8"/>
        <v>0</v>
      </c>
      <c r="AO22" s="41">
        <f t="shared" si="8"/>
        <v>0.05128292791</v>
      </c>
      <c r="AP22" s="41" t="str">
        <f t="shared" si="8"/>
        <v>#DIV/0!</v>
      </c>
      <c r="AQ22" s="41" t="str">
        <f t="shared" si="8"/>
        <v>#DIV/0!</v>
      </c>
      <c r="AR22" s="41" t="str">
        <f t="shared" si="8"/>
        <v>#DIV/0!</v>
      </c>
      <c r="AS22" s="41" t="str">
        <f t="shared" si="8"/>
        <v>#DIV/0!</v>
      </c>
      <c r="AT22" s="41" t="str">
        <f t="shared" si="8"/>
        <v>#DIV/0!</v>
      </c>
      <c r="AU22" s="41" t="str">
        <f t="shared" si="8"/>
        <v>#DIV/0!</v>
      </c>
      <c r="AV22" s="41" t="str">
        <f t="shared" si="8"/>
        <v>#DIV/0!</v>
      </c>
      <c r="AW22" s="41" t="str">
        <f t="shared" si="8"/>
        <v>#DIV/0!</v>
      </c>
      <c r="AX22" s="41" t="str">
        <f t="shared" si="8"/>
        <v>#DIV/0!</v>
      </c>
      <c r="AY22" s="41" t="str">
        <f t="shared" si="8"/>
        <v>#DIV/0!</v>
      </c>
      <c r="AZ22" s="41" t="str">
        <f t="shared" si="8"/>
        <v>#DIV/0!</v>
      </c>
      <c r="BA22" s="41" t="str">
        <f t="shared" si="8"/>
        <v>#DIV/0!</v>
      </c>
      <c r="BB22" s="41" t="str">
        <f t="shared" si="8"/>
        <v>#DIV/0!</v>
      </c>
      <c r="BC22" s="41" t="str">
        <f t="shared" si="8"/>
        <v>#DIV/0!</v>
      </c>
      <c r="BD22" s="41" t="str">
        <f t="shared" si="8"/>
        <v>#DIV/0!</v>
      </c>
      <c r="BE22" s="41" t="str">
        <f t="shared" si="8"/>
        <v>#DIV/0!</v>
      </c>
      <c r="BF22" s="41" t="str">
        <f t="shared" si="8"/>
        <v>#DIV/0!</v>
      </c>
      <c r="BG22" s="41" t="str">
        <f t="shared" si="8"/>
        <v>#DIV/0!</v>
      </c>
      <c r="BH22" s="41" t="str">
        <f t="shared" si="8"/>
        <v>#DIV/0!</v>
      </c>
      <c r="BI22" s="41" t="str">
        <f t="shared" si="8"/>
        <v>#DIV/0!</v>
      </c>
      <c r="BJ22" s="41" t="str">
        <f t="shared" si="8"/>
        <v>#DIV/0!</v>
      </c>
      <c r="BK22" s="41" t="str">
        <f t="shared" si="8"/>
        <v>#DIV/0!</v>
      </c>
      <c r="BL22" s="41">
        <f t="shared" si="8"/>
        <v>1.141174305</v>
      </c>
    </row>
    <row r="23">
      <c r="B23" s="41" t="str">
        <f t="shared" ref="B23:BL23" si="9">B15+B22</f>
        <v>#DIV/0!</v>
      </c>
      <c r="C23" s="41" t="str">
        <f t="shared" si="9"/>
        <v>#DIV/0!</v>
      </c>
      <c r="D23" s="41" t="str">
        <f t="shared" si="9"/>
        <v>#DIV/0!</v>
      </c>
      <c r="E23" s="41" t="str">
        <f t="shared" si="9"/>
        <v>#DIV/0!</v>
      </c>
      <c r="F23" s="41" t="str">
        <f t="shared" si="9"/>
        <v>#DIV/0!</v>
      </c>
      <c r="G23" s="41" t="str">
        <f t="shared" si="9"/>
        <v>#DIV/0!</v>
      </c>
      <c r="H23" s="41" t="str">
        <f t="shared" si="9"/>
        <v>#DIV/0!</v>
      </c>
      <c r="I23" s="41" t="str">
        <f t="shared" si="9"/>
        <v>#DIV/0!</v>
      </c>
      <c r="J23" s="41" t="str">
        <f t="shared" si="9"/>
        <v>#DIV/0!</v>
      </c>
      <c r="K23" s="41" t="str">
        <f t="shared" si="9"/>
        <v>#DIV/0!</v>
      </c>
      <c r="L23" s="41" t="str">
        <f t="shared" si="9"/>
        <v>#DIV/0!</v>
      </c>
      <c r="M23" s="41" t="str">
        <f t="shared" si="9"/>
        <v>#DIV/0!</v>
      </c>
      <c r="N23" s="41" t="str">
        <f t="shared" si="9"/>
        <v>#DIV/0!</v>
      </c>
      <c r="O23" s="41" t="str">
        <f t="shared" si="9"/>
        <v>#DIV/0!</v>
      </c>
      <c r="P23" s="12">
        <f t="shared" si="9"/>
        <v>0.0728443814</v>
      </c>
      <c r="Q23" s="41">
        <f t="shared" si="9"/>
        <v>0.5528934759</v>
      </c>
      <c r="R23" s="41" t="str">
        <f t="shared" si="9"/>
        <v>#DIV/0!</v>
      </c>
      <c r="S23" s="41" t="str">
        <f t="shared" si="9"/>
        <v>#DIV/0!</v>
      </c>
      <c r="T23" s="41" t="str">
        <f t="shared" si="9"/>
        <v>#DIV/0!</v>
      </c>
      <c r="U23" s="41" t="str">
        <f t="shared" si="9"/>
        <v>#DIV/0!</v>
      </c>
      <c r="V23" s="41" t="str">
        <f t="shared" si="9"/>
        <v>#DIV/0!</v>
      </c>
      <c r="W23" s="41" t="str">
        <f t="shared" si="9"/>
        <v>#DIV/0!</v>
      </c>
      <c r="X23" s="41" t="str">
        <f t="shared" si="9"/>
        <v>#DIV/0!</v>
      </c>
      <c r="Y23" s="41" t="str">
        <f t="shared" si="9"/>
        <v>#DIV/0!</v>
      </c>
      <c r="Z23" s="41" t="str">
        <f t="shared" si="9"/>
        <v>#DIV/0!</v>
      </c>
      <c r="AA23" s="41" t="str">
        <f t="shared" si="9"/>
        <v>#DIV/0!</v>
      </c>
      <c r="AB23" s="41" t="str">
        <f t="shared" si="9"/>
        <v>#DIV/0!</v>
      </c>
      <c r="AC23" s="41" t="str">
        <f t="shared" si="9"/>
        <v>#DIV/0!</v>
      </c>
      <c r="AD23" s="41" t="str">
        <f t="shared" si="9"/>
        <v>#DIV/0!</v>
      </c>
      <c r="AE23" s="41" t="str">
        <f t="shared" si="9"/>
        <v>#DIV/0!</v>
      </c>
      <c r="AF23" s="41">
        <f t="shared" si="9"/>
        <v>0.1605709188</v>
      </c>
      <c r="AG23" s="41">
        <f t="shared" si="9"/>
        <v>0.1926981178</v>
      </c>
      <c r="AH23" s="41" t="str">
        <f t="shared" si="9"/>
        <v>#DIV/0!</v>
      </c>
      <c r="AI23" s="41" t="str">
        <f t="shared" si="9"/>
        <v>#DIV/0!</v>
      </c>
      <c r="AJ23" s="41">
        <f t="shared" si="9"/>
        <v>0.34343995</v>
      </c>
      <c r="AK23" s="12">
        <f t="shared" si="9"/>
        <v>0.02721088435</v>
      </c>
      <c r="AL23" s="41" t="str">
        <f t="shared" si="9"/>
        <v>#DIV/0!</v>
      </c>
      <c r="AM23" s="41" t="str">
        <f t="shared" si="9"/>
        <v>#DIV/0!</v>
      </c>
      <c r="AN23" s="41">
        <f t="shared" si="9"/>
        <v>0</v>
      </c>
      <c r="AO23" s="41">
        <f t="shared" si="9"/>
        <v>0.06837723722</v>
      </c>
      <c r="AP23" s="41" t="str">
        <f t="shared" si="9"/>
        <v>#DIV/0!</v>
      </c>
      <c r="AQ23" s="41" t="str">
        <f t="shared" si="9"/>
        <v>#DIV/0!</v>
      </c>
      <c r="AR23" s="41" t="str">
        <f t="shared" si="9"/>
        <v>#DIV/0!</v>
      </c>
      <c r="AS23" s="41" t="str">
        <f t="shared" si="9"/>
        <v>#DIV/0!</v>
      </c>
      <c r="AT23" s="41" t="str">
        <f t="shared" si="9"/>
        <v>#DIV/0!</v>
      </c>
      <c r="AU23" s="41" t="str">
        <f t="shared" si="9"/>
        <v>#DIV/0!</v>
      </c>
      <c r="AV23" s="41" t="str">
        <f t="shared" si="9"/>
        <v>#DIV/0!</v>
      </c>
      <c r="AW23" s="41" t="str">
        <f t="shared" si="9"/>
        <v>#DIV/0!</v>
      </c>
      <c r="AX23" s="41" t="str">
        <f t="shared" si="9"/>
        <v>#DIV/0!</v>
      </c>
      <c r="AY23" s="41" t="str">
        <f t="shared" si="9"/>
        <v>#DIV/0!</v>
      </c>
      <c r="AZ23" s="41" t="str">
        <f t="shared" si="9"/>
        <v>#DIV/0!</v>
      </c>
      <c r="BA23" s="41" t="str">
        <f t="shared" si="9"/>
        <v>#DIV/0!</v>
      </c>
      <c r="BB23" s="41" t="str">
        <f t="shared" si="9"/>
        <v>#DIV/0!</v>
      </c>
      <c r="BC23" s="41" t="str">
        <f t="shared" si="9"/>
        <v>#DIV/0!</v>
      </c>
      <c r="BD23" s="41" t="str">
        <f t="shared" si="9"/>
        <v>#DIV/0!</v>
      </c>
      <c r="BE23" s="41" t="str">
        <f t="shared" si="9"/>
        <v>#DIV/0!</v>
      </c>
      <c r="BF23" s="41" t="str">
        <f t="shared" si="9"/>
        <v>#DIV/0!</v>
      </c>
      <c r="BG23" s="41" t="str">
        <f t="shared" si="9"/>
        <v>#DIV/0!</v>
      </c>
      <c r="BH23" s="41" t="str">
        <f t="shared" si="9"/>
        <v>#DIV/0!</v>
      </c>
      <c r="BI23" s="41" t="str">
        <f t="shared" si="9"/>
        <v>#DIV/0!</v>
      </c>
      <c r="BJ23" s="41" t="str">
        <f t="shared" si="9"/>
        <v>#DIV/0!</v>
      </c>
      <c r="BK23" s="41" t="str">
        <f t="shared" si="9"/>
        <v>#DIV/0!</v>
      </c>
      <c r="BL23" s="41">
        <f t="shared" si="9"/>
        <v>2.374378796</v>
      </c>
    </row>
    <row r="24">
      <c r="B24" s="41" t="str">
        <f t="shared" ref="B24:BL24" si="10">B16+B23</f>
        <v>#DIV/0!</v>
      </c>
      <c r="C24" s="41" t="str">
        <f t="shared" si="10"/>
        <v>#DIV/0!</v>
      </c>
      <c r="D24" s="41" t="str">
        <f t="shared" si="10"/>
        <v>#DIV/0!</v>
      </c>
      <c r="E24" s="41" t="str">
        <f t="shared" si="10"/>
        <v>#DIV/0!</v>
      </c>
      <c r="F24" s="41" t="str">
        <f t="shared" si="10"/>
        <v>#DIV/0!</v>
      </c>
      <c r="G24" s="41" t="str">
        <f t="shared" si="10"/>
        <v>#DIV/0!</v>
      </c>
      <c r="H24" s="41" t="str">
        <f t="shared" si="10"/>
        <v>#DIV/0!</v>
      </c>
      <c r="I24" s="41" t="str">
        <f t="shared" si="10"/>
        <v>#DIV/0!</v>
      </c>
      <c r="J24" s="41" t="str">
        <f t="shared" si="10"/>
        <v>#DIV/0!</v>
      </c>
      <c r="K24" s="41" t="str">
        <f t="shared" si="10"/>
        <v>#DIV/0!</v>
      </c>
      <c r="L24" s="41" t="str">
        <f t="shared" si="10"/>
        <v>#DIV/0!</v>
      </c>
      <c r="M24" s="41" t="str">
        <f t="shared" si="10"/>
        <v>#DIV/0!</v>
      </c>
      <c r="N24" s="41" t="str">
        <f t="shared" si="10"/>
        <v>#DIV/0!</v>
      </c>
      <c r="O24" s="41" t="str">
        <f t="shared" si="10"/>
        <v>#DIV/0!</v>
      </c>
      <c r="P24" s="12">
        <f t="shared" si="10"/>
        <v>0.2568722923</v>
      </c>
      <c r="Q24" s="41">
        <f t="shared" si="10"/>
        <v>3.612237376</v>
      </c>
      <c r="R24" s="41" t="str">
        <f t="shared" si="10"/>
        <v>#DIV/0!</v>
      </c>
      <c r="S24" s="41" t="str">
        <f t="shared" si="10"/>
        <v>#DIV/0!</v>
      </c>
      <c r="T24" s="41" t="str">
        <f t="shared" si="10"/>
        <v>#DIV/0!</v>
      </c>
      <c r="U24" s="41" t="str">
        <f t="shared" si="10"/>
        <v>#DIV/0!</v>
      </c>
      <c r="V24" s="41" t="str">
        <f t="shared" si="10"/>
        <v>#DIV/0!</v>
      </c>
      <c r="W24" s="41" t="str">
        <f t="shared" si="10"/>
        <v>#DIV/0!</v>
      </c>
      <c r="X24" s="41" t="str">
        <f t="shared" si="10"/>
        <v>#DIV/0!</v>
      </c>
      <c r="Y24" s="41" t="str">
        <f t="shared" si="10"/>
        <v>#DIV/0!</v>
      </c>
      <c r="Z24" s="41" t="str">
        <f t="shared" si="10"/>
        <v>#DIV/0!</v>
      </c>
      <c r="AA24" s="41" t="str">
        <f t="shared" si="10"/>
        <v>#DIV/0!</v>
      </c>
      <c r="AB24" s="41" t="str">
        <f t="shared" si="10"/>
        <v>#DIV/0!</v>
      </c>
      <c r="AC24" s="41" t="str">
        <f t="shared" si="10"/>
        <v>#DIV/0!</v>
      </c>
      <c r="AD24" s="41" t="str">
        <f t="shared" si="10"/>
        <v>#DIV/0!</v>
      </c>
      <c r="AE24" s="41" t="str">
        <f t="shared" si="10"/>
        <v>#DIV/0!</v>
      </c>
      <c r="AF24" s="41">
        <f t="shared" si="10"/>
        <v>2.212310437</v>
      </c>
      <c r="AG24" s="41">
        <f t="shared" si="10"/>
        <v>1.751488249</v>
      </c>
      <c r="AH24" s="41" t="str">
        <f t="shared" si="10"/>
        <v>#DIV/0!</v>
      </c>
      <c r="AI24" s="41" t="str">
        <f t="shared" si="10"/>
        <v>#DIV/0!</v>
      </c>
      <c r="AJ24" s="41">
        <f t="shared" si="10"/>
        <v>1.300908902</v>
      </c>
      <c r="AK24" s="12">
        <f t="shared" si="10"/>
        <v>0.02721088435</v>
      </c>
      <c r="AL24" s="41" t="str">
        <f t="shared" si="10"/>
        <v>#DIV/0!</v>
      </c>
      <c r="AM24" s="41" t="str">
        <f t="shared" si="10"/>
        <v>#DIV/0!</v>
      </c>
      <c r="AN24" s="41">
        <f t="shared" si="10"/>
        <v>0</v>
      </c>
      <c r="AO24" s="41">
        <f t="shared" si="10"/>
        <v>0.08547154652</v>
      </c>
      <c r="AP24" s="41" t="str">
        <f t="shared" si="10"/>
        <v>#DIV/0!</v>
      </c>
      <c r="AQ24" s="41" t="str">
        <f t="shared" si="10"/>
        <v>#DIV/0!</v>
      </c>
      <c r="AR24" s="41" t="str">
        <f t="shared" si="10"/>
        <v>#DIV/0!</v>
      </c>
      <c r="AS24" s="41" t="str">
        <f t="shared" si="10"/>
        <v>#DIV/0!</v>
      </c>
      <c r="AT24" s="41" t="str">
        <f t="shared" si="10"/>
        <v>#DIV/0!</v>
      </c>
      <c r="AU24" s="41" t="str">
        <f t="shared" si="10"/>
        <v>#DIV/0!</v>
      </c>
      <c r="AV24" s="41" t="str">
        <f t="shared" si="10"/>
        <v>#DIV/0!</v>
      </c>
      <c r="AW24" s="41" t="str">
        <f t="shared" si="10"/>
        <v>#DIV/0!</v>
      </c>
      <c r="AX24" s="41" t="str">
        <f t="shared" si="10"/>
        <v>#DIV/0!</v>
      </c>
      <c r="AY24" s="41" t="str">
        <f t="shared" si="10"/>
        <v>#DIV/0!</v>
      </c>
      <c r="AZ24" s="41" t="str">
        <f t="shared" si="10"/>
        <v>#DIV/0!</v>
      </c>
      <c r="BA24" s="41" t="str">
        <f t="shared" si="10"/>
        <v>#DIV/0!</v>
      </c>
      <c r="BB24" s="41" t="str">
        <f t="shared" si="10"/>
        <v>#DIV/0!</v>
      </c>
      <c r="BC24" s="41" t="str">
        <f t="shared" si="10"/>
        <v>#DIV/0!</v>
      </c>
      <c r="BD24" s="41" t="str">
        <f t="shared" si="10"/>
        <v>#DIV/0!</v>
      </c>
      <c r="BE24" s="41" t="str">
        <f t="shared" si="10"/>
        <v>#DIV/0!</v>
      </c>
      <c r="BF24" s="41" t="str">
        <f t="shared" si="10"/>
        <v>#DIV/0!</v>
      </c>
      <c r="BG24" s="41" t="str">
        <f t="shared" si="10"/>
        <v>#DIV/0!</v>
      </c>
      <c r="BH24" s="41" t="str">
        <f t="shared" si="10"/>
        <v>#DIV/0!</v>
      </c>
      <c r="BI24" s="41" t="str">
        <f t="shared" si="10"/>
        <v>#DIV/0!</v>
      </c>
      <c r="BJ24" s="41" t="str">
        <f t="shared" si="10"/>
        <v>#DIV/0!</v>
      </c>
      <c r="BK24" s="41" t="str">
        <f t="shared" si="10"/>
        <v>#DIV/0!</v>
      </c>
      <c r="BL24" s="41">
        <f t="shared" si="10"/>
        <v>3.736425548</v>
      </c>
    </row>
    <row r="25">
      <c r="B25" s="41" t="str">
        <f t="shared" ref="B25:BL25" si="11">B17+B24</f>
        <v>#DIV/0!</v>
      </c>
      <c r="C25" s="41" t="str">
        <f t="shared" si="11"/>
        <v>#DIV/0!</v>
      </c>
      <c r="D25" s="41" t="str">
        <f t="shared" si="11"/>
        <v>#DIV/0!</v>
      </c>
      <c r="E25" s="41" t="str">
        <f t="shared" si="11"/>
        <v>#DIV/0!</v>
      </c>
      <c r="F25" s="41" t="str">
        <f t="shared" si="11"/>
        <v>#DIV/0!</v>
      </c>
      <c r="G25" s="41" t="str">
        <f t="shared" si="11"/>
        <v>#DIV/0!</v>
      </c>
      <c r="H25" s="41" t="str">
        <f t="shared" si="11"/>
        <v>#DIV/0!</v>
      </c>
      <c r="I25" s="41" t="str">
        <f t="shared" si="11"/>
        <v>#DIV/0!</v>
      </c>
      <c r="J25" s="41" t="str">
        <f t="shared" si="11"/>
        <v>#DIV/0!</v>
      </c>
      <c r="K25" s="41" t="str">
        <f t="shared" si="11"/>
        <v>#DIV/0!</v>
      </c>
      <c r="L25" s="41" t="str">
        <f t="shared" si="11"/>
        <v>#DIV/0!</v>
      </c>
      <c r="M25" s="41" t="str">
        <f t="shared" si="11"/>
        <v>#DIV/0!</v>
      </c>
      <c r="N25" s="41" t="str">
        <f t="shared" si="11"/>
        <v>#DIV/0!</v>
      </c>
      <c r="O25" s="41" t="str">
        <f t="shared" si="11"/>
        <v>#DIV/0!</v>
      </c>
      <c r="P25" s="12">
        <f t="shared" si="11"/>
        <v>34.43622283</v>
      </c>
      <c r="Q25" s="41">
        <f t="shared" si="11"/>
        <v>52.51147673</v>
      </c>
      <c r="R25" s="41" t="str">
        <f t="shared" si="11"/>
        <v>#DIV/0!</v>
      </c>
      <c r="S25" s="41" t="str">
        <f t="shared" si="11"/>
        <v>#DIV/0!</v>
      </c>
      <c r="T25" s="41" t="str">
        <f t="shared" si="11"/>
        <v>#DIV/0!</v>
      </c>
      <c r="U25" s="41" t="str">
        <f t="shared" si="11"/>
        <v>#DIV/0!</v>
      </c>
      <c r="V25" s="41" t="str">
        <f t="shared" si="11"/>
        <v>#DIV/0!</v>
      </c>
      <c r="W25" s="41" t="str">
        <f t="shared" si="11"/>
        <v>#DIV/0!</v>
      </c>
      <c r="X25" s="41" t="str">
        <f t="shared" si="11"/>
        <v>#DIV/0!</v>
      </c>
      <c r="Y25" s="41" t="str">
        <f t="shared" si="11"/>
        <v>#DIV/0!</v>
      </c>
      <c r="Z25" s="41" t="str">
        <f t="shared" si="11"/>
        <v>#DIV/0!</v>
      </c>
      <c r="AA25" s="41" t="str">
        <f t="shared" si="11"/>
        <v>#DIV/0!</v>
      </c>
      <c r="AB25" s="41" t="str">
        <f t="shared" si="11"/>
        <v>#DIV/0!</v>
      </c>
      <c r="AC25" s="41" t="str">
        <f t="shared" si="11"/>
        <v>#DIV/0!</v>
      </c>
      <c r="AD25" s="41" t="str">
        <f t="shared" si="11"/>
        <v>#DIV/0!</v>
      </c>
      <c r="AE25" s="41" t="str">
        <f t="shared" si="11"/>
        <v>#DIV/0!</v>
      </c>
      <c r="AF25" s="41">
        <f t="shared" si="11"/>
        <v>20.50550104</v>
      </c>
      <c r="AG25" s="41">
        <f t="shared" si="11"/>
        <v>34.77856922</v>
      </c>
      <c r="AH25" s="41" t="str">
        <f t="shared" si="11"/>
        <v>#DIV/0!</v>
      </c>
      <c r="AI25" s="41" t="str">
        <f t="shared" si="11"/>
        <v>#DIV/0!</v>
      </c>
      <c r="AJ25" s="41">
        <f t="shared" si="11"/>
        <v>16.90834663</v>
      </c>
      <c r="AK25" s="12">
        <f t="shared" si="11"/>
        <v>3.285714286</v>
      </c>
      <c r="AL25" s="41" t="str">
        <f t="shared" si="11"/>
        <v>#DIV/0!</v>
      </c>
      <c r="AM25" s="41" t="str">
        <f t="shared" si="11"/>
        <v>#DIV/0!</v>
      </c>
      <c r="AN25" s="41">
        <f t="shared" si="11"/>
        <v>0.6439430619</v>
      </c>
      <c r="AO25" s="41">
        <f t="shared" si="11"/>
        <v>1.476948324</v>
      </c>
      <c r="AP25" s="41" t="str">
        <f t="shared" si="11"/>
        <v>#DIV/0!</v>
      </c>
      <c r="AQ25" s="41" t="str">
        <f t="shared" si="11"/>
        <v>#DIV/0!</v>
      </c>
      <c r="AR25" s="41" t="str">
        <f t="shared" si="11"/>
        <v>#DIV/0!</v>
      </c>
      <c r="AS25" s="41" t="str">
        <f t="shared" si="11"/>
        <v>#DIV/0!</v>
      </c>
      <c r="AT25" s="41" t="str">
        <f t="shared" si="11"/>
        <v>#DIV/0!</v>
      </c>
      <c r="AU25" s="41" t="str">
        <f t="shared" si="11"/>
        <v>#DIV/0!</v>
      </c>
      <c r="AV25" s="41" t="str">
        <f t="shared" si="11"/>
        <v>#DIV/0!</v>
      </c>
      <c r="AW25" s="41" t="str">
        <f t="shared" si="11"/>
        <v>#DIV/0!</v>
      </c>
      <c r="AX25" s="41" t="str">
        <f t="shared" si="11"/>
        <v>#DIV/0!</v>
      </c>
      <c r="AY25" s="41" t="str">
        <f t="shared" si="11"/>
        <v>#DIV/0!</v>
      </c>
      <c r="AZ25" s="41" t="str">
        <f t="shared" si="11"/>
        <v>#DIV/0!</v>
      </c>
      <c r="BA25" s="41" t="str">
        <f t="shared" si="11"/>
        <v>#DIV/0!</v>
      </c>
      <c r="BB25" s="41" t="str">
        <f t="shared" si="11"/>
        <v>#DIV/0!</v>
      </c>
      <c r="BC25" s="41" t="str">
        <f t="shared" si="11"/>
        <v>#DIV/0!</v>
      </c>
      <c r="BD25" s="41" t="str">
        <f t="shared" si="11"/>
        <v>#DIV/0!</v>
      </c>
      <c r="BE25" s="41" t="str">
        <f t="shared" si="11"/>
        <v>#DIV/0!</v>
      </c>
      <c r="BF25" s="41" t="str">
        <f t="shared" si="11"/>
        <v>#DIV/0!</v>
      </c>
      <c r="BG25" s="41" t="str">
        <f t="shared" si="11"/>
        <v>#DIV/0!</v>
      </c>
      <c r="BH25" s="41" t="str">
        <f t="shared" si="11"/>
        <v>#DIV/0!</v>
      </c>
      <c r="BI25" s="41" t="str">
        <f t="shared" si="11"/>
        <v>#DIV/0!</v>
      </c>
      <c r="BJ25" s="41" t="str">
        <f t="shared" si="11"/>
        <v>#DIV/0!</v>
      </c>
      <c r="BK25" s="41" t="str">
        <f t="shared" si="11"/>
        <v>#DIV/0!</v>
      </c>
      <c r="BL25" s="41">
        <f t="shared" si="11"/>
        <v>13.12350451</v>
      </c>
    </row>
    <row r="26">
      <c r="B26" s="41" t="str">
        <f t="shared" ref="B26:BL26" si="12">B18+B25</f>
        <v>#DIV/0!</v>
      </c>
      <c r="C26" s="41" t="str">
        <f t="shared" si="12"/>
        <v>#DIV/0!</v>
      </c>
      <c r="D26" s="41" t="str">
        <f t="shared" si="12"/>
        <v>#DIV/0!</v>
      </c>
      <c r="E26" s="41" t="str">
        <f t="shared" si="12"/>
        <v>#DIV/0!</v>
      </c>
      <c r="F26" s="41" t="str">
        <f t="shared" si="12"/>
        <v>#DIV/0!</v>
      </c>
      <c r="G26" s="41" t="str">
        <f t="shared" si="12"/>
        <v>#DIV/0!</v>
      </c>
      <c r="H26" s="41" t="str">
        <f t="shared" si="12"/>
        <v>#DIV/0!</v>
      </c>
      <c r="I26" s="41" t="str">
        <f t="shared" si="12"/>
        <v>#DIV/0!</v>
      </c>
      <c r="J26" s="41" t="str">
        <f t="shared" si="12"/>
        <v>#DIV/0!</v>
      </c>
      <c r="K26" s="41" t="str">
        <f t="shared" si="12"/>
        <v>#DIV/0!</v>
      </c>
      <c r="L26" s="41" t="str">
        <f t="shared" si="12"/>
        <v>#DIV/0!</v>
      </c>
      <c r="M26" s="41" t="str">
        <f t="shared" si="12"/>
        <v>#DIV/0!</v>
      </c>
      <c r="N26" s="41" t="str">
        <f t="shared" si="12"/>
        <v>#DIV/0!</v>
      </c>
      <c r="O26" s="41" t="str">
        <f t="shared" si="12"/>
        <v>#DIV/0!</v>
      </c>
      <c r="P26" s="12">
        <f t="shared" si="12"/>
        <v>94.9008933</v>
      </c>
      <c r="Q26" s="41">
        <f t="shared" si="12"/>
        <v>96.44807828</v>
      </c>
      <c r="R26" s="41" t="str">
        <f t="shared" si="12"/>
        <v>#DIV/0!</v>
      </c>
      <c r="S26" s="41" t="str">
        <f t="shared" si="12"/>
        <v>#DIV/0!</v>
      </c>
      <c r="T26" s="41" t="str">
        <f t="shared" si="12"/>
        <v>#DIV/0!</v>
      </c>
      <c r="U26" s="41" t="str">
        <f t="shared" si="12"/>
        <v>#DIV/0!</v>
      </c>
      <c r="V26" s="41" t="str">
        <f t="shared" si="12"/>
        <v>#DIV/0!</v>
      </c>
      <c r="W26" s="41" t="str">
        <f t="shared" si="12"/>
        <v>#DIV/0!</v>
      </c>
      <c r="X26" s="41" t="str">
        <f t="shared" si="12"/>
        <v>#DIV/0!</v>
      </c>
      <c r="Y26" s="41" t="str">
        <f t="shared" si="12"/>
        <v>#DIV/0!</v>
      </c>
      <c r="Z26" s="41" t="str">
        <f t="shared" si="12"/>
        <v>#DIV/0!</v>
      </c>
      <c r="AA26" s="41" t="str">
        <f t="shared" si="12"/>
        <v>#DIV/0!</v>
      </c>
      <c r="AB26" s="41" t="str">
        <f t="shared" si="12"/>
        <v>#DIV/0!</v>
      </c>
      <c r="AC26" s="41" t="str">
        <f t="shared" si="12"/>
        <v>#DIV/0!</v>
      </c>
      <c r="AD26" s="41" t="str">
        <f t="shared" si="12"/>
        <v>#DIV/0!</v>
      </c>
      <c r="AE26" s="41" t="str">
        <f t="shared" si="12"/>
        <v>#DIV/0!</v>
      </c>
      <c r="AF26" s="41">
        <f t="shared" si="12"/>
        <v>94.67142432</v>
      </c>
      <c r="AG26" s="41">
        <f t="shared" si="12"/>
        <v>95.87419566</v>
      </c>
      <c r="AH26" s="41" t="str">
        <f t="shared" si="12"/>
        <v>#DIV/0!</v>
      </c>
      <c r="AI26" s="41" t="str">
        <f t="shared" si="12"/>
        <v>#DIV/0!</v>
      </c>
      <c r="AJ26" s="41">
        <f t="shared" si="12"/>
        <v>94.81717894</v>
      </c>
      <c r="AK26" s="12">
        <f t="shared" si="12"/>
        <v>97</v>
      </c>
      <c r="AL26" s="41" t="str">
        <f t="shared" si="12"/>
        <v>#DIV/0!</v>
      </c>
      <c r="AM26" s="41" t="str">
        <f t="shared" si="12"/>
        <v>#DIV/0!</v>
      </c>
      <c r="AN26" s="41">
        <f t="shared" si="12"/>
        <v>58.27926794</v>
      </c>
      <c r="AO26" s="41">
        <f t="shared" si="12"/>
        <v>79.23896135</v>
      </c>
      <c r="AP26" s="41" t="str">
        <f t="shared" si="12"/>
        <v>#DIV/0!</v>
      </c>
      <c r="AQ26" s="41" t="str">
        <f t="shared" si="12"/>
        <v>#DIV/0!</v>
      </c>
      <c r="AR26" s="41" t="str">
        <f t="shared" si="12"/>
        <v>#DIV/0!</v>
      </c>
      <c r="AS26" s="41" t="str">
        <f t="shared" si="12"/>
        <v>#DIV/0!</v>
      </c>
      <c r="AT26" s="41" t="str">
        <f t="shared" si="12"/>
        <v>#DIV/0!</v>
      </c>
      <c r="AU26" s="41" t="str">
        <f t="shared" si="12"/>
        <v>#DIV/0!</v>
      </c>
      <c r="AV26" s="41" t="str">
        <f t="shared" si="12"/>
        <v>#DIV/0!</v>
      </c>
      <c r="AW26" s="41" t="str">
        <f t="shared" si="12"/>
        <v>#DIV/0!</v>
      </c>
      <c r="AX26" s="41" t="str">
        <f t="shared" si="12"/>
        <v>#DIV/0!</v>
      </c>
      <c r="AY26" s="41" t="str">
        <f t="shared" si="12"/>
        <v>#DIV/0!</v>
      </c>
      <c r="AZ26" s="41" t="str">
        <f t="shared" si="12"/>
        <v>#DIV/0!</v>
      </c>
      <c r="BA26" s="41" t="str">
        <f t="shared" si="12"/>
        <v>#DIV/0!</v>
      </c>
      <c r="BB26" s="41" t="str">
        <f t="shared" si="12"/>
        <v>#DIV/0!</v>
      </c>
      <c r="BC26" s="41" t="str">
        <f t="shared" si="12"/>
        <v>#DIV/0!</v>
      </c>
      <c r="BD26" s="41" t="str">
        <f t="shared" si="12"/>
        <v>#DIV/0!</v>
      </c>
      <c r="BE26" s="41" t="str">
        <f t="shared" si="12"/>
        <v>#DIV/0!</v>
      </c>
      <c r="BF26" s="41" t="str">
        <f t="shared" si="12"/>
        <v>#DIV/0!</v>
      </c>
      <c r="BG26" s="41" t="str">
        <f t="shared" si="12"/>
        <v>#DIV/0!</v>
      </c>
      <c r="BH26" s="41" t="str">
        <f t="shared" si="12"/>
        <v>#DIV/0!</v>
      </c>
      <c r="BI26" s="41" t="str">
        <f t="shared" si="12"/>
        <v>#DIV/0!</v>
      </c>
      <c r="BJ26" s="41" t="str">
        <f t="shared" si="12"/>
        <v>#DIV/0!</v>
      </c>
      <c r="BK26" s="41" t="str">
        <f t="shared" si="12"/>
        <v>#DIV/0!</v>
      </c>
      <c r="BL26" s="41">
        <f t="shared" si="12"/>
        <v>74.59966869</v>
      </c>
    </row>
    <row r="27">
      <c r="B27" s="41" t="str">
        <f t="shared" ref="B27:BL27" si="13">B19+B26</f>
        <v>#DIV/0!</v>
      </c>
      <c r="C27" s="41" t="str">
        <f t="shared" si="13"/>
        <v>#DIV/0!</v>
      </c>
      <c r="D27" s="41" t="str">
        <f t="shared" si="13"/>
        <v>#DIV/0!</v>
      </c>
      <c r="E27" s="41" t="str">
        <f t="shared" si="13"/>
        <v>#DIV/0!</v>
      </c>
      <c r="F27" s="41" t="str">
        <f t="shared" si="13"/>
        <v>#DIV/0!</v>
      </c>
      <c r="G27" s="41" t="str">
        <f t="shared" si="13"/>
        <v>#DIV/0!</v>
      </c>
      <c r="H27" s="41" t="str">
        <f t="shared" si="13"/>
        <v>#DIV/0!</v>
      </c>
      <c r="I27" s="41" t="str">
        <f t="shared" si="13"/>
        <v>#DIV/0!</v>
      </c>
      <c r="J27" s="41" t="str">
        <f t="shared" si="13"/>
        <v>#DIV/0!</v>
      </c>
      <c r="K27" s="41" t="str">
        <f t="shared" si="13"/>
        <v>#DIV/0!</v>
      </c>
      <c r="L27" s="41" t="str">
        <f t="shared" si="13"/>
        <v>#DIV/0!</v>
      </c>
      <c r="M27" s="41" t="str">
        <f t="shared" si="13"/>
        <v>#DIV/0!</v>
      </c>
      <c r="N27" s="41" t="str">
        <f t="shared" si="13"/>
        <v>#DIV/0!</v>
      </c>
      <c r="O27" s="41" t="str">
        <f t="shared" si="13"/>
        <v>#DIV/0!</v>
      </c>
      <c r="P27" s="12">
        <f t="shared" si="13"/>
        <v>99.83897558</v>
      </c>
      <c r="Q27" s="41">
        <f t="shared" si="13"/>
        <v>99.97989478</v>
      </c>
      <c r="R27" s="41" t="str">
        <f t="shared" si="13"/>
        <v>#DIV/0!</v>
      </c>
      <c r="S27" s="41" t="str">
        <f t="shared" si="13"/>
        <v>#DIV/0!</v>
      </c>
      <c r="T27" s="41" t="str">
        <f t="shared" si="13"/>
        <v>#DIV/0!</v>
      </c>
      <c r="U27" s="41" t="str">
        <f t="shared" si="13"/>
        <v>#DIV/0!</v>
      </c>
      <c r="V27" s="41" t="str">
        <f t="shared" si="13"/>
        <v>#DIV/0!</v>
      </c>
      <c r="W27" s="41" t="str">
        <f t="shared" si="13"/>
        <v>#DIV/0!</v>
      </c>
      <c r="X27" s="41" t="str">
        <f t="shared" si="13"/>
        <v>#DIV/0!</v>
      </c>
      <c r="Y27" s="41" t="str">
        <f t="shared" si="13"/>
        <v>#DIV/0!</v>
      </c>
      <c r="Z27" s="41" t="str">
        <f t="shared" si="13"/>
        <v>#DIV/0!</v>
      </c>
      <c r="AA27" s="41" t="str">
        <f t="shared" si="13"/>
        <v>#DIV/0!</v>
      </c>
      <c r="AB27" s="41" t="str">
        <f t="shared" si="13"/>
        <v>#DIV/0!</v>
      </c>
      <c r="AC27" s="41" t="str">
        <f t="shared" si="13"/>
        <v>#DIV/0!</v>
      </c>
      <c r="AD27" s="41" t="str">
        <f t="shared" si="13"/>
        <v>#DIV/0!</v>
      </c>
      <c r="AE27" s="41" t="str">
        <f t="shared" si="13"/>
        <v>#DIV/0!</v>
      </c>
      <c r="AF27" s="41">
        <f t="shared" si="13"/>
        <v>99.97026464</v>
      </c>
      <c r="AG27" s="41">
        <f t="shared" si="13"/>
        <v>99.96558962</v>
      </c>
      <c r="AH27" s="41" t="str">
        <f t="shared" si="13"/>
        <v>#DIV/0!</v>
      </c>
      <c r="AI27" s="41" t="str">
        <f t="shared" si="13"/>
        <v>#DIV/0!</v>
      </c>
      <c r="AJ27" s="41">
        <f t="shared" si="13"/>
        <v>99.97224728</v>
      </c>
      <c r="AK27" s="12">
        <f t="shared" si="13"/>
        <v>99.97959184</v>
      </c>
      <c r="AL27" s="41" t="str">
        <f t="shared" si="13"/>
        <v>#DIV/0!</v>
      </c>
      <c r="AM27" s="41" t="str">
        <f t="shared" si="13"/>
        <v>#DIV/0!</v>
      </c>
      <c r="AN27" s="41">
        <f t="shared" si="13"/>
        <v>100.1113586</v>
      </c>
      <c r="AO27" s="41">
        <f t="shared" si="13"/>
        <v>99.70084959</v>
      </c>
      <c r="AP27" s="41" t="str">
        <f t="shared" si="13"/>
        <v>#DIV/0!</v>
      </c>
      <c r="AQ27" s="41" t="str">
        <f t="shared" si="13"/>
        <v>#DIV/0!</v>
      </c>
      <c r="AR27" s="41" t="str">
        <f t="shared" si="13"/>
        <v>#DIV/0!</v>
      </c>
      <c r="AS27" s="41" t="str">
        <f t="shared" si="13"/>
        <v>#DIV/0!</v>
      </c>
      <c r="AT27" s="41" t="str">
        <f t="shared" si="13"/>
        <v>#DIV/0!</v>
      </c>
      <c r="AU27" s="41" t="str">
        <f t="shared" si="13"/>
        <v>#DIV/0!</v>
      </c>
      <c r="AV27" s="41" t="str">
        <f t="shared" si="13"/>
        <v>#DIV/0!</v>
      </c>
      <c r="AW27" s="41" t="str">
        <f t="shared" si="13"/>
        <v>#DIV/0!</v>
      </c>
      <c r="AX27" s="41" t="str">
        <f t="shared" si="13"/>
        <v>#DIV/0!</v>
      </c>
      <c r="AY27" s="41" t="str">
        <f t="shared" si="13"/>
        <v>#DIV/0!</v>
      </c>
      <c r="AZ27" s="41" t="str">
        <f t="shared" si="13"/>
        <v>#DIV/0!</v>
      </c>
      <c r="BA27" s="41" t="str">
        <f t="shared" si="13"/>
        <v>#DIV/0!</v>
      </c>
      <c r="BB27" s="41" t="str">
        <f t="shared" si="13"/>
        <v>#DIV/0!</v>
      </c>
      <c r="BC27" s="41" t="str">
        <f t="shared" si="13"/>
        <v>#DIV/0!</v>
      </c>
      <c r="BD27" s="41" t="str">
        <f t="shared" si="13"/>
        <v>#DIV/0!</v>
      </c>
      <c r="BE27" s="41" t="str">
        <f t="shared" si="13"/>
        <v>#DIV/0!</v>
      </c>
      <c r="BF27" s="41" t="str">
        <f t="shared" si="13"/>
        <v>#DIV/0!</v>
      </c>
      <c r="BG27" s="41" t="str">
        <f t="shared" si="13"/>
        <v>#DIV/0!</v>
      </c>
      <c r="BH27" s="41" t="str">
        <f t="shared" si="13"/>
        <v>#DIV/0!</v>
      </c>
      <c r="BI27" s="41" t="str">
        <f t="shared" si="13"/>
        <v>#DIV/0!</v>
      </c>
      <c r="BJ27" s="41" t="str">
        <f t="shared" si="13"/>
        <v>#DIV/0!</v>
      </c>
      <c r="BK27" s="41" t="str">
        <f t="shared" si="13"/>
        <v>#DIV/0!</v>
      </c>
      <c r="BL27" s="41">
        <f t="shared" si="13"/>
        <v>100</v>
      </c>
    </row>
    <row r="28">
      <c r="B28" s="41" t="str">
        <f t="shared" ref="B28:BL28" si="14">B20+B27</f>
        <v>#DIV/0!</v>
      </c>
      <c r="C28" s="41" t="str">
        <f t="shared" si="14"/>
        <v>#DIV/0!</v>
      </c>
      <c r="D28" s="41" t="str">
        <f t="shared" si="14"/>
        <v>#DIV/0!</v>
      </c>
      <c r="E28" s="41" t="str">
        <f t="shared" si="14"/>
        <v>#DIV/0!</v>
      </c>
      <c r="F28" s="41" t="str">
        <f t="shared" si="14"/>
        <v>#DIV/0!</v>
      </c>
      <c r="G28" s="41" t="str">
        <f t="shared" si="14"/>
        <v>#DIV/0!</v>
      </c>
      <c r="H28" s="41" t="str">
        <f t="shared" si="14"/>
        <v>#DIV/0!</v>
      </c>
      <c r="I28" s="41" t="str">
        <f t="shared" si="14"/>
        <v>#DIV/0!</v>
      </c>
      <c r="J28" s="41" t="str">
        <f t="shared" si="14"/>
        <v>#DIV/0!</v>
      </c>
      <c r="K28" s="41" t="str">
        <f t="shared" si="14"/>
        <v>#DIV/0!</v>
      </c>
      <c r="L28" s="41" t="str">
        <f t="shared" si="14"/>
        <v>#DIV/0!</v>
      </c>
      <c r="M28" s="41" t="str">
        <f t="shared" si="14"/>
        <v>#DIV/0!</v>
      </c>
      <c r="N28" s="41" t="str">
        <f t="shared" si="14"/>
        <v>#DIV/0!</v>
      </c>
      <c r="O28" s="41" t="str">
        <f t="shared" si="14"/>
        <v>#DIV/0!</v>
      </c>
      <c r="P28" s="12">
        <f t="shared" si="14"/>
        <v>99.86197907</v>
      </c>
      <c r="Q28" s="41">
        <f t="shared" si="14"/>
        <v>99.98324565</v>
      </c>
      <c r="R28" s="41" t="str">
        <f t="shared" si="14"/>
        <v>#DIV/0!</v>
      </c>
      <c r="S28" s="41" t="str">
        <f t="shared" si="14"/>
        <v>#DIV/0!</v>
      </c>
      <c r="T28" s="41" t="str">
        <f t="shared" si="14"/>
        <v>#DIV/0!</v>
      </c>
      <c r="U28" s="41" t="str">
        <f t="shared" si="14"/>
        <v>#DIV/0!</v>
      </c>
      <c r="V28" s="41" t="str">
        <f t="shared" si="14"/>
        <v>#DIV/0!</v>
      </c>
      <c r="W28" s="41" t="str">
        <f t="shared" si="14"/>
        <v>#DIV/0!</v>
      </c>
      <c r="X28" s="41" t="str">
        <f t="shared" si="14"/>
        <v>#DIV/0!</v>
      </c>
      <c r="Y28" s="41" t="str">
        <f t="shared" si="14"/>
        <v>#DIV/0!</v>
      </c>
      <c r="Z28" s="41" t="str">
        <f t="shared" si="14"/>
        <v>#DIV/0!</v>
      </c>
      <c r="AA28" s="41" t="str">
        <f t="shared" si="14"/>
        <v>#DIV/0!</v>
      </c>
      <c r="AB28" s="41" t="str">
        <f t="shared" si="14"/>
        <v>#DIV/0!</v>
      </c>
      <c r="AC28" s="41" t="str">
        <f t="shared" si="14"/>
        <v>#DIV/0!</v>
      </c>
      <c r="AD28" s="41" t="str">
        <f t="shared" si="14"/>
        <v>#DIV/0!</v>
      </c>
      <c r="AE28" s="41" t="str">
        <f t="shared" si="14"/>
        <v>#DIV/0!</v>
      </c>
      <c r="AF28" s="41">
        <f t="shared" si="14"/>
        <v>99.97621172</v>
      </c>
      <c r="AG28" s="41">
        <f t="shared" si="14"/>
        <v>100</v>
      </c>
      <c r="AH28" s="41" t="str">
        <f t="shared" si="14"/>
        <v>#DIV/0!</v>
      </c>
      <c r="AI28" s="41" t="str">
        <f t="shared" si="14"/>
        <v>#DIV/0!</v>
      </c>
      <c r="AJ28" s="41">
        <f t="shared" si="14"/>
        <v>99.99653091</v>
      </c>
      <c r="AK28" s="12">
        <f t="shared" si="14"/>
        <v>99.97959184</v>
      </c>
      <c r="AL28" s="41" t="str">
        <f t="shared" si="14"/>
        <v>#DIV/0!</v>
      </c>
      <c r="AM28" s="41" t="str">
        <f t="shared" si="14"/>
        <v>#DIV/0!</v>
      </c>
      <c r="AN28" s="41">
        <f t="shared" si="14"/>
        <v>100.1113586</v>
      </c>
      <c r="AO28" s="41">
        <f t="shared" si="14"/>
        <v>99.73503821</v>
      </c>
      <c r="AP28" s="41" t="str">
        <f t="shared" si="14"/>
        <v>#DIV/0!</v>
      </c>
      <c r="AQ28" s="41" t="str">
        <f t="shared" si="14"/>
        <v>#DIV/0!</v>
      </c>
      <c r="AR28" s="41" t="str">
        <f t="shared" si="14"/>
        <v>#DIV/0!</v>
      </c>
      <c r="AS28" s="41" t="str">
        <f t="shared" si="14"/>
        <v>#DIV/0!</v>
      </c>
      <c r="AT28" s="41" t="str">
        <f t="shared" si="14"/>
        <v>#DIV/0!</v>
      </c>
      <c r="AU28" s="41" t="str">
        <f t="shared" si="14"/>
        <v>#DIV/0!</v>
      </c>
      <c r="AV28" s="41" t="str">
        <f t="shared" si="14"/>
        <v>#DIV/0!</v>
      </c>
      <c r="AW28" s="41" t="str">
        <f t="shared" si="14"/>
        <v>#DIV/0!</v>
      </c>
      <c r="AX28" s="41" t="str">
        <f t="shared" si="14"/>
        <v>#DIV/0!</v>
      </c>
      <c r="AY28" s="41" t="str">
        <f t="shared" si="14"/>
        <v>#DIV/0!</v>
      </c>
      <c r="AZ28" s="41" t="str">
        <f t="shared" si="14"/>
        <v>#DIV/0!</v>
      </c>
      <c r="BA28" s="41" t="str">
        <f t="shared" si="14"/>
        <v>#DIV/0!</v>
      </c>
      <c r="BB28" s="41" t="str">
        <f t="shared" si="14"/>
        <v>#DIV/0!</v>
      </c>
      <c r="BC28" s="41" t="str">
        <f t="shared" si="14"/>
        <v>#DIV/0!</v>
      </c>
      <c r="BD28" s="41" t="str">
        <f t="shared" si="14"/>
        <v>#DIV/0!</v>
      </c>
      <c r="BE28" s="41" t="str">
        <f t="shared" si="14"/>
        <v>#DIV/0!</v>
      </c>
      <c r="BF28" s="41" t="str">
        <f t="shared" si="14"/>
        <v>#DIV/0!</v>
      </c>
      <c r="BG28" s="41" t="str">
        <f t="shared" si="14"/>
        <v>#DIV/0!</v>
      </c>
      <c r="BH28" s="41" t="str">
        <f t="shared" si="14"/>
        <v>#DIV/0!</v>
      </c>
      <c r="BI28" s="41" t="str">
        <f t="shared" si="14"/>
        <v>#DIV/0!</v>
      </c>
      <c r="BJ28" s="41" t="str">
        <f t="shared" si="14"/>
        <v>#DIV/0!</v>
      </c>
      <c r="BK28" s="41" t="str">
        <f t="shared" si="14"/>
        <v>#DIV/0!</v>
      </c>
      <c r="BL28" s="41">
        <f t="shared" si="14"/>
        <v>100.1656543</v>
      </c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</row>
    <row r="30">
      <c r="A30" s="41" t="s">
        <v>45</v>
      </c>
      <c r="B30" s="41">
        <f t="shared" ref="B30:BL30" si="15">SUM(B6:B12)</f>
        <v>0</v>
      </c>
      <c r="C30" s="41">
        <f t="shared" si="15"/>
        <v>0</v>
      </c>
      <c r="D30" s="41">
        <f t="shared" si="15"/>
        <v>0</v>
      </c>
      <c r="E30" s="41">
        <f t="shared" si="15"/>
        <v>0</v>
      </c>
      <c r="F30" s="41">
        <f t="shared" si="15"/>
        <v>0</v>
      </c>
      <c r="G30" s="41">
        <f t="shared" si="15"/>
        <v>0</v>
      </c>
      <c r="H30" s="41">
        <f t="shared" si="15"/>
        <v>0</v>
      </c>
      <c r="I30" s="41">
        <f t="shared" si="15"/>
        <v>0</v>
      </c>
      <c r="J30" s="41">
        <f t="shared" si="15"/>
        <v>0</v>
      </c>
      <c r="K30" s="41">
        <f t="shared" si="15"/>
        <v>0</v>
      </c>
      <c r="L30" s="41">
        <f t="shared" si="15"/>
        <v>0</v>
      </c>
      <c r="M30" s="41">
        <f t="shared" si="15"/>
        <v>0</v>
      </c>
      <c r="N30" s="41">
        <f t="shared" si="15"/>
        <v>0</v>
      </c>
      <c r="O30" s="41">
        <f t="shared" si="15"/>
        <v>0</v>
      </c>
      <c r="P30" s="12">
        <f t="shared" si="15"/>
        <v>260.47</v>
      </c>
      <c r="Q30" s="41">
        <f t="shared" si="15"/>
        <v>298.38</v>
      </c>
      <c r="R30" s="41">
        <f t="shared" si="15"/>
        <v>0</v>
      </c>
      <c r="S30" s="41">
        <f t="shared" si="15"/>
        <v>0</v>
      </c>
      <c r="T30" s="41">
        <f t="shared" si="15"/>
        <v>0</v>
      </c>
      <c r="U30" s="41">
        <f t="shared" si="15"/>
        <v>0</v>
      </c>
      <c r="V30" s="41">
        <f t="shared" si="15"/>
        <v>0</v>
      </c>
      <c r="W30" s="41">
        <f t="shared" si="15"/>
        <v>0</v>
      </c>
      <c r="X30" s="41">
        <f t="shared" si="15"/>
        <v>0</v>
      </c>
      <c r="Y30" s="41">
        <f t="shared" si="15"/>
        <v>0</v>
      </c>
      <c r="Z30" s="41">
        <f t="shared" si="15"/>
        <v>0</v>
      </c>
      <c r="AA30" s="41">
        <f t="shared" si="15"/>
        <v>0</v>
      </c>
      <c r="AB30" s="41">
        <f t="shared" si="15"/>
        <v>0</v>
      </c>
      <c r="AC30" s="41">
        <f t="shared" si="15"/>
        <v>0</v>
      </c>
      <c r="AD30" s="41">
        <f t="shared" si="15"/>
        <v>0</v>
      </c>
      <c r="AE30" s="41">
        <f t="shared" si="15"/>
        <v>0</v>
      </c>
      <c r="AF30" s="41">
        <f t="shared" si="15"/>
        <v>336.22</v>
      </c>
      <c r="AG30" s="41">
        <f t="shared" si="15"/>
        <v>290.61</v>
      </c>
      <c r="AH30" s="41">
        <f t="shared" si="15"/>
        <v>0</v>
      </c>
      <c r="AI30" s="41">
        <f t="shared" si="15"/>
        <v>0</v>
      </c>
      <c r="AJ30" s="41">
        <f t="shared" si="15"/>
        <v>288.25</v>
      </c>
      <c r="AK30" s="12">
        <f t="shared" si="15"/>
        <v>146.97</v>
      </c>
      <c r="AL30" s="41">
        <f t="shared" si="15"/>
        <v>0</v>
      </c>
      <c r="AM30" s="41">
        <f t="shared" si="15"/>
        <v>0</v>
      </c>
      <c r="AN30" s="41">
        <f t="shared" si="15"/>
        <v>206.77</v>
      </c>
      <c r="AO30" s="41">
        <f t="shared" si="15"/>
        <v>583.44</v>
      </c>
      <c r="AP30" s="41">
        <f t="shared" si="15"/>
        <v>0</v>
      </c>
      <c r="AQ30" s="41">
        <f t="shared" si="15"/>
        <v>0</v>
      </c>
      <c r="AR30" s="41">
        <f t="shared" si="15"/>
        <v>0</v>
      </c>
      <c r="AS30" s="41">
        <f t="shared" si="15"/>
        <v>0</v>
      </c>
      <c r="AT30" s="41">
        <f t="shared" si="15"/>
        <v>0</v>
      </c>
      <c r="AU30" s="41">
        <f t="shared" si="15"/>
        <v>0</v>
      </c>
      <c r="AV30" s="41">
        <f t="shared" si="15"/>
        <v>0</v>
      </c>
      <c r="AW30" s="41">
        <f t="shared" si="15"/>
        <v>0</v>
      </c>
      <c r="AX30" s="41">
        <f t="shared" si="15"/>
        <v>0</v>
      </c>
      <c r="AY30" s="41">
        <f t="shared" si="15"/>
        <v>0</v>
      </c>
      <c r="AZ30" s="41">
        <f t="shared" si="15"/>
        <v>0</v>
      </c>
      <c r="BA30" s="41">
        <f t="shared" si="15"/>
        <v>0</v>
      </c>
      <c r="BB30" s="41">
        <f t="shared" si="15"/>
        <v>0</v>
      </c>
      <c r="BC30" s="41">
        <f t="shared" si="15"/>
        <v>0</v>
      </c>
      <c r="BD30" s="41">
        <f t="shared" si="15"/>
        <v>0</v>
      </c>
      <c r="BE30" s="41">
        <f t="shared" si="15"/>
        <v>0</v>
      </c>
      <c r="BF30" s="41">
        <f t="shared" si="15"/>
        <v>0</v>
      </c>
      <c r="BG30" s="41">
        <f t="shared" si="15"/>
        <v>0</v>
      </c>
      <c r="BH30" s="41">
        <f t="shared" si="15"/>
        <v>0</v>
      </c>
      <c r="BI30" s="41">
        <f t="shared" si="15"/>
        <v>0</v>
      </c>
      <c r="BJ30" s="41">
        <f t="shared" si="15"/>
        <v>0</v>
      </c>
      <c r="BK30" s="41">
        <f t="shared" si="15"/>
        <v>0</v>
      </c>
      <c r="BL30" s="41">
        <f t="shared" si="15"/>
        <v>544.2</v>
      </c>
    </row>
    <row r="31">
      <c r="A31" s="41" t="s">
        <v>46</v>
      </c>
      <c r="B31" s="41">
        <f t="shared" ref="B31:BL31" si="16">B4-B30</f>
        <v>0</v>
      </c>
      <c r="C31" s="41">
        <f t="shared" si="16"/>
        <v>0</v>
      </c>
      <c r="D31" s="41">
        <f t="shared" si="16"/>
        <v>0</v>
      </c>
      <c r="E31" s="41">
        <f t="shared" si="16"/>
        <v>0</v>
      </c>
      <c r="F31" s="41">
        <f t="shared" si="16"/>
        <v>0</v>
      </c>
      <c r="G31" s="41">
        <f t="shared" si="16"/>
        <v>0</v>
      </c>
      <c r="H31" s="41">
        <f t="shared" si="16"/>
        <v>0</v>
      </c>
      <c r="I31" s="41">
        <f t="shared" si="16"/>
        <v>0</v>
      </c>
      <c r="J31" s="41">
        <f t="shared" si="16"/>
        <v>0</v>
      </c>
      <c r="K31" s="41">
        <f t="shared" si="16"/>
        <v>0</v>
      </c>
      <c r="L31" s="41">
        <f t="shared" si="16"/>
        <v>0</v>
      </c>
      <c r="M31" s="41">
        <f t="shared" si="16"/>
        <v>0</v>
      </c>
      <c r="N31" s="41">
        <f t="shared" si="16"/>
        <v>0</v>
      </c>
      <c r="O31" s="41">
        <f t="shared" si="16"/>
        <v>0</v>
      </c>
      <c r="P31" s="12">
        <f t="shared" si="16"/>
        <v>0.36</v>
      </c>
      <c r="Q31" s="41">
        <f t="shared" si="16"/>
        <v>0.05</v>
      </c>
      <c r="R31" s="41">
        <f t="shared" si="16"/>
        <v>0</v>
      </c>
      <c r="S31" s="41">
        <f t="shared" si="16"/>
        <v>0</v>
      </c>
      <c r="T31" s="41">
        <f t="shared" si="16"/>
        <v>0</v>
      </c>
      <c r="U31" s="41">
        <f t="shared" si="16"/>
        <v>0</v>
      </c>
      <c r="V31" s="41">
        <f t="shared" si="16"/>
        <v>0</v>
      </c>
      <c r="W31" s="41">
        <f t="shared" si="16"/>
        <v>0</v>
      </c>
      <c r="X31" s="41">
        <f t="shared" si="16"/>
        <v>0</v>
      </c>
      <c r="Y31" s="41">
        <f t="shared" si="16"/>
        <v>0</v>
      </c>
      <c r="Z31" s="41">
        <f t="shared" si="16"/>
        <v>0</v>
      </c>
      <c r="AA31" s="41">
        <f t="shared" si="16"/>
        <v>0</v>
      </c>
      <c r="AB31" s="41">
        <f t="shared" si="16"/>
        <v>0</v>
      </c>
      <c r="AC31" s="41">
        <f t="shared" si="16"/>
        <v>0</v>
      </c>
      <c r="AD31" s="41">
        <f t="shared" si="16"/>
        <v>0</v>
      </c>
      <c r="AE31" s="41">
        <f t="shared" si="16"/>
        <v>0</v>
      </c>
      <c r="AF31" s="41">
        <f t="shared" si="16"/>
        <v>0.08</v>
      </c>
      <c r="AG31" s="41">
        <f t="shared" si="16"/>
        <v>0</v>
      </c>
      <c r="AH31" s="41">
        <f t="shared" si="16"/>
        <v>0</v>
      </c>
      <c r="AI31" s="41">
        <f t="shared" si="16"/>
        <v>0</v>
      </c>
      <c r="AJ31" s="41">
        <f t="shared" si="16"/>
        <v>0.01</v>
      </c>
      <c r="AK31" s="12">
        <f t="shared" si="16"/>
        <v>0.03</v>
      </c>
      <c r="AL31" s="41">
        <f t="shared" si="16"/>
        <v>0</v>
      </c>
      <c r="AM31" s="41">
        <f t="shared" si="16"/>
        <v>0</v>
      </c>
      <c r="AN31" s="41">
        <f t="shared" si="16"/>
        <v>-0.23</v>
      </c>
      <c r="AO31" s="41">
        <f t="shared" si="16"/>
        <v>1.55</v>
      </c>
      <c r="AP31" s="41">
        <f t="shared" si="16"/>
        <v>0</v>
      </c>
      <c r="AQ31" s="41">
        <f t="shared" si="16"/>
        <v>0</v>
      </c>
      <c r="AR31" s="41">
        <f t="shared" si="16"/>
        <v>0</v>
      </c>
      <c r="AS31" s="41">
        <f t="shared" si="16"/>
        <v>0</v>
      </c>
      <c r="AT31" s="41">
        <f t="shared" si="16"/>
        <v>0</v>
      </c>
      <c r="AU31" s="41">
        <f t="shared" si="16"/>
        <v>0</v>
      </c>
      <c r="AV31" s="41">
        <f t="shared" si="16"/>
        <v>0</v>
      </c>
      <c r="AW31" s="41">
        <f t="shared" si="16"/>
        <v>0</v>
      </c>
      <c r="AX31" s="41">
        <f t="shared" si="16"/>
        <v>0</v>
      </c>
      <c r="AY31" s="41">
        <f t="shared" si="16"/>
        <v>0</v>
      </c>
      <c r="AZ31" s="41">
        <f t="shared" si="16"/>
        <v>0</v>
      </c>
      <c r="BA31" s="41">
        <f t="shared" si="16"/>
        <v>0</v>
      </c>
      <c r="BB31" s="41">
        <f t="shared" si="16"/>
        <v>0</v>
      </c>
      <c r="BC31" s="41">
        <f t="shared" si="16"/>
        <v>0</v>
      </c>
      <c r="BD31" s="41">
        <f t="shared" si="16"/>
        <v>0</v>
      </c>
      <c r="BE31" s="41">
        <f t="shared" si="16"/>
        <v>0</v>
      </c>
      <c r="BF31" s="41">
        <f t="shared" si="16"/>
        <v>0</v>
      </c>
      <c r="BG31" s="41">
        <f t="shared" si="16"/>
        <v>0</v>
      </c>
      <c r="BH31" s="41">
        <f t="shared" si="16"/>
        <v>0</v>
      </c>
      <c r="BI31" s="41">
        <f t="shared" si="16"/>
        <v>0</v>
      </c>
      <c r="BJ31" s="41">
        <f t="shared" si="16"/>
        <v>0</v>
      </c>
      <c r="BK31" s="41">
        <f t="shared" si="16"/>
        <v>0</v>
      </c>
      <c r="BL31" s="41">
        <f t="shared" si="16"/>
        <v>-0.9</v>
      </c>
    </row>
    <row r="32">
      <c r="P32" s="12"/>
      <c r="AK32" s="12"/>
    </row>
    <row r="33">
      <c r="A33" s="31" t="s">
        <v>47</v>
      </c>
      <c r="P33" s="12"/>
      <c r="AK33" s="12"/>
    </row>
    <row r="34">
      <c r="A34" s="31" t="s">
        <v>48</v>
      </c>
      <c r="P34" s="12"/>
      <c r="AK34" s="12"/>
    </row>
    <row r="35">
      <c r="A35" s="31" t="s">
        <v>49</v>
      </c>
      <c r="P35" s="12"/>
      <c r="AK35" s="12"/>
    </row>
    <row r="36">
      <c r="A36" s="31" t="s">
        <v>50</v>
      </c>
      <c r="P36" s="12"/>
      <c r="AK36" s="12"/>
    </row>
    <row r="37">
      <c r="P37" s="12"/>
      <c r="AK37" s="12"/>
    </row>
    <row r="38">
      <c r="P38" s="12"/>
      <c r="AK38" s="12"/>
    </row>
    <row r="39">
      <c r="P39" s="12"/>
      <c r="AK39" s="12"/>
    </row>
    <row r="40">
      <c r="P40" s="12"/>
      <c r="AK40" s="12"/>
    </row>
    <row r="41">
      <c r="P41" s="12"/>
      <c r="AK41" s="12"/>
    </row>
    <row r="42">
      <c r="P42" s="12"/>
      <c r="AK42" s="12"/>
    </row>
    <row r="43">
      <c r="P43" s="12"/>
      <c r="AK43" s="12"/>
    </row>
    <row r="44">
      <c r="P44" s="12"/>
      <c r="AK44" s="12"/>
    </row>
    <row r="45">
      <c r="P45" s="12"/>
      <c r="AK45" s="12"/>
    </row>
    <row r="46">
      <c r="P46" s="12"/>
      <c r="AK46" s="12"/>
    </row>
    <row r="47">
      <c r="P47" s="12"/>
      <c r="AK47" s="12"/>
    </row>
    <row r="48">
      <c r="P48" s="12"/>
      <c r="AK48" s="12"/>
    </row>
    <row r="49">
      <c r="P49" s="12"/>
      <c r="AK49" s="12"/>
    </row>
    <row r="50">
      <c r="P50" s="12"/>
      <c r="AK50" s="12"/>
    </row>
    <row r="51">
      <c r="P51" s="12"/>
      <c r="AK51" s="12"/>
    </row>
    <row r="52">
      <c r="P52" s="12"/>
      <c r="AK52" s="12"/>
    </row>
    <row r="53">
      <c r="P53" s="12"/>
      <c r="AK53" s="12"/>
    </row>
    <row r="54">
      <c r="P54" s="12"/>
      <c r="AK54" s="12"/>
    </row>
    <row r="55">
      <c r="P55" s="12"/>
      <c r="AK55" s="12"/>
    </row>
    <row r="56">
      <c r="P56" s="12"/>
      <c r="AK56" s="12"/>
    </row>
    <row r="57">
      <c r="P57" s="12"/>
      <c r="AK57" s="12"/>
    </row>
    <row r="58">
      <c r="P58" s="12"/>
      <c r="AK58" s="12"/>
    </row>
    <row r="59">
      <c r="P59" s="12"/>
      <c r="AK59" s="12"/>
    </row>
    <row r="60">
      <c r="P60" s="12"/>
      <c r="AK60" s="12"/>
    </row>
    <row r="61">
      <c r="P61" s="12"/>
      <c r="AK61" s="12"/>
    </row>
    <row r="62">
      <c r="P62" s="12"/>
      <c r="AK62" s="12"/>
    </row>
    <row r="63">
      <c r="P63" s="12"/>
      <c r="AK63" s="12"/>
    </row>
    <row r="64">
      <c r="P64" s="12"/>
      <c r="AK64" s="12"/>
    </row>
    <row r="65">
      <c r="P65" s="12"/>
      <c r="AK65" s="12"/>
    </row>
    <row r="66">
      <c r="P66" s="12"/>
      <c r="AK66" s="12"/>
    </row>
    <row r="67">
      <c r="P67" s="12"/>
      <c r="AK67" s="12"/>
    </row>
    <row r="68">
      <c r="P68" s="12"/>
      <c r="AK68" s="12"/>
    </row>
    <row r="69">
      <c r="P69" s="12"/>
      <c r="AK69" s="12"/>
    </row>
    <row r="70">
      <c r="P70" s="12"/>
      <c r="AK70" s="12"/>
    </row>
    <row r="71">
      <c r="P71" s="12"/>
      <c r="AK71" s="12"/>
    </row>
    <row r="72">
      <c r="P72" s="12"/>
      <c r="AK72" s="12"/>
    </row>
    <row r="73">
      <c r="P73" s="12"/>
      <c r="AK73" s="12"/>
    </row>
    <row r="74">
      <c r="P74" s="12"/>
      <c r="AK74" s="12"/>
    </row>
    <row r="75">
      <c r="P75" s="12"/>
      <c r="AK75" s="12"/>
    </row>
    <row r="76">
      <c r="P76" s="12"/>
      <c r="AK76" s="12"/>
    </row>
    <row r="77">
      <c r="P77" s="12"/>
      <c r="AK77" s="12"/>
    </row>
    <row r="78">
      <c r="P78" s="12"/>
      <c r="AK78" s="12"/>
    </row>
    <row r="79">
      <c r="P79" s="12"/>
      <c r="AK79" s="12"/>
    </row>
    <row r="80">
      <c r="P80" s="12"/>
      <c r="AK80" s="12"/>
    </row>
    <row r="81">
      <c r="P81" s="12"/>
      <c r="AK81" s="12"/>
    </row>
    <row r="82">
      <c r="P82" s="12"/>
      <c r="AK82" s="12"/>
    </row>
    <row r="83">
      <c r="P83" s="12"/>
      <c r="AK83" s="12"/>
    </row>
    <row r="84">
      <c r="P84" s="12"/>
      <c r="AK84" s="12"/>
    </row>
    <row r="85">
      <c r="P85" s="12"/>
      <c r="AK85" s="12"/>
    </row>
    <row r="86">
      <c r="P86" s="12"/>
      <c r="AK86" s="12"/>
    </row>
    <row r="87">
      <c r="P87" s="12"/>
      <c r="AK87" s="12"/>
    </row>
    <row r="88">
      <c r="P88" s="12"/>
      <c r="AK88" s="12"/>
    </row>
    <row r="89">
      <c r="P89" s="12"/>
      <c r="AK89" s="12"/>
    </row>
    <row r="90">
      <c r="P90" s="12"/>
      <c r="AK90" s="12"/>
    </row>
    <row r="91">
      <c r="P91" s="12"/>
      <c r="AK91" s="12"/>
    </row>
    <row r="92">
      <c r="P92" s="12"/>
      <c r="AK92" s="12"/>
    </row>
    <row r="93">
      <c r="P93" s="12"/>
      <c r="AK93" s="12"/>
    </row>
    <row r="94">
      <c r="P94" s="12"/>
      <c r="AK94" s="12"/>
    </row>
    <row r="95">
      <c r="P95" s="12"/>
      <c r="AK95" s="12"/>
    </row>
    <row r="96">
      <c r="P96" s="12"/>
      <c r="AK96" s="12"/>
    </row>
    <row r="97">
      <c r="P97" s="12"/>
      <c r="AK97" s="12"/>
    </row>
    <row r="98">
      <c r="P98" s="12"/>
      <c r="AK98" s="12"/>
    </row>
    <row r="99">
      <c r="P99" s="12"/>
      <c r="AK99" s="12"/>
    </row>
    <row r="100">
      <c r="P100" s="12"/>
      <c r="AK100" s="12"/>
    </row>
    <row r="101">
      <c r="P101" s="12"/>
      <c r="AK101" s="12"/>
    </row>
    <row r="102">
      <c r="P102" s="12"/>
      <c r="AK102" s="12"/>
    </row>
    <row r="103">
      <c r="P103" s="12"/>
      <c r="AK103" s="12"/>
    </row>
    <row r="104">
      <c r="P104" s="12"/>
      <c r="AK104" s="12"/>
    </row>
    <row r="105">
      <c r="P105" s="12"/>
      <c r="AK105" s="12"/>
    </row>
    <row r="106">
      <c r="P106" s="12"/>
      <c r="AK106" s="12"/>
    </row>
    <row r="107">
      <c r="P107" s="12"/>
      <c r="AK107" s="12"/>
    </row>
    <row r="108">
      <c r="P108" s="12"/>
      <c r="AK108" s="12"/>
    </row>
    <row r="109">
      <c r="P109" s="12"/>
      <c r="AK109" s="12"/>
    </row>
    <row r="110">
      <c r="P110" s="12"/>
      <c r="AK110" s="12"/>
    </row>
    <row r="111">
      <c r="P111" s="12"/>
      <c r="AK111" s="12"/>
    </row>
    <row r="112">
      <c r="P112" s="12"/>
      <c r="AK112" s="12"/>
    </row>
    <row r="113">
      <c r="P113" s="12"/>
      <c r="AK113" s="12"/>
    </row>
    <row r="114">
      <c r="P114" s="12"/>
      <c r="AK114" s="12"/>
    </row>
    <row r="115">
      <c r="P115" s="12"/>
      <c r="AK115" s="12"/>
    </row>
    <row r="116">
      <c r="P116" s="12"/>
      <c r="AK116" s="12"/>
    </row>
    <row r="117">
      <c r="P117" s="12"/>
      <c r="AK117" s="12"/>
    </row>
    <row r="118">
      <c r="P118" s="12"/>
      <c r="AK118" s="12"/>
    </row>
    <row r="119">
      <c r="P119" s="12"/>
      <c r="AK119" s="12"/>
    </row>
    <row r="120">
      <c r="P120" s="12"/>
      <c r="AK120" s="12"/>
    </row>
    <row r="121">
      <c r="P121" s="12"/>
      <c r="AK121" s="12"/>
    </row>
    <row r="122">
      <c r="P122" s="12"/>
      <c r="AK122" s="12"/>
    </row>
    <row r="123">
      <c r="P123" s="12"/>
      <c r="AK123" s="12"/>
    </row>
    <row r="124">
      <c r="P124" s="12"/>
      <c r="AK124" s="12"/>
    </row>
    <row r="125">
      <c r="P125" s="12"/>
      <c r="AK125" s="12"/>
    </row>
    <row r="126">
      <c r="P126" s="12"/>
      <c r="AK126" s="12"/>
    </row>
    <row r="127">
      <c r="P127" s="12"/>
      <c r="AK127" s="12"/>
    </row>
    <row r="128">
      <c r="P128" s="12"/>
      <c r="AK128" s="12"/>
    </row>
    <row r="129">
      <c r="P129" s="12"/>
      <c r="AK129" s="12"/>
    </row>
    <row r="130">
      <c r="P130" s="12"/>
      <c r="AK130" s="12"/>
    </row>
    <row r="131">
      <c r="P131" s="12"/>
      <c r="AK131" s="12"/>
    </row>
    <row r="132">
      <c r="P132" s="12"/>
      <c r="AK132" s="12"/>
    </row>
    <row r="133">
      <c r="P133" s="12"/>
      <c r="AK133" s="12"/>
    </row>
    <row r="134">
      <c r="P134" s="12"/>
      <c r="AK134" s="12"/>
    </row>
    <row r="135">
      <c r="P135" s="12"/>
      <c r="AK135" s="12"/>
    </row>
    <row r="136">
      <c r="P136" s="12"/>
      <c r="AK136" s="12"/>
    </row>
    <row r="137">
      <c r="P137" s="12"/>
      <c r="AK137" s="12"/>
    </row>
    <row r="138">
      <c r="P138" s="12"/>
      <c r="AK138" s="12"/>
    </row>
    <row r="139">
      <c r="P139" s="12"/>
      <c r="AK139" s="12"/>
    </row>
    <row r="140">
      <c r="P140" s="12"/>
      <c r="AK140" s="12"/>
    </row>
    <row r="141">
      <c r="P141" s="12"/>
      <c r="AK141" s="12"/>
    </row>
    <row r="142">
      <c r="P142" s="12"/>
      <c r="AK142" s="12"/>
    </row>
    <row r="143">
      <c r="P143" s="12"/>
      <c r="AK143" s="12"/>
    </row>
    <row r="144">
      <c r="P144" s="12"/>
      <c r="AK144" s="12"/>
    </row>
    <row r="145">
      <c r="P145" s="12"/>
      <c r="AK145" s="12"/>
    </row>
    <row r="146">
      <c r="P146" s="12"/>
      <c r="AK146" s="12"/>
    </row>
    <row r="147">
      <c r="P147" s="12"/>
      <c r="AK147" s="12"/>
    </row>
    <row r="148">
      <c r="P148" s="12"/>
      <c r="AK148" s="12"/>
    </row>
    <row r="149">
      <c r="P149" s="12"/>
      <c r="AK149" s="12"/>
    </row>
    <row r="150">
      <c r="P150" s="12"/>
      <c r="AK150" s="12"/>
    </row>
    <row r="151">
      <c r="P151" s="12"/>
      <c r="AK151" s="12"/>
    </row>
    <row r="152">
      <c r="P152" s="12"/>
      <c r="AK152" s="12"/>
    </row>
    <row r="153">
      <c r="P153" s="12"/>
      <c r="AK153" s="12"/>
    </row>
    <row r="154">
      <c r="P154" s="12"/>
      <c r="AK154" s="12"/>
    </row>
    <row r="155">
      <c r="P155" s="12"/>
      <c r="AK155" s="12"/>
    </row>
    <row r="156">
      <c r="P156" s="12"/>
      <c r="AK156" s="12"/>
    </row>
    <row r="157">
      <c r="P157" s="12"/>
      <c r="AK157" s="12"/>
    </row>
    <row r="158">
      <c r="P158" s="12"/>
      <c r="AK158" s="12"/>
    </row>
    <row r="159">
      <c r="P159" s="12"/>
      <c r="AK159" s="12"/>
    </row>
    <row r="160">
      <c r="P160" s="12"/>
      <c r="AK160" s="12"/>
    </row>
    <row r="161">
      <c r="P161" s="12"/>
      <c r="AK161" s="12"/>
    </row>
    <row r="162">
      <c r="P162" s="12"/>
      <c r="AK162" s="12"/>
    </row>
    <row r="163">
      <c r="P163" s="12"/>
      <c r="AK163" s="12"/>
    </row>
    <row r="164">
      <c r="P164" s="12"/>
      <c r="AK164" s="12"/>
    </row>
    <row r="165">
      <c r="P165" s="12"/>
      <c r="AK165" s="12"/>
    </row>
    <row r="166">
      <c r="P166" s="12"/>
      <c r="AK166" s="12"/>
    </row>
    <row r="167">
      <c r="P167" s="12"/>
      <c r="AK167" s="12"/>
    </row>
    <row r="168">
      <c r="P168" s="12"/>
      <c r="AK168" s="12"/>
    </row>
    <row r="169">
      <c r="P169" s="12"/>
      <c r="AK169" s="12"/>
    </row>
    <row r="170">
      <c r="P170" s="12"/>
      <c r="AK170" s="12"/>
    </row>
    <row r="171">
      <c r="P171" s="12"/>
      <c r="AK171" s="12"/>
    </row>
    <row r="172">
      <c r="P172" s="12"/>
      <c r="AK172" s="12"/>
    </row>
    <row r="173">
      <c r="P173" s="12"/>
      <c r="AK173" s="12"/>
    </row>
    <row r="174">
      <c r="P174" s="12"/>
      <c r="AK174" s="12"/>
    </row>
    <row r="175">
      <c r="P175" s="12"/>
      <c r="AK175" s="12"/>
    </row>
    <row r="176">
      <c r="P176" s="12"/>
      <c r="AK176" s="12"/>
    </row>
    <row r="177">
      <c r="P177" s="12"/>
      <c r="AK177" s="12"/>
    </row>
    <row r="178">
      <c r="P178" s="12"/>
      <c r="AK178" s="12"/>
    </row>
    <row r="179">
      <c r="P179" s="12"/>
      <c r="AK179" s="12"/>
    </row>
    <row r="180">
      <c r="P180" s="12"/>
      <c r="AK180" s="12"/>
    </row>
    <row r="181">
      <c r="P181" s="12"/>
      <c r="AK181" s="12"/>
    </row>
    <row r="182">
      <c r="P182" s="12"/>
      <c r="AK182" s="12"/>
    </row>
    <row r="183">
      <c r="P183" s="12"/>
      <c r="AK183" s="12"/>
    </row>
    <row r="184">
      <c r="P184" s="12"/>
      <c r="AK184" s="12"/>
    </row>
    <row r="185">
      <c r="P185" s="12"/>
      <c r="AK185" s="12"/>
    </row>
    <row r="186">
      <c r="P186" s="12"/>
      <c r="AK186" s="12"/>
    </row>
    <row r="187">
      <c r="P187" s="12"/>
      <c r="AK187" s="12"/>
    </row>
    <row r="188">
      <c r="P188" s="12"/>
      <c r="AK188" s="12"/>
    </row>
    <row r="189">
      <c r="P189" s="12"/>
      <c r="AK189" s="12"/>
    </row>
    <row r="190">
      <c r="P190" s="12"/>
      <c r="AK190" s="12"/>
    </row>
    <row r="191">
      <c r="P191" s="12"/>
      <c r="AK191" s="12"/>
    </row>
    <row r="192">
      <c r="P192" s="12"/>
      <c r="AK192" s="12"/>
    </row>
    <row r="193">
      <c r="P193" s="12"/>
      <c r="AK193" s="12"/>
    </row>
    <row r="194">
      <c r="P194" s="12"/>
      <c r="AK194" s="12"/>
    </row>
    <row r="195">
      <c r="P195" s="12"/>
      <c r="AK195" s="12"/>
    </row>
    <row r="196">
      <c r="P196" s="12"/>
      <c r="AK196" s="12"/>
    </row>
    <row r="197">
      <c r="P197" s="12"/>
      <c r="AK197" s="12"/>
    </row>
    <row r="198">
      <c r="P198" s="12"/>
      <c r="AK198" s="12"/>
    </row>
    <row r="199">
      <c r="P199" s="12"/>
      <c r="AK199" s="12"/>
    </row>
    <row r="200">
      <c r="P200" s="12"/>
      <c r="AK200" s="12"/>
    </row>
    <row r="201">
      <c r="P201" s="12"/>
      <c r="AK201" s="12"/>
    </row>
    <row r="202">
      <c r="P202" s="12"/>
      <c r="AK202" s="12"/>
    </row>
    <row r="203">
      <c r="P203" s="12"/>
      <c r="AK203" s="12"/>
    </row>
    <row r="204">
      <c r="P204" s="12"/>
      <c r="AK204" s="12"/>
    </row>
    <row r="205">
      <c r="P205" s="12"/>
      <c r="AK205" s="12"/>
    </row>
    <row r="206">
      <c r="P206" s="12"/>
      <c r="AK206" s="12"/>
    </row>
    <row r="207">
      <c r="P207" s="12"/>
      <c r="AK207" s="12"/>
    </row>
    <row r="208">
      <c r="P208" s="12"/>
      <c r="AK208" s="12"/>
    </row>
    <row r="209">
      <c r="P209" s="12"/>
      <c r="AK209" s="12"/>
    </row>
    <row r="210">
      <c r="P210" s="12"/>
      <c r="AK210" s="12"/>
    </row>
    <row r="211">
      <c r="P211" s="12"/>
      <c r="AK211" s="12"/>
    </row>
    <row r="212">
      <c r="P212" s="12"/>
      <c r="AK212" s="12"/>
    </row>
    <row r="213">
      <c r="P213" s="12"/>
      <c r="AK213" s="12"/>
    </row>
    <row r="214">
      <c r="P214" s="12"/>
      <c r="AK214" s="12"/>
    </row>
    <row r="215">
      <c r="P215" s="12"/>
      <c r="AK215" s="12"/>
    </row>
    <row r="216">
      <c r="P216" s="12"/>
      <c r="AK216" s="12"/>
    </row>
    <row r="217">
      <c r="P217" s="12"/>
      <c r="AK217" s="12"/>
    </row>
    <row r="218">
      <c r="P218" s="12"/>
      <c r="AK218" s="12"/>
    </row>
    <row r="219">
      <c r="P219" s="12"/>
      <c r="AK219" s="12"/>
    </row>
    <row r="220">
      <c r="P220" s="12"/>
      <c r="AK220" s="12"/>
    </row>
    <row r="221">
      <c r="P221" s="12"/>
      <c r="AK221" s="12"/>
    </row>
    <row r="222">
      <c r="P222" s="12"/>
      <c r="AK222" s="12"/>
    </row>
    <row r="223">
      <c r="P223" s="12"/>
      <c r="AK223" s="12"/>
    </row>
    <row r="224">
      <c r="P224" s="12"/>
      <c r="AK224" s="12"/>
    </row>
    <row r="225">
      <c r="P225" s="12"/>
      <c r="AK225" s="12"/>
    </row>
    <row r="226">
      <c r="P226" s="12"/>
      <c r="AK226" s="12"/>
    </row>
    <row r="227">
      <c r="P227" s="12"/>
      <c r="AK227" s="12"/>
    </row>
    <row r="228">
      <c r="P228" s="12"/>
      <c r="AK228" s="12"/>
    </row>
    <row r="229">
      <c r="P229" s="12"/>
      <c r="AK229" s="12"/>
    </row>
    <row r="230">
      <c r="P230" s="12"/>
      <c r="AK230" s="12"/>
    </row>
    <row r="231">
      <c r="P231" s="12"/>
      <c r="AK231" s="12"/>
    </row>
    <row r="232">
      <c r="P232" s="12"/>
      <c r="AK232" s="12"/>
    </row>
    <row r="233">
      <c r="P233" s="12"/>
      <c r="AK233" s="12"/>
    </row>
    <row r="234">
      <c r="P234" s="12"/>
      <c r="AK234" s="12"/>
    </row>
    <row r="235">
      <c r="P235" s="12"/>
      <c r="AK235" s="12"/>
    </row>
    <row r="236">
      <c r="P236" s="12"/>
      <c r="AK236" s="12"/>
    </row>
    <row r="237">
      <c r="P237" s="12"/>
      <c r="AK237" s="12"/>
    </row>
    <row r="238">
      <c r="P238" s="12"/>
      <c r="AK238" s="12"/>
    </row>
    <row r="239">
      <c r="P239" s="12"/>
      <c r="AK239" s="12"/>
    </row>
    <row r="240">
      <c r="P240" s="12"/>
      <c r="AK240" s="12"/>
    </row>
    <row r="241">
      <c r="P241" s="12"/>
      <c r="AK241" s="12"/>
    </row>
    <row r="242">
      <c r="P242" s="12"/>
      <c r="AK242" s="12"/>
    </row>
    <row r="243">
      <c r="P243" s="12"/>
      <c r="AK243" s="12"/>
    </row>
    <row r="244">
      <c r="P244" s="12"/>
      <c r="AK244" s="12"/>
    </row>
    <row r="245">
      <c r="P245" s="12"/>
      <c r="AK245" s="12"/>
    </row>
    <row r="246">
      <c r="P246" s="12"/>
      <c r="AK246" s="12"/>
    </row>
    <row r="247">
      <c r="P247" s="12"/>
      <c r="AK247" s="12"/>
    </row>
    <row r="248">
      <c r="P248" s="12"/>
      <c r="AK248" s="12"/>
    </row>
    <row r="249">
      <c r="P249" s="12"/>
      <c r="AK249" s="12"/>
    </row>
    <row r="250">
      <c r="P250" s="12"/>
      <c r="AK250" s="12"/>
    </row>
    <row r="251">
      <c r="P251" s="12"/>
      <c r="AK251" s="12"/>
    </row>
    <row r="252">
      <c r="P252" s="12"/>
      <c r="AK252" s="12"/>
    </row>
    <row r="253">
      <c r="P253" s="12"/>
      <c r="AK253" s="12"/>
    </row>
    <row r="254">
      <c r="P254" s="12"/>
      <c r="AK254" s="12"/>
    </row>
    <row r="255">
      <c r="P255" s="12"/>
      <c r="AK255" s="12"/>
    </row>
    <row r="256">
      <c r="P256" s="12"/>
      <c r="AK256" s="12"/>
    </row>
    <row r="257">
      <c r="P257" s="12"/>
      <c r="AK257" s="12"/>
    </row>
    <row r="258">
      <c r="P258" s="12"/>
      <c r="AK258" s="12"/>
    </row>
    <row r="259">
      <c r="P259" s="12"/>
      <c r="AK259" s="12"/>
    </row>
    <row r="260">
      <c r="P260" s="12"/>
      <c r="AK260" s="12"/>
    </row>
    <row r="261">
      <c r="P261" s="12"/>
      <c r="AK261" s="12"/>
    </row>
    <row r="262">
      <c r="P262" s="12"/>
      <c r="AK262" s="12"/>
    </row>
    <row r="263">
      <c r="P263" s="12"/>
      <c r="AK263" s="12"/>
    </row>
    <row r="264">
      <c r="P264" s="12"/>
      <c r="AK264" s="12"/>
    </row>
    <row r="265">
      <c r="P265" s="12"/>
      <c r="AK265" s="12"/>
    </row>
    <row r="266">
      <c r="P266" s="12"/>
      <c r="AK266" s="12"/>
    </row>
    <row r="267">
      <c r="P267" s="12"/>
      <c r="AK267" s="12"/>
    </row>
    <row r="268">
      <c r="P268" s="12"/>
      <c r="AK268" s="12"/>
    </row>
    <row r="269">
      <c r="P269" s="12"/>
      <c r="AK269" s="12"/>
    </row>
    <row r="270">
      <c r="P270" s="12"/>
      <c r="AK270" s="12"/>
    </row>
    <row r="271">
      <c r="P271" s="12"/>
      <c r="AK271" s="12"/>
    </row>
    <row r="272">
      <c r="P272" s="12"/>
      <c r="AK272" s="12"/>
    </row>
    <row r="273">
      <c r="P273" s="12"/>
      <c r="AK273" s="12"/>
    </row>
    <row r="274">
      <c r="P274" s="12"/>
      <c r="AK274" s="12"/>
    </row>
    <row r="275">
      <c r="P275" s="12"/>
      <c r="AK275" s="12"/>
    </row>
    <row r="276">
      <c r="P276" s="12"/>
      <c r="AK276" s="12"/>
    </row>
    <row r="277">
      <c r="P277" s="12"/>
      <c r="AK277" s="12"/>
    </row>
    <row r="278">
      <c r="P278" s="12"/>
      <c r="AK278" s="12"/>
    </row>
    <row r="279">
      <c r="P279" s="12"/>
      <c r="AK279" s="12"/>
    </row>
    <row r="280">
      <c r="P280" s="12"/>
      <c r="AK280" s="12"/>
    </row>
    <row r="281">
      <c r="P281" s="12"/>
      <c r="AK281" s="12"/>
    </row>
    <row r="282">
      <c r="P282" s="12"/>
      <c r="AK282" s="12"/>
    </row>
    <row r="283">
      <c r="P283" s="12"/>
      <c r="AK283" s="12"/>
    </row>
    <row r="284">
      <c r="P284" s="12"/>
      <c r="AK284" s="12"/>
    </row>
    <row r="285">
      <c r="P285" s="12"/>
      <c r="AK285" s="12"/>
    </row>
    <row r="286">
      <c r="P286" s="12"/>
      <c r="AK286" s="12"/>
    </row>
    <row r="287">
      <c r="P287" s="12"/>
      <c r="AK287" s="12"/>
    </row>
    <row r="288">
      <c r="P288" s="12"/>
      <c r="AK288" s="12"/>
    </row>
    <row r="289">
      <c r="P289" s="12"/>
      <c r="AK289" s="12"/>
    </row>
    <row r="290">
      <c r="P290" s="12"/>
      <c r="AK290" s="12"/>
    </row>
    <row r="291">
      <c r="P291" s="12"/>
      <c r="AK291" s="12"/>
    </row>
    <row r="292">
      <c r="P292" s="12"/>
      <c r="AK292" s="12"/>
    </row>
    <row r="293">
      <c r="P293" s="12"/>
      <c r="AK293" s="12"/>
    </row>
    <row r="294">
      <c r="P294" s="12"/>
      <c r="AK294" s="12"/>
    </row>
    <row r="295">
      <c r="P295" s="12"/>
      <c r="AK295" s="12"/>
    </row>
    <row r="296">
      <c r="P296" s="12"/>
      <c r="AK296" s="12"/>
    </row>
    <row r="297">
      <c r="P297" s="12"/>
      <c r="AK297" s="12"/>
    </row>
    <row r="298">
      <c r="P298" s="12"/>
      <c r="AK298" s="12"/>
    </row>
    <row r="299">
      <c r="P299" s="12"/>
      <c r="AK299" s="12"/>
    </row>
    <row r="300">
      <c r="P300" s="12"/>
      <c r="AK300" s="12"/>
    </row>
    <row r="301">
      <c r="P301" s="12"/>
      <c r="AK301" s="12"/>
    </row>
    <row r="302">
      <c r="P302" s="12"/>
      <c r="AK302" s="12"/>
    </row>
    <row r="303">
      <c r="P303" s="12"/>
      <c r="AK303" s="12"/>
    </row>
    <row r="304">
      <c r="P304" s="12"/>
      <c r="AK304" s="12"/>
    </row>
    <row r="305">
      <c r="P305" s="12"/>
      <c r="AK305" s="12"/>
    </row>
    <row r="306">
      <c r="P306" s="12"/>
      <c r="AK306" s="12"/>
    </row>
    <row r="307">
      <c r="P307" s="12"/>
      <c r="AK307" s="12"/>
    </row>
    <row r="308">
      <c r="P308" s="12"/>
      <c r="AK308" s="12"/>
    </row>
    <row r="309">
      <c r="P309" s="12"/>
      <c r="AK309" s="12"/>
    </row>
    <row r="310">
      <c r="P310" s="12"/>
      <c r="AK310" s="12"/>
    </row>
    <row r="311">
      <c r="P311" s="12"/>
      <c r="AK311" s="12"/>
    </row>
    <row r="312">
      <c r="P312" s="12"/>
      <c r="AK312" s="12"/>
    </row>
    <row r="313">
      <c r="P313" s="12"/>
      <c r="AK313" s="12"/>
    </row>
    <row r="314">
      <c r="P314" s="12"/>
      <c r="AK314" s="12"/>
    </row>
    <row r="315">
      <c r="P315" s="12"/>
      <c r="AK315" s="12"/>
    </row>
    <row r="316">
      <c r="P316" s="12"/>
      <c r="AK316" s="12"/>
    </row>
    <row r="317">
      <c r="P317" s="12"/>
      <c r="AK317" s="12"/>
    </row>
    <row r="318">
      <c r="P318" s="12"/>
      <c r="AK318" s="12"/>
    </row>
    <row r="319">
      <c r="P319" s="12"/>
      <c r="AK319" s="12"/>
    </row>
    <row r="320">
      <c r="P320" s="12"/>
      <c r="AK320" s="12"/>
    </row>
    <row r="321">
      <c r="P321" s="12"/>
      <c r="AK321" s="12"/>
    </row>
    <row r="322">
      <c r="P322" s="12"/>
      <c r="AK322" s="12"/>
    </row>
    <row r="323">
      <c r="P323" s="12"/>
      <c r="AK323" s="12"/>
    </row>
    <row r="324">
      <c r="P324" s="12"/>
      <c r="AK324" s="12"/>
    </row>
    <row r="325">
      <c r="P325" s="12"/>
      <c r="AK325" s="12"/>
    </row>
    <row r="326">
      <c r="P326" s="12"/>
      <c r="AK326" s="12"/>
    </row>
    <row r="327">
      <c r="P327" s="12"/>
      <c r="AK327" s="12"/>
    </row>
    <row r="328">
      <c r="P328" s="12"/>
      <c r="AK328" s="12"/>
    </row>
    <row r="329">
      <c r="P329" s="12"/>
      <c r="AK329" s="12"/>
    </row>
    <row r="330">
      <c r="P330" s="12"/>
      <c r="AK330" s="12"/>
    </row>
    <row r="331">
      <c r="P331" s="12"/>
      <c r="AK331" s="12"/>
    </row>
    <row r="332">
      <c r="P332" s="12"/>
      <c r="AK332" s="12"/>
    </row>
    <row r="333">
      <c r="P333" s="12"/>
      <c r="AK333" s="12"/>
    </row>
    <row r="334">
      <c r="P334" s="12"/>
      <c r="AK334" s="12"/>
    </row>
    <row r="335">
      <c r="P335" s="12"/>
      <c r="AK335" s="12"/>
    </row>
    <row r="336">
      <c r="P336" s="12"/>
      <c r="AK336" s="12"/>
    </row>
    <row r="337">
      <c r="P337" s="12"/>
      <c r="AK337" s="12"/>
    </row>
    <row r="338">
      <c r="P338" s="12"/>
      <c r="AK338" s="12"/>
    </row>
    <row r="339">
      <c r="P339" s="12"/>
      <c r="AK339" s="12"/>
    </row>
    <row r="340">
      <c r="P340" s="12"/>
      <c r="AK340" s="12"/>
    </row>
    <row r="341">
      <c r="P341" s="12"/>
      <c r="AK341" s="12"/>
    </row>
    <row r="342">
      <c r="P342" s="12"/>
      <c r="AK342" s="12"/>
    </row>
    <row r="343">
      <c r="P343" s="12"/>
      <c r="AK343" s="12"/>
    </row>
    <row r="344">
      <c r="P344" s="12"/>
      <c r="AK344" s="12"/>
    </row>
    <row r="345">
      <c r="P345" s="12"/>
      <c r="AK345" s="12"/>
    </row>
    <row r="346">
      <c r="P346" s="12"/>
      <c r="AK346" s="12"/>
    </row>
    <row r="347">
      <c r="P347" s="12"/>
      <c r="AK347" s="12"/>
    </row>
    <row r="348">
      <c r="P348" s="12"/>
      <c r="AK348" s="12"/>
    </row>
    <row r="349">
      <c r="P349" s="12"/>
      <c r="AK349" s="12"/>
    </row>
    <row r="350">
      <c r="P350" s="12"/>
      <c r="AK350" s="12"/>
    </row>
    <row r="351">
      <c r="P351" s="12"/>
      <c r="AK351" s="12"/>
    </row>
    <row r="352">
      <c r="P352" s="12"/>
      <c r="AK352" s="12"/>
    </row>
    <row r="353">
      <c r="P353" s="12"/>
      <c r="AK353" s="12"/>
    </row>
    <row r="354">
      <c r="P354" s="12"/>
      <c r="AK354" s="12"/>
    </row>
    <row r="355">
      <c r="P355" s="12"/>
      <c r="AK355" s="12"/>
    </row>
    <row r="356">
      <c r="P356" s="12"/>
      <c r="AK356" s="12"/>
    </row>
    <row r="357">
      <c r="P357" s="12"/>
      <c r="AK357" s="12"/>
    </row>
    <row r="358">
      <c r="P358" s="12"/>
      <c r="AK358" s="12"/>
    </row>
    <row r="359">
      <c r="P359" s="12"/>
      <c r="AK359" s="12"/>
    </row>
    <row r="360">
      <c r="P360" s="12"/>
      <c r="AK360" s="12"/>
    </row>
    <row r="361">
      <c r="P361" s="12"/>
      <c r="AK361" s="12"/>
    </row>
    <row r="362">
      <c r="P362" s="12"/>
      <c r="AK362" s="12"/>
    </row>
    <row r="363">
      <c r="P363" s="12"/>
      <c r="AK363" s="12"/>
    </row>
    <row r="364">
      <c r="P364" s="12"/>
      <c r="AK364" s="12"/>
    </row>
    <row r="365">
      <c r="P365" s="12"/>
      <c r="AK365" s="12"/>
    </row>
    <row r="366">
      <c r="P366" s="12"/>
      <c r="AK366" s="12"/>
    </row>
    <row r="367">
      <c r="P367" s="12"/>
      <c r="AK367" s="12"/>
    </row>
    <row r="368">
      <c r="P368" s="12"/>
      <c r="AK368" s="12"/>
    </row>
    <row r="369">
      <c r="P369" s="12"/>
      <c r="AK369" s="12"/>
    </row>
    <row r="370">
      <c r="P370" s="12"/>
      <c r="AK370" s="12"/>
    </row>
    <row r="371">
      <c r="P371" s="12"/>
      <c r="AK371" s="12"/>
    </row>
    <row r="372">
      <c r="P372" s="12"/>
      <c r="AK372" s="12"/>
    </row>
    <row r="373">
      <c r="P373" s="12"/>
      <c r="AK373" s="12"/>
    </row>
    <row r="374">
      <c r="P374" s="12"/>
      <c r="AK374" s="12"/>
    </row>
    <row r="375">
      <c r="P375" s="12"/>
      <c r="AK375" s="12"/>
    </row>
    <row r="376">
      <c r="P376" s="12"/>
      <c r="AK376" s="12"/>
    </row>
    <row r="377">
      <c r="P377" s="12"/>
      <c r="AK377" s="12"/>
    </row>
    <row r="378">
      <c r="P378" s="12"/>
      <c r="AK378" s="12"/>
    </row>
    <row r="379">
      <c r="P379" s="12"/>
      <c r="AK379" s="12"/>
    </row>
    <row r="380">
      <c r="P380" s="12"/>
      <c r="AK380" s="12"/>
    </row>
    <row r="381">
      <c r="P381" s="12"/>
      <c r="AK381" s="12"/>
    </row>
    <row r="382">
      <c r="P382" s="12"/>
      <c r="AK382" s="12"/>
    </row>
    <row r="383">
      <c r="P383" s="12"/>
      <c r="AK383" s="12"/>
    </row>
    <row r="384">
      <c r="P384" s="12"/>
      <c r="AK384" s="12"/>
    </row>
    <row r="385">
      <c r="P385" s="12"/>
      <c r="AK385" s="12"/>
    </row>
    <row r="386">
      <c r="P386" s="12"/>
      <c r="AK386" s="12"/>
    </row>
    <row r="387">
      <c r="P387" s="12"/>
      <c r="AK387" s="12"/>
    </row>
    <row r="388">
      <c r="P388" s="12"/>
      <c r="AK388" s="12"/>
    </row>
    <row r="389">
      <c r="P389" s="12"/>
      <c r="AK389" s="12"/>
    </row>
    <row r="390">
      <c r="P390" s="12"/>
      <c r="AK390" s="12"/>
    </row>
    <row r="391">
      <c r="P391" s="12"/>
      <c r="AK391" s="12"/>
    </row>
    <row r="392">
      <c r="P392" s="12"/>
      <c r="AK392" s="12"/>
    </row>
    <row r="393">
      <c r="P393" s="12"/>
      <c r="AK393" s="12"/>
    </row>
    <row r="394">
      <c r="P394" s="12"/>
      <c r="AK394" s="12"/>
    </row>
    <row r="395">
      <c r="P395" s="12"/>
      <c r="AK395" s="12"/>
    </row>
    <row r="396">
      <c r="P396" s="12"/>
      <c r="AK396" s="12"/>
    </row>
    <row r="397">
      <c r="P397" s="12"/>
      <c r="AK397" s="12"/>
    </row>
    <row r="398">
      <c r="P398" s="12"/>
      <c r="AK398" s="12"/>
    </row>
    <row r="399">
      <c r="P399" s="12"/>
      <c r="AK399" s="12"/>
    </row>
    <row r="400">
      <c r="P400" s="12"/>
      <c r="AK400" s="12"/>
    </row>
    <row r="401">
      <c r="P401" s="12"/>
      <c r="AK401" s="12"/>
    </row>
    <row r="402">
      <c r="P402" s="12"/>
      <c r="AK402" s="12"/>
    </row>
    <row r="403">
      <c r="P403" s="12"/>
      <c r="AK403" s="12"/>
    </row>
    <row r="404">
      <c r="P404" s="12"/>
      <c r="AK404" s="12"/>
    </row>
    <row r="405">
      <c r="P405" s="12"/>
      <c r="AK405" s="12"/>
    </row>
    <row r="406">
      <c r="P406" s="12"/>
      <c r="AK406" s="12"/>
    </row>
    <row r="407">
      <c r="P407" s="12"/>
      <c r="AK407" s="12"/>
    </row>
    <row r="408">
      <c r="P408" s="12"/>
      <c r="AK408" s="12"/>
    </row>
    <row r="409">
      <c r="P409" s="12"/>
      <c r="AK409" s="12"/>
    </row>
    <row r="410">
      <c r="P410" s="12"/>
      <c r="AK410" s="12"/>
    </row>
    <row r="411">
      <c r="P411" s="12"/>
      <c r="AK411" s="12"/>
    </row>
    <row r="412">
      <c r="P412" s="12"/>
      <c r="AK412" s="12"/>
    </row>
    <row r="413">
      <c r="P413" s="12"/>
      <c r="AK413" s="12"/>
    </row>
    <row r="414">
      <c r="P414" s="12"/>
      <c r="AK414" s="12"/>
    </row>
    <row r="415">
      <c r="P415" s="12"/>
      <c r="AK415" s="12"/>
    </row>
    <row r="416">
      <c r="P416" s="12"/>
      <c r="AK416" s="12"/>
    </row>
    <row r="417">
      <c r="P417" s="12"/>
      <c r="AK417" s="12"/>
    </row>
    <row r="418">
      <c r="P418" s="12"/>
      <c r="AK418" s="12"/>
    </row>
    <row r="419">
      <c r="P419" s="12"/>
      <c r="AK419" s="12"/>
    </row>
    <row r="420">
      <c r="P420" s="12"/>
      <c r="AK420" s="12"/>
    </row>
    <row r="421">
      <c r="P421" s="12"/>
      <c r="AK421" s="12"/>
    </row>
    <row r="422">
      <c r="P422" s="12"/>
      <c r="AK422" s="12"/>
    </row>
    <row r="423">
      <c r="P423" s="12"/>
      <c r="AK423" s="12"/>
    </row>
    <row r="424">
      <c r="P424" s="12"/>
      <c r="AK424" s="12"/>
    </row>
    <row r="425">
      <c r="P425" s="12"/>
      <c r="AK425" s="12"/>
    </row>
    <row r="426">
      <c r="P426" s="12"/>
      <c r="AK426" s="12"/>
    </row>
    <row r="427">
      <c r="P427" s="12"/>
      <c r="AK427" s="12"/>
    </row>
    <row r="428">
      <c r="P428" s="12"/>
      <c r="AK428" s="12"/>
    </row>
    <row r="429">
      <c r="P429" s="12"/>
      <c r="AK429" s="12"/>
    </row>
    <row r="430">
      <c r="P430" s="12"/>
      <c r="AK430" s="12"/>
    </row>
    <row r="431">
      <c r="P431" s="12"/>
      <c r="AK431" s="12"/>
    </row>
    <row r="432">
      <c r="P432" s="12"/>
      <c r="AK432" s="12"/>
    </row>
    <row r="433">
      <c r="P433" s="12"/>
      <c r="AK433" s="12"/>
    </row>
    <row r="434">
      <c r="P434" s="12"/>
      <c r="AK434" s="12"/>
    </row>
    <row r="435">
      <c r="P435" s="12"/>
      <c r="AK435" s="12"/>
    </row>
    <row r="436">
      <c r="P436" s="12"/>
      <c r="AK436" s="12"/>
    </row>
    <row r="437">
      <c r="P437" s="12"/>
      <c r="AK437" s="12"/>
    </row>
    <row r="438">
      <c r="P438" s="12"/>
      <c r="AK438" s="12"/>
    </row>
    <row r="439">
      <c r="P439" s="12"/>
      <c r="AK439" s="12"/>
    </row>
    <row r="440">
      <c r="P440" s="12"/>
      <c r="AK440" s="12"/>
    </row>
    <row r="441">
      <c r="P441" s="12"/>
      <c r="AK441" s="12"/>
    </row>
    <row r="442">
      <c r="P442" s="12"/>
      <c r="AK442" s="12"/>
    </row>
    <row r="443">
      <c r="P443" s="12"/>
      <c r="AK443" s="12"/>
    </row>
    <row r="444">
      <c r="P444" s="12"/>
      <c r="AK444" s="12"/>
    </row>
    <row r="445">
      <c r="P445" s="12"/>
      <c r="AK445" s="12"/>
    </row>
    <row r="446">
      <c r="P446" s="12"/>
      <c r="AK446" s="12"/>
    </row>
    <row r="447">
      <c r="P447" s="12"/>
      <c r="AK447" s="12"/>
    </row>
    <row r="448">
      <c r="P448" s="12"/>
      <c r="AK448" s="12"/>
    </row>
    <row r="449">
      <c r="P449" s="12"/>
      <c r="AK449" s="12"/>
    </row>
    <row r="450">
      <c r="P450" s="12"/>
      <c r="AK450" s="12"/>
    </row>
    <row r="451">
      <c r="P451" s="12"/>
      <c r="AK451" s="12"/>
    </row>
    <row r="452">
      <c r="P452" s="12"/>
      <c r="AK452" s="12"/>
    </row>
    <row r="453">
      <c r="P453" s="12"/>
      <c r="AK453" s="12"/>
    </row>
    <row r="454">
      <c r="P454" s="12"/>
      <c r="AK454" s="12"/>
    </row>
    <row r="455">
      <c r="P455" s="12"/>
      <c r="AK455" s="12"/>
    </row>
    <row r="456">
      <c r="P456" s="12"/>
      <c r="AK456" s="12"/>
    </row>
    <row r="457">
      <c r="P457" s="12"/>
      <c r="AK457" s="12"/>
    </row>
    <row r="458">
      <c r="P458" s="12"/>
      <c r="AK458" s="12"/>
    </row>
    <row r="459">
      <c r="P459" s="12"/>
      <c r="AK459" s="12"/>
    </row>
    <row r="460">
      <c r="P460" s="12"/>
      <c r="AK460" s="12"/>
    </row>
    <row r="461">
      <c r="P461" s="12"/>
      <c r="AK461" s="12"/>
    </row>
    <row r="462">
      <c r="P462" s="12"/>
      <c r="AK462" s="12"/>
    </row>
    <row r="463">
      <c r="P463" s="12"/>
      <c r="AK463" s="12"/>
    </row>
    <row r="464">
      <c r="P464" s="12"/>
      <c r="AK464" s="12"/>
    </row>
    <row r="465">
      <c r="P465" s="12"/>
      <c r="AK465" s="12"/>
    </row>
    <row r="466">
      <c r="P466" s="12"/>
      <c r="AK466" s="12"/>
    </row>
    <row r="467">
      <c r="P467" s="12"/>
      <c r="AK467" s="12"/>
    </row>
    <row r="468">
      <c r="P468" s="12"/>
      <c r="AK468" s="12"/>
    </row>
    <row r="469">
      <c r="P469" s="12"/>
      <c r="AK469" s="12"/>
    </row>
    <row r="470">
      <c r="P470" s="12"/>
      <c r="AK470" s="12"/>
    </row>
    <row r="471">
      <c r="P471" s="12"/>
      <c r="AK471" s="12"/>
    </row>
    <row r="472">
      <c r="P472" s="12"/>
      <c r="AK472" s="12"/>
    </row>
    <row r="473">
      <c r="P473" s="12"/>
      <c r="AK473" s="12"/>
    </row>
    <row r="474">
      <c r="P474" s="12"/>
      <c r="AK474" s="12"/>
    </row>
    <row r="475">
      <c r="P475" s="12"/>
      <c r="AK475" s="12"/>
    </row>
    <row r="476">
      <c r="P476" s="12"/>
      <c r="AK476" s="12"/>
    </row>
    <row r="477">
      <c r="P477" s="12"/>
      <c r="AK477" s="12"/>
    </row>
    <row r="478">
      <c r="P478" s="12"/>
      <c r="AK478" s="12"/>
    </row>
    <row r="479">
      <c r="P479" s="12"/>
      <c r="AK479" s="12"/>
    </row>
    <row r="480">
      <c r="P480" s="12"/>
      <c r="AK480" s="12"/>
    </row>
    <row r="481">
      <c r="P481" s="12"/>
      <c r="AK481" s="12"/>
    </row>
    <row r="482">
      <c r="P482" s="12"/>
      <c r="AK482" s="12"/>
    </row>
    <row r="483">
      <c r="P483" s="12"/>
      <c r="AK483" s="12"/>
    </row>
    <row r="484">
      <c r="P484" s="12"/>
      <c r="AK484" s="12"/>
    </row>
    <row r="485">
      <c r="P485" s="12"/>
      <c r="AK485" s="12"/>
    </row>
    <row r="486">
      <c r="P486" s="12"/>
      <c r="AK486" s="12"/>
    </row>
    <row r="487">
      <c r="P487" s="12"/>
      <c r="AK487" s="12"/>
    </row>
    <row r="488">
      <c r="P488" s="12"/>
      <c r="AK488" s="12"/>
    </row>
    <row r="489">
      <c r="P489" s="12"/>
      <c r="AK489" s="12"/>
    </row>
    <row r="490">
      <c r="P490" s="12"/>
      <c r="AK490" s="12"/>
    </row>
    <row r="491">
      <c r="P491" s="12"/>
      <c r="AK491" s="12"/>
    </row>
    <row r="492">
      <c r="P492" s="12"/>
      <c r="AK492" s="12"/>
    </row>
    <row r="493">
      <c r="P493" s="12"/>
      <c r="AK493" s="12"/>
    </row>
    <row r="494">
      <c r="P494" s="12"/>
      <c r="AK494" s="12"/>
    </row>
    <row r="495">
      <c r="P495" s="12"/>
      <c r="AK495" s="12"/>
    </row>
    <row r="496">
      <c r="P496" s="12"/>
      <c r="AK496" s="12"/>
    </row>
    <row r="497">
      <c r="P497" s="12"/>
      <c r="AK497" s="12"/>
    </row>
    <row r="498">
      <c r="P498" s="12"/>
      <c r="AK498" s="12"/>
    </row>
    <row r="499">
      <c r="P499" s="12"/>
      <c r="AK499" s="12"/>
    </row>
    <row r="500">
      <c r="P500" s="12"/>
      <c r="AK500" s="12"/>
    </row>
    <row r="501">
      <c r="P501" s="12"/>
      <c r="AK501" s="12"/>
    </row>
    <row r="502">
      <c r="P502" s="12"/>
      <c r="AK502" s="12"/>
    </row>
    <row r="503">
      <c r="P503" s="12"/>
      <c r="AK503" s="12"/>
    </row>
    <row r="504">
      <c r="P504" s="12"/>
      <c r="AK504" s="12"/>
    </row>
    <row r="505">
      <c r="P505" s="12"/>
      <c r="AK505" s="12"/>
    </row>
    <row r="506">
      <c r="P506" s="12"/>
      <c r="AK506" s="12"/>
    </row>
    <row r="507">
      <c r="P507" s="12"/>
      <c r="AK507" s="12"/>
    </row>
    <row r="508">
      <c r="P508" s="12"/>
      <c r="AK508" s="12"/>
    </row>
    <row r="509">
      <c r="P509" s="12"/>
      <c r="AK509" s="12"/>
    </row>
    <row r="510">
      <c r="P510" s="12"/>
      <c r="AK510" s="12"/>
    </row>
    <row r="511">
      <c r="P511" s="12"/>
      <c r="AK511" s="12"/>
    </row>
    <row r="512">
      <c r="P512" s="12"/>
      <c r="AK512" s="12"/>
    </row>
    <row r="513">
      <c r="P513" s="12"/>
      <c r="AK513" s="12"/>
    </row>
    <row r="514">
      <c r="P514" s="12"/>
      <c r="AK514" s="12"/>
    </row>
    <row r="515">
      <c r="P515" s="12"/>
      <c r="AK515" s="12"/>
    </row>
    <row r="516">
      <c r="P516" s="12"/>
      <c r="AK516" s="12"/>
    </row>
    <row r="517">
      <c r="P517" s="12"/>
      <c r="AK517" s="12"/>
    </row>
    <row r="518">
      <c r="P518" s="12"/>
      <c r="AK518" s="12"/>
    </row>
    <row r="519">
      <c r="P519" s="12"/>
      <c r="AK519" s="12"/>
    </row>
    <row r="520">
      <c r="P520" s="12"/>
      <c r="AK520" s="12"/>
    </row>
    <row r="521">
      <c r="P521" s="12"/>
      <c r="AK521" s="12"/>
    </row>
    <row r="522">
      <c r="P522" s="12"/>
      <c r="AK522" s="12"/>
    </row>
    <row r="523">
      <c r="P523" s="12"/>
      <c r="AK523" s="12"/>
    </row>
    <row r="524">
      <c r="P524" s="12"/>
      <c r="AK524" s="12"/>
    </row>
    <row r="525">
      <c r="P525" s="12"/>
      <c r="AK525" s="12"/>
    </row>
    <row r="526">
      <c r="P526" s="12"/>
      <c r="AK526" s="12"/>
    </row>
    <row r="527">
      <c r="P527" s="12"/>
      <c r="AK527" s="12"/>
    </row>
    <row r="528">
      <c r="P528" s="12"/>
      <c r="AK528" s="12"/>
    </row>
    <row r="529">
      <c r="P529" s="12"/>
      <c r="AK529" s="12"/>
    </row>
    <row r="530">
      <c r="P530" s="12"/>
      <c r="AK530" s="12"/>
    </row>
    <row r="531">
      <c r="P531" s="12"/>
      <c r="AK531" s="12"/>
    </row>
    <row r="532">
      <c r="P532" s="12"/>
      <c r="AK532" s="12"/>
    </row>
    <row r="533">
      <c r="P533" s="12"/>
      <c r="AK533" s="12"/>
    </row>
    <row r="534">
      <c r="P534" s="12"/>
      <c r="AK534" s="12"/>
    </row>
    <row r="535">
      <c r="P535" s="12"/>
      <c r="AK535" s="12"/>
    </row>
    <row r="536">
      <c r="P536" s="12"/>
      <c r="AK536" s="12"/>
    </row>
    <row r="537">
      <c r="P537" s="12"/>
      <c r="AK537" s="12"/>
    </row>
    <row r="538">
      <c r="P538" s="12"/>
      <c r="AK538" s="12"/>
    </row>
    <row r="539">
      <c r="P539" s="12"/>
      <c r="AK539" s="12"/>
    </row>
    <row r="540">
      <c r="P540" s="12"/>
      <c r="AK540" s="12"/>
    </row>
    <row r="541">
      <c r="P541" s="12"/>
      <c r="AK541" s="12"/>
    </row>
    <row r="542">
      <c r="P542" s="12"/>
      <c r="AK542" s="12"/>
    </row>
    <row r="543">
      <c r="P543" s="12"/>
      <c r="AK543" s="12"/>
    </row>
    <row r="544">
      <c r="P544" s="12"/>
      <c r="AK544" s="12"/>
    </row>
    <row r="545">
      <c r="P545" s="12"/>
      <c r="AK545" s="12"/>
    </row>
    <row r="546">
      <c r="P546" s="12"/>
      <c r="AK546" s="12"/>
    </row>
    <row r="547">
      <c r="P547" s="12"/>
      <c r="AK547" s="12"/>
    </row>
    <row r="548">
      <c r="P548" s="12"/>
      <c r="AK548" s="12"/>
    </row>
    <row r="549">
      <c r="P549" s="12"/>
      <c r="AK549" s="12"/>
    </row>
    <row r="550">
      <c r="P550" s="12"/>
      <c r="AK550" s="12"/>
    </row>
    <row r="551">
      <c r="P551" s="12"/>
      <c r="AK551" s="12"/>
    </row>
    <row r="552">
      <c r="P552" s="12"/>
      <c r="AK552" s="12"/>
    </row>
    <row r="553">
      <c r="P553" s="12"/>
      <c r="AK553" s="12"/>
    </row>
    <row r="554">
      <c r="P554" s="12"/>
      <c r="AK554" s="12"/>
    </row>
    <row r="555">
      <c r="P555" s="12"/>
      <c r="AK555" s="12"/>
    </row>
    <row r="556">
      <c r="P556" s="12"/>
      <c r="AK556" s="12"/>
    </row>
    <row r="557">
      <c r="P557" s="12"/>
      <c r="AK557" s="12"/>
    </row>
    <row r="558">
      <c r="P558" s="12"/>
      <c r="AK558" s="12"/>
    </row>
    <row r="559">
      <c r="P559" s="12"/>
      <c r="AK559" s="12"/>
    </row>
    <row r="560">
      <c r="P560" s="12"/>
      <c r="AK560" s="12"/>
    </row>
    <row r="561">
      <c r="P561" s="12"/>
      <c r="AK561" s="12"/>
    </row>
    <row r="562">
      <c r="P562" s="12"/>
      <c r="AK562" s="12"/>
    </row>
    <row r="563">
      <c r="P563" s="12"/>
      <c r="AK563" s="12"/>
    </row>
    <row r="564">
      <c r="P564" s="12"/>
      <c r="AK564" s="12"/>
    </row>
    <row r="565">
      <c r="P565" s="12"/>
      <c r="AK565" s="12"/>
    </row>
    <row r="566">
      <c r="P566" s="12"/>
      <c r="AK566" s="12"/>
    </row>
    <row r="567">
      <c r="P567" s="12"/>
      <c r="AK567" s="12"/>
    </row>
    <row r="568">
      <c r="P568" s="12"/>
      <c r="AK568" s="12"/>
    </row>
    <row r="569">
      <c r="P569" s="12"/>
      <c r="AK569" s="12"/>
    </row>
    <row r="570">
      <c r="P570" s="12"/>
      <c r="AK570" s="12"/>
    </row>
    <row r="571">
      <c r="P571" s="12"/>
      <c r="AK571" s="12"/>
    </row>
    <row r="572">
      <c r="P572" s="12"/>
      <c r="AK572" s="12"/>
    </row>
    <row r="573">
      <c r="P573" s="12"/>
      <c r="AK573" s="12"/>
    </row>
    <row r="574">
      <c r="P574" s="12"/>
      <c r="AK574" s="12"/>
    </row>
    <row r="575">
      <c r="P575" s="12"/>
      <c r="AK575" s="12"/>
    </row>
    <row r="576">
      <c r="P576" s="12"/>
      <c r="AK576" s="12"/>
    </row>
    <row r="577">
      <c r="P577" s="12"/>
      <c r="AK577" s="12"/>
    </row>
    <row r="578">
      <c r="P578" s="12"/>
      <c r="AK578" s="12"/>
    </row>
    <row r="579">
      <c r="P579" s="12"/>
      <c r="AK579" s="12"/>
    </row>
    <row r="580">
      <c r="P580" s="12"/>
      <c r="AK580" s="12"/>
    </row>
    <row r="581">
      <c r="P581" s="12"/>
      <c r="AK581" s="12"/>
    </row>
    <row r="582">
      <c r="P582" s="12"/>
      <c r="AK582" s="12"/>
    </row>
    <row r="583">
      <c r="P583" s="12"/>
      <c r="AK583" s="12"/>
    </row>
    <row r="584">
      <c r="P584" s="12"/>
      <c r="AK584" s="12"/>
    </row>
    <row r="585">
      <c r="P585" s="12"/>
      <c r="AK585" s="12"/>
    </row>
    <row r="586">
      <c r="P586" s="12"/>
      <c r="AK586" s="12"/>
    </row>
    <row r="587">
      <c r="P587" s="12"/>
      <c r="AK587" s="12"/>
    </row>
    <row r="588">
      <c r="P588" s="12"/>
      <c r="AK588" s="12"/>
    </row>
    <row r="589">
      <c r="P589" s="12"/>
      <c r="AK589" s="12"/>
    </row>
    <row r="590">
      <c r="P590" s="12"/>
      <c r="AK590" s="12"/>
    </row>
    <row r="591">
      <c r="P591" s="12"/>
      <c r="AK591" s="12"/>
    </row>
    <row r="592">
      <c r="P592" s="12"/>
      <c r="AK592" s="12"/>
    </row>
    <row r="593">
      <c r="P593" s="12"/>
      <c r="AK593" s="12"/>
    </row>
    <row r="594">
      <c r="P594" s="12"/>
      <c r="AK594" s="12"/>
    </row>
    <row r="595">
      <c r="P595" s="12"/>
      <c r="AK595" s="12"/>
    </row>
    <row r="596">
      <c r="P596" s="12"/>
      <c r="AK596" s="12"/>
    </row>
    <row r="597">
      <c r="P597" s="12"/>
      <c r="AK597" s="12"/>
    </row>
    <row r="598">
      <c r="P598" s="12"/>
      <c r="AK598" s="12"/>
    </row>
    <row r="599">
      <c r="P599" s="12"/>
      <c r="AK599" s="12"/>
    </row>
    <row r="600">
      <c r="P600" s="12"/>
      <c r="AK600" s="12"/>
    </row>
    <row r="601">
      <c r="P601" s="12"/>
      <c r="AK601" s="12"/>
    </row>
    <row r="602">
      <c r="P602" s="12"/>
      <c r="AK602" s="12"/>
    </row>
    <row r="603">
      <c r="P603" s="12"/>
      <c r="AK603" s="12"/>
    </row>
    <row r="604">
      <c r="P604" s="12"/>
      <c r="AK604" s="12"/>
    </row>
    <row r="605">
      <c r="P605" s="12"/>
      <c r="AK605" s="12"/>
    </row>
    <row r="606">
      <c r="P606" s="12"/>
      <c r="AK606" s="12"/>
    </row>
    <row r="607">
      <c r="P607" s="12"/>
      <c r="AK607" s="12"/>
    </row>
    <row r="608">
      <c r="P608" s="12"/>
      <c r="AK608" s="12"/>
    </row>
    <row r="609">
      <c r="P609" s="12"/>
      <c r="AK609" s="12"/>
    </row>
    <row r="610">
      <c r="P610" s="12"/>
      <c r="AK610" s="12"/>
    </row>
    <row r="611">
      <c r="P611" s="12"/>
      <c r="AK611" s="12"/>
    </row>
    <row r="612">
      <c r="P612" s="12"/>
      <c r="AK612" s="12"/>
    </row>
    <row r="613">
      <c r="P613" s="12"/>
      <c r="AK613" s="12"/>
    </row>
    <row r="614">
      <c r="P614" s="12"/>
      <c r="AK614" s="12"/>
    </row>
    <row r="615">
      <c r="P615" s="12"/>
      <c r="AK615" s="12"/>
    </row>
    <row r="616">
      <c r="P616" s="12"/>
      <c r="AK616" s="12"/>
    </row>
    <row r="617">
      <c r="P617" s="12"/>
      <c r="AK617" s="12"/>
    </row>
    <row r="618">
      <c r="P618" s="12"/>
      <c r="AK618" s="12"/>
    </row>
    <row r="619">
      <c r="P619" s="12"/>
      <c r="AK619" s="12"/>
    </row>
    <row r="620">
      <c r="P620" s="12"/>
      <c r="AK620" s="12"/>
    </row>
    <row r="621">
      <c r="P621" s="12"/>
      <c r="AK621" s="12"/>
    </row>
    <row r="622">
      <c r="P622" s="12"/>
      <c r="AK622" s="12"/>
    </row>
    <row r="623">
      <c r="P623" s="12"/>
      <c r="AK623" s="12"/>
    </row>
    <row r="624">
      <c r="P624" s="12"/>
      <c r="AK624" s="12"/>
    </row>
    <row r="625">
      <c r="P625" s="12"/>
      <c r="AK625" s="12"/>
    </row>
    <row r="626">
      <c r="P626" s="12"/>
      <c r="AK626" s="12"/>
    </row>
    <row r="627">
      <c r="P627" s="12"/>
      <c r="AK627" s="12"/>
    </row>
    <row r="628">
      <c r="P628" s="12"/>
      <c r="AK628" s="12"/>
    </row>
    <row r="629">
      <c r="P629" s="12"/>
      <c r="AK629" s="12"/>
    </row>
    <row r="630">
      <c r="P630" s="12"/>
      <c r="AK630" s="12"/>
    </row>
    <row r="631">
      <c r="P631" s="12"/>
      <c r="AK631" s="12"/>
    </row>
    <row r="632">
      <c r="P632" s="12"/>
      <c r="AK632" s="12"/>
    </row>
    <row r="633">
      <c r="P633" s="12"/>
      <c r="AK633" s="12"/>
    </row>
    <row r="634">
      <c r="P634" s="12"/>
      <c r="AK634" s="12"/>
    </row>
    <row r="635">
      <c r="P635" s="12"/>
      <c r="AK635" s="12"/>
    </row>
    <row r="636">
      <c r="P636" s="12"/>
      <c r="AK636" s="12"/>
    </row>
    <row r="637">
      <c r="P637" s="12"/>
      <c r="AK637" s="12"/>
    </row>
    <row r="638">
      <c r="P638" s="12"/>
      <c r="AK638" s="12"/>
    </row>
    <row r="639">
      <c r="P639" s="12"/>
      <c r="AK639" s="12"/>
    </row>
    <row r="640">
      <c r="P640" s="12"/>
      <c r="AK640" s="12"/>
    </row>
    <row r="641">
      <c r="P641" s="12"/>
      <c r="AK641" s="12"/>
    </row>
    <row r="642">
      <c r="P642" s="12"/>
      <c r="AK642" s="12"/>
    </row>
    <row r="643">
      <c r="P643" s="12"/>
      <c r="AK643" s="12"/>
    </row>
    <row r="644">
      <c r="P644" s="12"/>
      <c r="AK644" s="12"/>
    </row>
    <row r="645">
      <c r="P645" s="12"/>
      <c r="AK645" s="12"/>
    </row>
    <row r="646">
      <c r="P646" s="12"/>
      <c r="AK646" s="12"/>
    </row>
    <row r="647">
      <c r="P647" s="12"/>
      <c r="AK647" s="12"/>
    </row>
    <row r="648">
      <c r="P648" s="12"/>
      <c r="AK648" s="12"/>
    </row>
    <row r="649">
      <c r="P649" s="12"/>
      <c r="AK649" s="12"/>
    </row>
    <row r="650">
      <c r="P650" s="12"/>
      <c r="AK650" s="12"/>
    </row>
    <row r="651">
      <c r="P651" s="12"/>
      <c r="AK651" s="12"/>
    </row>
    <row r="652">
      <c r="P652" s="12"/>
      <c r="AK652" s="12"/>
    </row>
    <row r="653">
      <c r="P653" s="12"/>
      <c r="AK653" s="12"/>
    </row>
    <row r="654">
      <c r="P654" s="12"/>
      <c r="AK654" s="12"/>
    </row>
    <row r="655">
      <c r="P655" s="12"/>
      <c r="AK655" s="12"/>
    </row>
    <row r="656">
      <c r="P656" s="12"/>
      <c r="AK656" s="12"/>
    </row>
    <row r="657">
      <c r="P657" s="12"/>
      <c r="AK657" s="12"/>
    </row>
    <row r="658">
      <c r="P658" s="12"/>
      <c r="AK658" s="12"/>
    </row>
    <row r="659">
      <c r="P659" s="12"/>
      <c r="AK659" s="12"/>
    </row>
    <row r="660">
      <c r="P660" s="12"/>
      <c r="AK660" s="12"/>
    </row>
    <row r="661">
      <c r="P661" s="12"/>
      <c r="AK661" s="12"/>
    </row>
    <row r="662">
      <c r="P662" s="12"/>
      <c r="AK662" s="12"/>
    </row>
    <row r="663">
      <c r="P663" s="12"/>
      <c r="AK663" s="12"/>
    </row>
    <row r="664">
      <c r="P664" s="12"/>
      <c r="AK664" s="12"/>
    </row>
    <row r="665">
      <c r="P665" s="12"/>
      <c r="AK665" s="12"/>
    </row>
    <row r="666">
      <c r="P666" s="12"/>
      <c r="AK666" s="12"/>
    </row>
    <row r="667">
      <c r="P667" s="12"/>
      <c r="AK667" s="12"/>
    </row>
    <row r="668">
      <c r="P668" s="12"/>
      <c r="AK668" s="12"/>
    </row>
    <row r="669">
      <c r="P669" s="12"/>
      <c r="AK669" s="12"/>
    </row>
    <row r="670">
      <c r="P670" s="12"/>
      <c r="AK670" s="12"/>
    </row>
    <row r="671">
      <c r="P671" s="12"/>
      <c r="AK671" s="12"/>
    </row>
    <row r="672">
      <c r="P672" s="12"/>
      <c r="AK672" s="12"/>
    </row>
    <row r="673">
      <c r="P673" s="12"/>
      <c r="AK673" s="12"/>
    </row>
    <row r="674">
      <c r="P674" s="12"/>
      <c r="AK674" s="12"/>
    </row>
    <row r="675">
      <c r="P675" s="12"/>
      <c r="AK675" s="12"/>
    </row>
    <row r="676">
      <c r="P676" s="12"/>
      <c r="AK676" s="12"/>
    </row>
    <row r="677">
      <c r="P677" s="12"/>
      <c r="AK677" s="12"/>
    </row>
    <row r="678">
      <c r="P678" s="12"/>
      <c r="AK678" s="12"/>
    </row>
    <row r="679">
      <c r="P679" s="12"/>
      <c r="AK679" s="12"/>
    </row>
    <row r="680">
      <c r="P680" s="12"/>
      <c r="AK680" s="12"/>
    </row>
    <row r="681">
      <c r="P681" s="12"/>
      <c r="AK681" s="12"/>
    </row>
    <row r="682">
      <c r="P682" s="12"/>
      <c r="AK682" s="12"/>
    </row>
    <row r="683">
      <c r="P683" s="12"/>
      <c r="AK683" s="12"/>
    </row>
    <row r="684">
      <c r="P684" s="12"/>
      <c r="AK684" s="12"/>
    </row>
    <row r="685">
      <c r="P685" s="12"/>
      <c r="AK685" s="12"/>
    </row>
    <row r="686">
      <c r="P686" s="12"/>
      <c r="AK686" s="12"/>
    </row>
    <row r="687">
      <c r="P687" s="12"/>
      <c r="AK687" s="12"/>
    </row>
    <row r="688">
      <c r="P688" s="12"/>
      <c r="AK688" s="12"/>
    </row>
    <row r="689">
      <c r="P689" s="12"/>
      <c r="AK689" s="12"/>
    </row>
    <row r="690">
      <c r="P690" s="12"/>
      <c r="AK690" s="12"/>
    </row>
    <row r="691">
      <c r="P691" s="12"/>
      <c r="AK691" s="12"/>
    </row>
    <row r="692">
      <c r="P692" s="12"/>
      <c r="AK692" s="12"/>
    </row>
    <row r="693">
      <c r="P693" s="12"/>
      <c r="AK693" s="12"/>
    </row>
    <row r="694">
      <c r="P694" s="12"/>
      <c r="AK694" s="12"/>
    </row>
    <row r="695">
      <c r="P695" s="12"/>
      <c r="AK695" s="12"/>
    </row>
    <row r="696">
      <c r="P696" s="12"/>
      <c r="AK696" s="12"/>
    </row>
    <row r="697">
      <c r="P697" s="12"/>
      <c r="AK697" s="12"/>
    </row>
    <row r="698">
      <c r="P698" s="12"/>
      <c r="AK698" s="12"/>
    </row>
    <row r="699">
      <c r="P699" s="12"/>
      <c r="AK699" s="12"/>
    </row>
    <row r="700">
      <c r="P700" s="12"/>
      <c r="AK700" s="12"/>
    </row>
    <row r="701">
      <c r="P701" s="12"/>
      <c r="AK701" s="12"/>
    </row>
    <row r="702">
      <c r="P702" s="12"/>
      <c r="AK702" s="12"/>
    </row>
    <row r="703">
      <c r="P703" s="12"/>
      <c r="AK703" s="12"/>
    </row>
    <row r="704">
      <c r="P704" s="12"/>
      <c r="AK704" s="12"/>
    </row>
    <row r="705">
      <c r="P705" s="12"/>
      <c r="AK705" s="12"/>
    </row>
    <row r="706">
      <c r="P706" s="12"/>
      <c r="AK706" s="12"/>
    </row>
    <row r="707">
      <c r="P707" s="12"/>
      <c r="AK707" s="12"/>
    </row>
    <row r="708">
      <c r="P708" s="12"/>
      <c r="AK708" s="12"/>
    </row>
    <row r="709">
      <c r="P709" s="12"/>
      <c r="AK709" s="12"/>
    </row>
    <row r="710">
      <c r="P710" s="12"/>
      <c r="AK710" s="12"/>
    </row>
    <row r="711">
      <c r="P711" s="12"/>
      <c r="AK711" s="12"/>
    </row>
    <row r="712">
      <c r="P712" s="12"/>
      <c r="AK712" s="12"/>
    </row>
    <row r="713">
      <c r="P713" s="12"/>
      <c r="AK713" s="12"/>
    </row>
    <row r="714">
      <c r="P714" s="12"/>
      <c r="AK714" s="12"/>
    </row>
    <row r="715">
      <c r="P715" s="12"/>
      <c r="AK715" s="12"/>
    </row>
    <row r="716">
      <c r="P716" s="12"/>
      <c r="AK716" s="12"/>
    </row>
    <row r="717">
      <c r="P717" s="12"/>
      <c r="AK717" s="12"/>
    </row>
    <row r="718">
      <c r="P718" s="12"/>
      <c r="AK718" s="12"/>
    </row>
    <row r="719">
      <c r="P719" s="12"/>
      <c r="AK719" s="12"/>
    </row>
    <row r="720">
      <c r="P720" s="12"/>
      <c r="AK720" s="12"/>
    </row>
    <row r="721">
      <c r="P721" s="12"/>
      <c r="AK721" s="12"/>
    </row>
    <row r="722">
      <c r="P722" s="12"/>
      <c r="AK722" s="12"/>
    </row>
    <row r="723">
      <c r="P723" s="12"/>
      <c r="AK723" s="12"/>
    </row>
    <row r="724">
      <c r="P724" s="12"/>
      <c r="AK724" s="12"/>
    </row>
    <row r="725">
      <c r="P725" s="12"/>
      <c r="AK725" s="12"/>
    </row>
    <row r="726">
      <c r="P726" s="12"/>
      <c r="AK726" s="12"/>
    </row>
    <row r="727">
      <c r="P727" s="12"/>
      <c r="AK727" s="12"/>
    </row>
    <row r="728">
      <c r="P728" s="12"/>
      <c r="AK728" s="12"/>
    </row>
    <row r="729">
      <c r="P729" s="12"/>
      <c r="AK729" s="12"/>
    </row>
    <row r="730">
      <c r="P730" s="12"/>
      <c r="AK730" s="12"/>
    </row>
    <row r="731">
      <c r="P731" s="12"/>
      <c r="AK731" s="12"/>
    </row>
    <row r="732">
      <c r="P732" s="12"/>
      <c r="AK732" s="12"/>
    </row>
    <row r="733">
      <c r="P733" s="12"/>
      <c r="AK733" s="12"/>
    </row>
    <row r="734">
      <c r="P734" s="12"/>
      <c r="AK734" s="12"/>
    </row>
    <row r="735">
      <c r="P735" s="12"/>
      <c r="AK735" s="12"/>
    </row>
    <row r="736">
      <c r="P736" s="12"/>
      <c r="AK736" s="12"/>
    </row>
    <row r="737">
      <c r="P737" s="12"/>
      <c r="AK737" s="12"/>
    </row>
    <row r="738">
      <c r="P738" s="12"/>
      <c r="AK738" s="12"/>
    </row>
    <row r="739">
      <c r="P739" s="12"/>
      <c r="AK739" s="12"/>
    </row>
    <row r="740">
      <c r="P740" s="12"/>
      <c r="AK740" s="12"/>
    </row>
    <row r="741">
      <c r="P741" s="12"/>
      <c r="AK741" s="12"/>
    </row>
    <row r="742">
      <c r="P742" s="12"/>
      <c r="AK742" s="12"/>
    </row>
    <row r="743">
      <c r="P743" s="12"/>
      <c r="AK743" s="12"/>
    </row>
    <row r="744">
      <c r="P744" s="12"/>
      <c r="AK744" s="12"/>
    </row>
    <row r="745">
      <c r="P745" s="12"/>
      <c r="AK745" s="12"/>
    </row>
    <row r="746">
      <c r="P746" s="12"/>
      <c r="AK746" s="12"/>
    </row>
    <row r="747">
      <c r="P747" s="12"/>
      <c r="AK747" s="12"/>
    </row>
    <row r="748">
      <c r="P748" s="12"/>
      <c r="AK748" s="12"/>
    </row>
    <row r="749">
      <c r="P749" s="12"/>
      <c r="AK749" s="12"/>
    </row>
    <row r="750">
      <c r="P750" s="12"/>
      <c r="AK750" s="12"/>
    </row>
    <row r="751">
      <c r="P751" s="12"/>
      <c r="AK751" s="12"/>
    </row>
    <row r="752">
      <c r="P752" s="12"/>
      <c r="AK752" s="12"/>
    </row>
    <row r="753">
      <c r="P753" s="12"/>
      <c r="AK753" s="12"/>
    </row>
    <row r="754">
      <c r="P754" s="12"/>
      <c r="AK754" s="12"/>
    </row>
    <row r="755">
      <c r="P755" s="12"/>
      <c r="AK755" s="12"/>
    </row>
    <row r="756">
      <c r="P756" s="12"/>
      <c r="AK756" s="12"/>
    </row>
    <row r="757">
      <c r="P757" s="12"/>
      <c r="AK757" s="12"/>
    </row>
    <row r="758">
      <c r="P758" s="12"/>
      <c r="AK758" s="12"/>
    </row>
    <row r="759">
      <c r="P759" s="12"/>
      <c r="AK759" s="12"/>
    </row>
    <row r="760">
      <c r="P760" s="12"/>
      <c r="AK760" s="12"/>
    </row>
    <row r="761">
      <c r="P761" s="12"/>
      <c r="AK761" s="12"/>
    </row>
    <row r="762">
      <c r="P762" s="12"/>
      <c r="AK762" s="12"/>
    </row>
    <row r="763">
      <c r="P763" s="12"/>
      <c r="AK763" s="12"/>
    </row>
    <row r="764">
      <c r="P764" s="12"/>
      <c r="AK764" s="12"/>
    </row>
    <row r="765">
      <c r="P765" s="12"/>
      <c r="AK765" s="12"/>
    </row>
    <row r="766">
      <c r="P766" s="12"/>
      <c r="AK766" s="12"/>
    </row>
    <row r="767">
      <c r="P767" s="12"/>
      <c r="AK767" s="12"/>
    </row>
    <row r="768">
      <c r="P768" s="12"/>
      <c r="AK768" s="12"/>
    </row>
    <row r="769">
      <c r="P769" s="12"/>
      <c r="AK769" s="12"/>
    </row>
    <row r="770">
      <c r="P770" s="12"/>
      <c r="AK770" s="12"/>
    </row>
    <row r="771">
      <c r="P771" s="12"/>
      <c r="AK771" s="12"/>
    </row>
    <row r="772">
      <c r="P772" s="12"/>
      <c r="AK772" s="12"/>
    </row>
    <row r="773">
      <c r="P773" s="12"/>
      <c r="AK773" s="12"/>
    </row>
    <row r="774">
      <c r="P774" s="12"/>
      <c r="AK774" s="12"/>
    </row>
    <row r="775">
      <c r="P775" s="12"/>
      <c r="AK775" s="12"/>
    </row>
    <row r="776">
      <c r="P776" s="12"/>
      <c r="AK776" s="12"/>
    </row>
    <row r="777">
      <c r="P777" s="12"/>
      <c r="AK777" s="12"/>
    </row>
    <row r="778">
      <c r="P778" s="12"/>
      <c r="AK778" s="12"/>
    </row>
    <row r="779">
      <c r="P779" s="12"/>
      <c r="AK779" s="12"/>
    </row>
    <row r="780">
      <c r="P780" s="12"/>
      <c r="AK780" s="12"/>
    </row>
    <row r="781">
      <c r="P781" s="12"/>
      <c r="AK781" s="12"/>
    </row>
    <row r="782">
      <c r="P782" s="12"/>
      <c r="AK782" s="12"/>
    </row>
    <row r="783">
      <c r="P783" s="12"/>
      <c r="AK783" s="12"/>
    </row>
    <row r="784">
      <c r="P784" s="12"/>
      <c r="AK784" s="12"/>
    </row>
    <row r="785">
      <c r="P785" s="12"/>
      <c r="AK785" s="12"/>
    </row>
    <row r="786">
      <c r="P786" s="12"/>
      <c r="AK786" s="12"/>
    </row>
    <row r="787">
      <c r="P787" s="12"/>
      <c r="AK787" s="12"/>
    </row>
    <row r="788">
      <c r="P788" s="12"/>
      <c r="AK788" s="12"/>
    </row>
    <row r="789">
      <c r="P789" s="12"/>
      <c r="AK789" s="12"/>
    </row>
    <row r="790">
      <c r="P790" s="12"/>
      <c r="AK790" s="12"/>
    </row>
    <row r="791">
      <c r="P791" s="12"/>
      <c r="AK791" s="12"/>
    </row>
    <row r="792">
      <c r="P792" s="12"/>
      <c r="AK792" s="12"/>
    </row>
    <row r="793">
      <c r="P793" s="12"/>
      <c r="AK793" s="12"/>
    </row>
    <row r="794">
      <c r="P794" s="12"/>
      <c r="AK794" s="12"/>
    </row>
    <row r="795">
      <c r="P795" s="12"/>
      <c r="AK795" s="12"/>
    </row>
    <row r="796">
      <c r="P796" s="12"/>
      <c r="AK796" s="12"/>
    </row>
    <row r="797">
      <c r="P797" s="12"/>
      <c r="AK797" s="12"/>
    </row>
    <row r="798">
      <c r="P798" s="12"/>
      <c r="AK798" s="12"/>
    </row>
    <row r="799">
      <c r="P799" s="12"/>
      <c r="AK799" s="12"/>
    </row>
    <row r="800">
      <c r="P800" s="12"/>
      <c r="AK800" s="12"/>
    </row>
    <row r="801">
      <c r="P801" s="12"/>
      <c r="AK801" s="12"/>
    </row>
    <row r="802">
      <c r="P802" s="12"/>
      <c r="AK802" s="12"/>
    </row>
    <row r="803">
      <c r="P803" s="12"/>
      <c r="AK803" s="12"/>
    </row>
    <row r="804">
      <c r="P804" s="12"/>
      <c r="AK804" s="12"/>
    </row>
    <row r="805">
      <c r="P805" s="12"/>
      <c r="AK805" s="12"/>
    </row>
    <row r="806">
      <c r="P806" s="12"/>
      <c r="AK806" s="12"/>
    </row>
    <row r="807">
      <c r="P807" s="12"/>
      <c r="AK807" s="12"/>
    </row>
    <row r="808">
      <c r="P808" s="12"/>
      <c r="AK808" s="12"/>
    </row>
    <row r="809">
      <c r="P809" s="12"/>
      <c r="AK809" s="12"/>
    </row>
    <row r="810">
      <c r="P810" s="12"/>
      <c r="AK810" s="12"/>
    </row>
    <row r="811">
      <c r="P811" s="12"/>
      <c r="AK811" s="12"/>
    </row>
    <row r="812">
      <c r="P812" s="12"/>
      <c r="AK812" s="12"/>
    </row>
    <row r="813">
      <c r="P813" s="12"/>
      <c r="AK813" s="12"/>
    </row>
    <row r="814">
      <c r="P814" s="12"/>
      <c r="AK814" s="12"/>
    </row>
    <row r="815">
      <c r="P815" s="12"/>
      <c r="AK815" s="12"/>
    </row>
    <row r="816">
      <c r="P816" s="12"/>
      <c r="AK816" s="12"/>
    </row>
    <row r="817">
      <c r="P817" s="12"/>
      <c r="AK817" s="12"/>
    </row>
    <row r="818">
      <c r="P818" s="12"/>
      <c r="AK818" s="12"/>
    </row>
    <row r="819">
      <c r="P819" s="12"/>
      <c r="AK819" s="12"/>
    </row>
    <row r="820">
      <c r="P820" s="12"/>
      <c r="AK820" s="12"/>
    </row>
    <row r="821">
      <c r="P821" s="12"/>
      <c r="AK821" s="12"/>
    </row>
    <row r="822">
      <c r="P822" s="12"/>
      <c r="AK822" s="12"/>
    </row>
    <row r="823">
      <c r="P823" s="12"/>
      <c r="AK823" s="12"/>
    </row>
    <row r="824">
      <c r="P824" s="12"/>
      <c r="AK824" s="12"/>
    </row>
    <row r="825">
      <c r="P825" s="12"/>
      <c r="AK825" s="12"/>
    </row>
    <row r="826">
      <c r="P826" s="12"/>
      <c r="AK826" s="12"/>
    </row>
    <row r="827">
      <c r="P827" s="12"/>
      <c r="AK827" s="12"/>
    </row>
    <row r="828">
      <c r="P828" s="12"/>
      <c r="AK828" s="12"/>
    </row>
    <row r="829">
      <c r="P829" s="12"/>
      <c r="AK829" s="12"/>
    </row>
    <row r="830">
      <c r="P830" s="12"/>
      <c r="AK830" s="12"/>
    </row>
    <row r="831">
      <c r="P831" s="12"/>
      <c r="AK831" s="12"/>
    </row>
    <row r="832">
      <c r="P832" s="12"/>
      <c r="AK832" s="12"/>
    </row>
    <row r="833">
      <c r="P833" s="12"/>
      <c r="AK833" s="12"/>
    </row>
    <row r="834">
      <c r="P834" s="12"/>
      <c r="AK834" s="12"/>
    </row>
    <row r="835">
      <c r="P835" s="12"/>
      <c r="AK835" s="12"/>
    </row>
    <row r="836">
      <c r="P836" s="12"/>
      <c r="AK836" s="12"/>
    </row>
    <row r="837">
      <c r="P837" s="12"/>
      <c r="AK837" s="12"/>
    </row>
    <row r="838">
      <c r="P838" s="12"/>
      <c r="AK838" s="12"/>
    </row>
    <row r="839">
      <c r="P839" s="12"/>
      <c r="AK839" s="12"/>
    </row>
    <row r="840">
      <c r="P840" s="12"/>
      <c r="AK840" s="12"/>
    </row>
    <row r="841">
      <c r="P841" s="12"/>
      <c r="AK841" s="12"/>
    </row>
    <row r="842">
      <c r="P842" s="12"/>
      <c r="AK842" s="12"/>
    </row>
    <row r="843">
      <c r="P843" s="12"/>
      <c r="AK843" s="12"/>
    </row>
    <row r="844">
      <c r="P844" s="12"/>
      <c r="AK844" s="12"/>
    </row>
    <row r="845">
      <c r="P845" s="12"/>
      <c r="AK845" s="12"/>
    </row>
    <row r="846">
      <c r="P846" s="12"/>
      <c r="AK846" s="12"/>
    </row>
    <row r="847">
      <c r="P847" s="12"/>
      <c r="AK847" s="12"/>
    </row>
    <row r="848">
      <c r="P848" s="12"/>
      <c r="AK848" s="12"/>
    </row>
    <row r="849">
      <c r="P849" s="12"/>
      <c r="AK849" s="12"/>
    </row>
    <row r="850">
      <c r="P850" s="12"/>
      <c r="AK850" s="12"/>
    </row>
    <row r="851">
      <c r="P851" s="12"/>
      <c r="AK851" s="12"/>
    </row>
    <row r="852">
      <c r="P852" s="12"/>
      <c r="AK852" s="12"/>
    </row>
    <row r="853">
      <c r="P853" s="12"/>
      <c r="AK853" s="12"/>
    </row>
    <row r="854">
      <c r="P854" s="12"/>
      <c r="AK854" s="12"/>
    </row>
    <row r="855">
      <c r="P855" s="12"/>
      <c r="AK855" s="12"/>
    </row>
    <row r="856">
      <c r="P856" s="12"/>
      <c r="AK856" s="12"/>
    </row>
    <row r="857">
      <c r="P857" s="12"/>
      <c r="AK857" s="12"/>
    </row>
    <row r="858">
      <c r="P858" s="12"/>
      <c r="AK858" s="12"/>
    </row>
    <row r="859">
      <c r="P859" s="12"/>
      <c r="AK859" s="12"/>
    </row>
    <row r="860">
      <c r="P860" s="12"/>
      <c r="AK860" s="12"/>
    </row>
    <row r="861">
      <c r="P861" s="12"/>
      <c r="AK861" s="12"/>
    </row>
    <row r="862">
      <c r="P862" s="12"/>
      <c r="AK862" s="12"/>
    </row>
    <row r="863">
      <c r="P863" s="12"/>
      <c r="AK863" s="12"/>
    </row>
    <row r="864">
      <c r="P864" s="12"/>
      <c r="AK864" s="12"/>
    </row>
    <row r="865">
      <c r="P865" s="12"/>
      <c r="AK865" s="12"/>
    </row>
    <row r="866">
      <c r="P866" s="12"/>
      <c r="AK866" s="12"/>
    </row>
    <row r="867">
      <c r="P867" s="12"/>
      <c r="AK867" s="12"/>
    </row>
    <row r="868">
      <c r="P868" s="12"/>
      <c r="AK868" s="12"/>
    </row>
    <row r="869">
      <c r="P869" s="12"/>
      <c r="AK869" s="12"/>
    </row>
    <row r="870">
      <c r="P870" s="12"/>
      <c r="AK870" s="12"/>
    </row>
    <row r="871">
      <c r="P871" s="12"/>
      <c r="AK871" s="12"/>
    </row>
    <row r="872">
      <c r="P872" s="12"/>
      <c r="AK872" s="12"/>
    </row>
    <row r="873">
      <c r="P873" s="12"/>
      <c r="AK873" s="12"/>
    </row>
    <row r="874">
      <c r="P874" s="12"/>
      <c r="AK874" s="12"/>
    </row>
    <row r="875">
      <c r="P875" s="12"/>
      <c r="AK875" s="12"/>
    </row>
    <row r="876">
      <c r="P876" s="12"/>
      <c r="AK876" s="12"/>
    </row>
    <row r="877">
      <c r="P877" s="12"/>
      <c r="AK877" s="12"/>
    </row>
    <row r="878">
      <c r="P878" s="12"/>
      <c r="AK878" s="12"/>
    </row>
    <row r="879">
      <c r="P879" s="12"/>
      <c r="AK879" s="12"/>
    </row>
    <row r="880">
      <c r="P880" s="12"/>
      <c r="AK880" s="12"/>
    </row>
    <row r="881">
      <c r="P881" s="12"/>
      <c r="AK881" s="12"/>
    </row>
    <row r="882">
      <c r="P882" s="12"/>
      <c r="AK882" s="12"/>
    </row>
    <row r="883">
      <c r="P883" s="12"/>
      <c r="AK883" s="12"/>
    </row>
    <row r="884">
      <c r="P884" s="12"/>
      <c r="AK884" s="12"/>
    </row>
    <row r="885">
      <c r="P885" s="12"/>
      <c r="AK885" s="12"/>
    </row>
    <row r="886">
      <c r="P886" s="12"/>
      <c r="AK886" s="12"/>
    </row>
    <row r="887">
      <c r="P887" s="12"/>
      <c r="AK887" s="12"/>
    </row>
    <row r="888">
      <c r="P888" s="12"/>
      <c r="AK888" s="12"/>
    </row>
    <row r="889">
      <c r="P889" s="12"/>
      <c r="AK889" s="12"/>
    </row>
    <row r="890">
      <c r="P890" s="12"/>
      <c r="AK890" s="12"/>
    </row>
    <row r="891">
      <c r="P891" s="12"/>
      <c r="AK891" s="12"/>
    </row>
    <row r="892">
      <c r="P892" s="12"/>
      <c r="AK892" s="12"/>
    </row>
    <row r="893">
      <c r="P893" s="12"/>
      <c r="AK893" s="12"/>
    </row>
    <row r="894">
      <c r="P894" s="12"/>
      <c r="AK894" s="12"/>
    </row>
    <row r="895">
      <c r="P895" s="12"/>
      <c r="AK895" s="12"/>
    </row>
    <row r="896">
      <c r="P896" s="12"/>
      <c r="AK896" s="12"/>
    </row>
    <row r="897">
      <c r="P897" s="12"/>
      <c r="AK897" s="12"/>
    </row>
    <row r="898">
      <c r="P898" s="12"/>
      <c r="AK898" s="12"/>
    </row>
    <row r="899">
      <c r="P899" s="12"/>
      <c r="AK899" s="12"/>
    </row>
    <row r="900">
      <c r="P900" s="12"/>
      <c r="AK900" s="12"/>
    </row>
    <row r="901">
      <c r="P901" s="12"/>
      <c r="AK901" s="12"/>
    </row>
    <row r="902">
      <c r="P902" s="12"/>
      <c r="AK902" s="12"/>
    </row>
    <row r="903">
      <c r="P903" s="12"/>
      <c r="AK903" s="12"/>
    </row>
    <row r="904">
      <c r="P904" s="12"/>
      <c r="AK904" s="12"/>
    </row>
    <row r="905">
      <c r="P905" s="12"/>
      <c r="AK905" s="12"/>
    </row>
    <row r="906">
      <c r="P906" s="12"/>
      <c r="AK906" s="12"/>
    </row>
    <row r="907">
      <c r="P907" s="12"/>
      <c r="AK907" s="12"/>
    </row>
    <row r="908">
      <c r="P908" s="12"/>
      <c r="AK908" s="12"/>
    </row>
    <row r="909">
      <c r="P909" s="12"/>
      <c r="AK909" s="12"/>
    </row>
    <row r="910">
      <c r="P910" s="12"/>
      <c r="AK910" s="12"/>
    </row>
    <row r="911">
      <c r="P911" s="12"/>
      <c r="AK911" s="12"/>
    </row>
    <row r="912">
      <c r="P912" s="12"/>
      <c r="AK912" s="12"/>
    </row>
    <row r="913">
      <c r="P913" s="12"/>
      <c r="AK913" s="12"/>
    </row>
    <row r="914">
      <c r="P914" s="12"/>
      <c r="AK914" s="12"/>
    </row>
    <row r="915">
      <c r="P915" s="12"/>
      <c r="AK915" s="12"/>
    </row>
    <row r="916">
      <c r="P916" s="12"/>
      <c r="AK916" s="12"/>
    </row>
    <row r="917">
      <c r="P917" s="12"/>
      <c r="AK917" s="12"/>
    </row>
    <row r="918">
      <c r="P918" s="12"/>
      <c r="AK918" s="12"/>
    </row>
    <row r="919">
      <c r="P919" s="12"/>
      <c r="AK919" s="12"/>
    </row>
    <row r="920">
      <c r="P920" s="12"/>
      <c r="AK920" s="12"/>
    </row>
    <row r="921">
      <c r="P921" s="12"/>
      <c r="AK921" s="12"/>
    </row>
    <row r="922">
      <c r="P922" s="12"/>
      <c r="AK922" s="12"/>
    </row>
    <row r="923">
      <c r="P923" s="12"/>
      <c r="AK923" s="12"/>
    </row>
    <row r="924">
      <c r="P924" s="12"/>
      <c r="AK924" s="12"/>
    </row>
    <row r="925">
      <c r="P925" s="12"/>
      <c r="AK925" s="12"/>
    </row>
    <row r="926">
      <c r="P926" s="12"/>
      <c r="AK926" s="12"/>
    </row>
    <row r="927">
      <c r="P927" s="12"/>
      <c r="AK927" s="12"/>
    </row>
    <row r="928">
      <c r="P928" s="12"/>
      <c r="AK928" s="12"/>
    </row>
    <row r="929">
      <c r="P929" s="12"/>
      <c r="AK929" s="12"/>
    </row>
    <row r="930">
      <c r="P930" s="12"/>
      <c r="AK930" s="12"/>
    </row>
    <row r="931">
      <c r="P931" s="12"/>
      <c r="AK931" s="12"/>
    </row>
    <row r="932">
      <c r="P932" s="12"/>
      <c r="AK932" s="12"/>
    </row>
    <row r="933">
      <c r="P933" s="12"/>
      <c r="AK933" s="12"/>
    </row>
    <row r="934">
      <c r="P934" s="12"/>
      <c r="AK934" s="12"/>
    </row>
    <row r="935">
      <c r="P935" s="12"/>
      <c r="AK935" s="12"/>
    </row>
    <row r="936">
      <c r="P936" s="12"/>
      <c r="AK936" s="12"/>
    </row>
    <row r="937">
      <c r="P937" s="12"/>
      <c r="AK937" s="12"/>
    </row>
    <row r="938">
      <c r="P938" s="12"/>
      <c r="AK938" s="12"/>
    </row>
    <row r="939">
      <c r="P939" s="12"/>
      <c r="AK939" s="12"/>
    </row>
    <row r="940">
      <c r="P940" s="12"/>
      <c r="AK940" s="12"/>
    </row>
    <row r="941">
      <c r="P941" s="12"/>
      <c r="AK941" s="12"/>
    </row>
    <row r="942">
      <c r="P942" s="12"/>
      <c r="AK942" s="12"/>
    </row>
    <row r="943">
      <c r="P943" s="12"/>
      <c r="AK943" s="12"/>
    </row>
    <row r="944">
      <c r="P944" s="12"/>
      <c r="AK944" s="12"/>
    </row>
    <row r="945">
      <c r="P945" s="12"/>
      <c r="AK945" s="12"/>
    </row>
    <row r="946">
      <c r="P946" s="12"/>
      <c r="AK946" s="12"/>
    </row>
    <row r="947">
      <c r="P947" s="12"/>
      <c r="AK947" s="12"/>
    </row>
    <row r="948">
      <c r="P948" s="12"/>
      <c r="AK948" s="12"/>
    </row>
    <row r="949">
      <c r="P949" s="12"/>
      <c r="AK949" s="12"/>
    </row>
    <row r="950">
      <c r="P950" s="12"/>
      <c r="AK950" s="12"/>
    </row>
    <row r="951">
      <c r="P951" s="12"/>
      <c r="AK951" s="12"/>
    </row>
    <row r="952">
      <c r="P952" s="12"/>
      <c r="AK952" s="12"/>
    </row>
    <row r="953">
      <c r="P953" s="12"/>
      <c r="AK953" s="12"/>
    </row>
    <row r="954">
      <c r="P954" s="12"/>
      <c r="AK954" s="12"/>
    </row>
    <row r="955">
      <c r="P955" s="12"/>
      <c r="AK955" s="12"/>
    </row>
    <row r="956">
      <c r="P956" s="12"/>
      <c r="AK956" s="12"/>
    </row>
    <row r="957">
      <c r="P957" s="12"/>
      <c r="AK957" s="12"/>
    </row>
    <row r="958">
      <c r="P958" s="12"/>
      <c r="AK958" s="12"/>
    </row>
    <row r="959">
      <c r="P959" s="12"/>
      <c r="AK959" s="12"/>
    </row>
    <row r="960">
      <c r="P960" s="12"/>
      <c r="AK960" s="12"/>
    </row>
    <row r="961">
      <c r="P961" s="12"/>
      <c r="AK961" s="12"/>
    </row>
    <row r="962">
      <c r="P962" s="12"/>
      <c r="AK962" s="12"/>
    </row>
    <row r="963">
      <c r="P963" s="12"/>
      <c r="AK963" s="12"/>
    </row>
    <row r="964">
      <c r="P964" s="12"/>
      <c r="AK964" s="12"/>
    </row>
    <row r="965">
      <c r="P965" s="12"/>
      <c r="AK965" s="12"/>
    </row>
    <row r="966">
      <c r="P966" s="12"/>
      <c r="AK966" s="12"/>
    </row>
    <row r="967">
      <c r="P967" s="12"/>
      <c r="AK967" s="12"/>
    </row>
    <row r="968">
      <c r="P968" s="12"/>
      <c r="AK968" s="12"/>
    </row>
    <row r="969">
      <c r="P969" s="12"/>
      <c r="AK969" s="12"/>
    </row>
    <row r="970">
      <c r="P970" s="12"/>
      <c r="AK970" s="12"/>
    </row>
    <row r="971">
      <c r="P971" s="12"/>
      <c r="AK971" s="12"/>
    </row>
    <row r="972">
      <c r="P972" s="12"/>
      <c r="AK972" s="12"/>
    </row>
    <row r="973">
      <c r="P973" s="12"/>
      <c r="AK973" s="12"/>
    </row>
    <row r="974">
      <c r="P974" s="12"/>
      <c r="AK974" s="12"/>
    </row>
    <row r="975">
      <c r="P975" s="12"/>
      <c r="AK975" s="12"/>
    </row>
    <row r="976">
      <c r="P976" s="12"/>
      <c r="AK976" s="12"/>
    </row>
    <row r="977">
      <c r="P977" s="12"/>
      <c r="AK977" s="12"/>
    </row>
    <row r="978">
      <c r="P978" s="12"/>
      <c r="AK978" s="12"/>
    </row>
    <row r="979">
      <c r="P979" s="12"/>
      <c r="AK979" s="12"/>
    </row>
    <row r="980">
      <c r="P980" s="12"/>
      <c r="AK980" s="12"/>
    </row>
    <row r="981">
      <c r="P981" s="12"/>
      <c r="AK981" s="12"/>
    </row>
    <row r="982">
      <c r="P982" s="12"/>
      <c r="AK982" s="12"/>
    </row>
    <row r="983">
      <c r="P983" s="12"/>
      <c r="AK983" s="12"/>
    </row>
    <row r="984">
      <c r="P984" s="12"/>
      <c r="AK984" s="12"/>
    </row>
    <row r="985">
      <c r="P985" s="12"/>
      <c r="AK985" s="12"/>
    </row>
    <row r="986">
      <c r="P986" s="12"/>
      <c r="AK986" s="12"/>
    </row>
    <row r="987">
      <c r="P987" s="12"/>
      <c r="AK987" s="12"/>
    </row>
    <row r="988">
      <c r="P988" s="12"/>
      <c r="AK988" s="12"/>
    </row>
    <row r="989">
      <c r="P989" s="12"/>
      <c r="AK989" s="12"/>
    </row>
    <row r="990">
      <c r="P990" s="12"/>
      <c r="AK990" s="12"/>
    </row>
    <row r="991">
      <c r="P991" s="12"/>
      <c r="AK991" s="12"/>
    </row>
    <row r="992">
      <c r="P992" s="12"/>
      <c r="AK992" s="12"/>
    </row>
    <row r="993">
      <c r="P993" s="12"/>
      <c r="AK993" s="12"/>
    </row>
    <row r="994">
      <c r="P994" s="12"/>
      <c r="AK994" s="12"/>
    </row>
    <row r="995">
      <c r="P995" s="12"/>
      <c r="AK995" s="12"/>
    </row>
    <row r="996">
      <c r="P996" s="12"/>
      <c r="AK996" s="12"/>
    </row>
    <row r="997">
      <c r="P997" s="12"/>
      <c r="AK997" s="12"/>
    </row>
    <row r="998">
      <c r="P998" s="12"/>
      <c r="AK998" s="12"/>
    </row>
    <row r="999">
      <c r="P999" s="12"/>
      <c r="AK999" s="12"/>
    </row>
    <row r="1000">
      <c r="P1000" s="12"/>
      <c r="AK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129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>
        <v>258.63</v>
      </c>
      <c r="AG4" s="12">
        <v>226.2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>
        <v>0.0</v>
      </c>
      <c r="AG6" s="12">
        <v>0.0</v>
      </c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3"/>
    </row>
    <row r="7">
      <c r="A7" s="42" t="s">
        <v>130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>
        <v>0.0</v>
      </c>
      <c r="AG7" s="12">
        <v>0.02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>
        <v>0.0</v>
      </c>
      <c r="AG8" s="12">
        <v>0.23000000000000004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>
        <v>11.19</v>
      </c>
      <c r="AG9" s="12">
        <v>49.4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231.63</v>
      </c>
      <c r="AG10" s="12">
        <v>170.9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14.98</v>
      </c>
      <c r="AG11" s="12">
        <v>5.5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0.04</v>
      </c>
      <c r="AG12" s="12">
        <v>0.08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>
        <f t="shared" si="1"/>
        <v>0</v>
      </c>
      <c r="AG14" s="22">
        <f t="shared" si="1"/>
        <v>0</v>
      </c>
      <c r="AH14" s="22" t="str">
        <f t="shared" si="1"/>
        <v>#DIV/0!</v>
      </c>
      <c r="AI14" s="22" t="str">
        <f t="shared" si="1"/>
        <v>#DIV/0!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 t="str">
        <f t="shared" si="1"/>
        <v>#DIV/0!</v>
      </c>
      <c r="AY14" s="22" t="str">
        <f t="shared" si="1"/>
        <v>#DIV/0!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>
        <f t="shared" si="2"/>
        <v>0</v>
      </c>
      <c r="AG15" s="22">
        <f t="shared" si="2"/>
        <v>0.00884173298</v>
      </c>
      <c r="AH15" s="22" t="str">
        <f t="shared" si="2"/>
        <v>#DIV/0!</v>
      </c>
      <c r="AI15" s="22" t="str">
        <f t="shared" si="2"/>
        <v>#DIV/0!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 t="str">
        <f t="shared" si="2"/>
        <v>#DIV/0!</v>
      </c>
      <c r="AY15" s="22" t="str">
        <f t="shared" si="2"/>
        <v>#DIV/0!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>
        <f t="shared" si="3"/>
        <v>0</v>
      </c>
      <c r="AG16" s="22">
        <f t="shared" si="3"/>
        <v>0.1016799293</v>
      </c>
      <c r="AH16" s="22" t="str">
        <f t="shared" si="3"/>
        <v>#DIV/0!</v>
      </c>
      <c r="AI16" s="22" t="str">
        <f t="shared" si="3"/>
        <v>#DIV/0!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 t="str">
        <f t="shared" si="3"/>
        <v>#DIV/0!</v>
      </c>
      <c r="AY16" s="22" t="str">
        <f t="shared" si="3"/>
        <v>#DIV/0!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>
        <f t="shared" si="4"/>
        <v>4.326644241</v>
      </c>
      <c r="AG17" s="22">
        <f t="shared" si="4"/>
        <v>21.83908046</v>
      </c>
      <c r="AH17" s="22" t="str">
        <f t="shared" si="4"/>
        <v>#DIV/0!</v>
      </c>
      <c r="AI17" s="22" t="str">
        <f t="shared" si="4"/>
        <v>#DIV/0!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 t="str">
        <f t="shared" si="4"/>
        <v>#DIV/0!</v>
      </c>
      <c r="AY17" s="22" t="str">
        <f t="shared" si="4"/>
        <v>#DIV/0!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>
        <f t="shared" si="5"/>
        <v>89.56037583</v>
      </c>
      <c r="AG18" s="22">
        <f t="shared" si="5"/>
        <v>75.55260831</v>
      </c>
      <c r="AH18" s="22" t="str">
        <f t="shared" si="5"/>
        <v>#DIV/0!</v>
      </c>
      <c r="AI18" s="22" t="str">
        <f t="shared" si="5"/>
        <v>#DIV/0!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 t="str">
        <f t="shared" si="5"/>
        <v>#DIV/0!</v>
      </c>
      <c r="AY18" s="22" t="str">
        <f t="shared" si="5"/>
        <v>#DIV/0!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>
        <f t="shared" si="6"/>
        <v>5.792058153</v>
      </c>
      <c r="AG19" s="22">
        <f t="shared" si="6"/>
        <v>2.431476569</v>
      </c>
      <c r="AH19" s="22" t="str">
        <f t="shared" si="6"/>
        <v>#DIV/0!</v>
      </c>
      <c r="AI19" s="22" t="str">
        <f t="shared" si="6"/>
        <v>#DIV/0!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 t="str">
        <f t="shared" si="6"/>
        <v>#DIV/0!</v>
      </c>
      <c r="AY19" s="22" t="str">
        <f t="shared" si="6"/>
        <v>#DIV/0!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>
        <f t="shared" si="7"/>
        <v>0.01546610989</v>
      </c>
      <c r="AG20" s="22">
        <f t="shared" si="7"/>
        <v>0.03536693192</v>
      </c>
      <c r="AH20" s="22" t="str">
        <f t="shared" si="7"/>
        <v>#DIV/0!</v>
      </c>
      <c r="AI20" s="22" t="str">
        <f t="shared" si="7"/>
        <v>#DIV/0!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 t="str">
        <f t="shared" si="7"/>
        <v>#DIV/0!</v>
      </c>
      <c r="AY20" s="22" t="str">
        <f t="shared" si="7"/>
        <v>#DIV/0!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>
        <f t="shared" si="8"/>
        <v>0</v>
      </c>
      <c r="AG22" s="22">
        <f t="shared" si="8"/>
        <v>0</v>
      </c>
      <c r="AH22" s="22" t="str">
        <f t="shared" si="8"/>
        <v>#DIV/0!</v>
      </c>
      <c r="AI22" s="22" t="str">
        <f t="shared" si="8"/>
        <v>#DIV/0!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 t="str">
        <f t="shared" si="8"/>
        <v>#DIV/0!</v>
      </c>
      <c r="AY22" s="22" t="str">
        <f t="shared" si="8"/>
        <v>#DIV/0!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>
        <f t="shared" si="9"/>
        <v>0</v>
      </c>
      <c r="AG23" s="22">
        <f t="shared" si="9"/>
        <v>0.00884173298</v>
      </c>
      <c r="AH23" s="22" t="str">
        <f t="shared" si="9"/>
        <v>#DIV/0!</v>
      </c>
      <c r="AI23" s="22" t="str">
        <f t="shared" si="9"/>
        <v>#DIV/0!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 t="str">
        <f t="shared" si="9"/>
        <v>#DIV/0!</v>
      </c>
      <c r="AY23" s="22" t="str">
        <f t="shared" si="9"/>
        <v>#DIV/0!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>
        <f t="shared" si="10"/>
        <v>0</v>
      </c>
      <c r="AG24" s="22">
        <f t="shared" si="10"/>
        <v>0.1105216622</v>
      </c>
      <c r="AH24" s="22" t="str">
        <f t="shared" si="10"/>
        <v>#DIV/0!</v>
      </c>
      <c r="AI24" s="22" t="str">
        <f t="shared" si="10"/>
        <v>#DIV/0!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 t="str">
        <f t="shared" si="10"/>
        <v>#DIV/0!</v>
      </c>
      <c r="AY24" s="22" t="str">
        <f t="shared" si="10"/>
        <v>#DIV/0!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>
        <f t="shared" si="11"/>
        <v>4.326644241</v>
      </c>
      <c r="AG25" s="22">
        <f t="shared" si="11"/>
        <v>21.94960212</v>
      </c>
      <c r="AH25" s="22" t="str">
        <f t="shared" si="11"/>
        <v>#DIV/0!</v>
      </c>
      <c r="AI25" s="22" t="str">
        <f t="shared" si="11"/>
        <v>#DIV/0!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 t="str">
        <f t="shared" si="11"/>
        <v>#DIV/0!</v>
      </c>
      <c r="AY25" s="22" t="str">
        <f t="shared" si="11"/>
        <v>#DIV/0!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>
        <f t="shared" si="12"/>
        <v>93.88702007</v>
      </c>
      <c r="AG26" s="22">
        <f t="shared" si="12"/>
        <v>97.50221043</v>
      </c>
      <c r="AH26" s="22" t="str">
        <f t="shared" si="12"/>
        <v>#DIV/0!</v>
      </c>
      <c r="AI26" s="22" t="str">
        <f t="shared" si="12"/>
        <v>#DIV/0!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 t="str">
        <f t="shared" si="12"/>
        <v>#DIV/0!</v>
      </c>
      <c r="AY26" s="22" t="str">
        <f t="shared" si="12"/>
        <v>#DIV/0!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>
        <f t="shared" si="13"/>
        <v>99.67907822</v>
      </c>
      <c r="AG27" s="22">
        <f t="shared" si="13"/>
        <v>99.933687</v>
      </c>
      <c r="AH27" s="22" t="str">
        <f t="shared" si="13"/>
        <v>#DIV/0!</v>
      </c>
      <c r="AI27" s="22" t="str">
        <f t="shared" si="13"/>
        <v>#DIV/0!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 t="str">
        <f t="shared" si="13"/>
        <v>#DIV/0!</v>
      </c>
      <c r="AY27" s="22" t="str">
        <f t="shared" si="13"/>
        <v>#DIV/0!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>
        <f t="shared" si="14"/>
        <v>99.69454433</v>
      </c>
      <c r="AG28" s="22">
        <f t="shared" si="14"/>
        <v>99.96905393</v>
      </c>
      <c r="AH28" s="22" t="str">
        <f t="shared" si="14"/>
        <v>#DIV/0!</v>
      </c>
      <c r="AI28" s="22" t="str">
        <f t="shared" si="14"/>
        <v>#DIV/0!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 t="str">
        <f t="shared" si="14"/>
        <v>#DIV/0!</v>
      </c>
      <c r="AY28" s="22" t="str">
        <f t="shared" si="14"/>
        <v>#DIV/0!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257.84</v>
      </c>
      <c r="AG30" s="12">
        <f t="shared" si="15"/>
        <v>226.13</v>
      </c>
      <c r="AH30" s="12">
        <f t="shared" si="15"/>
        <v>0</v>
      </c>
      <c r="AI30" s="12">
        <f t="shared" si="15"/>
        <v>0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0</v>
      </c>
      <c r="AY30" s="12">
        <f t="shared" si="15"/>
        <v>0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0.79</v>
      </c>
      <c r="AG31" s="28">
        <f t="shared" si="16"/>
        <v>0.07</v>
      </c>
      <c r="AH31" s="28">
        <f t="shared" si="16"/>
        <v>0</v>
      </c>
      <c r="AI31" s="28">
        <f t="shared" si="16"/>
        <v>0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</v>
      </c>
      <c r="AY31" s="28">
        <f t="shared" si="16"/>
        <v>0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8" width="8.71"/>
    <col customWidth="1" min="49" max="49" width="9.14"/>
    <col customWidth="1" min="50" max="61" width="8.71"/>
    <col customWidth="1" min="62" max="62" width="9.14"/>
    <col customWidth="1" min="63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35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35</v>
      </c>
      <c r="AY3" s="9" t="s">
        <v>36</v>
      </c>
      <c r="AZ3" s="9" t="s">
        <v>35</v>
      </c>
      <c r="BA3" s="11" t="s">
        <v>36</v>
      </c>
      <c r="BB3" s="11" t="s">
        <v>35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>
        <v>262.18</v>
      </c>
      <c r="W4" s="12">
        <v>404.04</v>
      </c>
      <c r="X4" s="12">
        <v>275.41</v>
      </c>
      <c r="Y4" s="12">
        <v>307.25</v>
      </c>
      <c r="Z4" s="12">
        <v>254.56</v>
      </c>
      <c r="AA4" s="12">
        <v>304.08</v>
      </c>
      <c r="AB4" s="12"/>
      <c r="AC4" s="12"/>
      <c r="AD4" s="12">
        <v>239.73</v>
      </c>
      <c r="AE4" s="12">
        <v>250.73</v>
      </c>
      <c r="AF4" s="12">
        <v>359.82</v>
      </c>
      <c r="AG4" s="12">
        <v>354.54</v>
      </c>
      <c r="AH4" s="12"/>
      <c r="AI4" s="12">
        <v>278.26</v>
      </c>
      <c r="AJ4" s="12">
        <v>225.37</v>
      </c>
      <c r="AK4" s="12">
        <v>254.86</v>
      </c>
      <c r="AL4" s="12">
        <v>241.6</v>
      </c>
      <c r="AM4" s="12">
        <v>216.49</v>
      </c>
      <c r="AN4" s="12">
        <v>286.16</v>
      </c>
      <c r="AO4" s="12">
        <v>238.65</v>
      </c>
      <c r="AP4" s="12"/>
      <c r="AQ4" s="12">
        <v>300.5</v>
      </c>
      <c r="AR4" s="12">
        <v>205.73</v>
      </c>
      <c r="AS4" s="12">
        <v>264.35</v>
      </c>
      <c r="AT4" s="12">
        <v>221.14</v>
      </c>
      <c r="AU4" s="12">
        <v>420.32</v>
      </c>
      <c r="AV4" s="12"/>
      <c r="AW4" s="12">
        <v>307.5</v>
      </c>
      <c r="AX4" s="12">
        <v>190.87</v>
      </c>
      <c r="AY4" s="12">
        <v>301.76</v>
      </c>
      <c r="AZ4" s="12"/>
      <c r="BA4" s="12"/>
      <c r="BB4" s="12"/>
      <c r="BC4" s="12"/>
      <c r="BD4" s="12"/>
      <c r="BE4" s="12"/>
      <c r="BF4" s="12">
        <v>242.96</v>
      </c>
      <c r="BG4" s="12"/>
      <c r="BH4" s="12">
        <v>318.77</v>
      </c>
      <c r="BI4" s="12"/>
      <c r="BJ4" s="12">
        <v>280.99</v>
      </c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>
        <v>0.08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/>
      <c r="AC6" s="12"/>
      <c r="AD6" s="12">
        <v>0.01</v>
      </c>
      <c r="AE6" s="12">
        <v>0.0</v>
      </c>
      <c r="AF6" s="12">
        <v>0.18</v>
      </c>
      <c r="AG6" s="12">
        <v>0.0</v>
      </c>
      <c r="AH6" s="12"/>
      <c r="AI6" s="12">
        <v>0.0</v>
      </c>
      <c r="AJ6" s="12">
        <v>0.57</v>
      </c>
      <c r="AK6" s="12">
        <v>0.0</v>
      </c>
      <c r="AL6" s="12">
        <v>0.09</v>
      </c>
      <c r="AM6" s="12">
        <v>0.0</v>
      </c>
      <c r="AN6" s="12">
        <v>0.0</v>
      </c>
      <c r="AO6" s="12">
        <v>0.0</v>
      </c>
      <c r="AP6" s="12"/>
      <c r="AQ6" s="12">
        <v>0.01</v>
      </c>
      <c r="AR6" s="12">
        <v>0.43</v>
      </c>
      <c r="AS6" s="12">
        <v>0.0</v>
      </c>
      <c r="AT6" s="12">
        <v>0.27</v>
      </c>
      <c r="AU6" s="12">
        <v>0.0</v>
      </c>
      <c r="AV6" s="12"/>
      <c r="AW6" s="12">
        <v>0.0</v>
      </c>
      <c r="AX6" s="12">
        <v>0.49000000000000005</v>
      </c>
      <c r="AY6" s="12">
        <v>0.0</v>
      </c>
      <c r="AZ6" s="12"/>
      <c r="BA6" s="12"/>
      <c r="BB6" s="12"/>
      <c r="BC6" s="12"/>
      <c r="BD6" s="12"/>
      <c r="BE6" s="12"/>
      <c r="BF6" s="12">
        <v>5.78</v>
      </c>
      <c r="BG6" s="12"/>
      <c r="BH6" s="12">
        <v>1.09</v>
      </c>
      <c r="BI6" s="12"/>
      <c r="BJ6" s="12">
        <v>2.39</v>
      </c>
      <c r="BK6" s="13"/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>
        <v>0.04</v>
      </c>
      <c r="W7" s="12">
        <v>0.03</v>
      </c>
      <c r="X7" s="12">
        <v>0.0</v>
      </c>
      <c r="Y7" s="12">
        <v>0.0</v>
      </c>
      <c r="Z7" s="12">
        <v>0.38</v>
      </c>
      <c r="AA7" s="12">
        <v>0.02</v>
      </c>
      <c r="AB7" s="12"/>
      <c r="AC7" s="12"/>
      <c r="AD7" s="12">
        <v>0.04</v>
      </c>
      <c r="AE7" s="12">
        <v>0.03</v>
      </c>
      <c r="AF7" s="12">
        <v>0.02</v>
      </c>
      <c r="AG7" s="12">
        <v>0.0</v>
      </c>
      <c r="AH7" s="12"/>
      <c r="AI7" s="12">
        <v>0.0</v>
      </c>
      <c r="AJ7" s="12">
        <v>0.54</v>
      </c>
      <c r="AK7" s="12">
        <v>0.0</v>
      </c>
      <c r="AL7" s="12">
        <v>0.22000000000000003</v>
      </c>
      <c r="AM7" s="12">
        <v>0.0</v>
      </c>
      <c r="AN7" s="12">
        <v>0.04</v>
      </c>
      <c r="AO7" s="12">
        <v>0.6</v>
      </c>
      <c r="AP7" s="12"/>
      <c r="AQ7" s="12">
        <v>0.03</v>
      </c>
      <c r="AR7" s="12">
        <v>0.15</v>
      </c>
      <c r="AS7" s="12">
        <v>0.0</v>
      </c>
      <c r="AT7" s="12">
        <v>1.0</v>
      </c>
      <c r="AU7" s="12">
        <v>0.11000000000000001</v>
      </c>
      <c r="AV7" s="12"/>
      <c r="AW7" s="12">
        <v>0.0</v>
      </c>
      <c r="AX7" s="12">
        <v>1.54</v>
      </c>
      <c r="AY7" s="12">
        <v>0.04</v>
      </c>
      <c r="AZ7" s="12"/>
      <c r="BA7" s="12"/>
      <c r="BB7" s="12"/>
      <c r="BC7" s="12"/>
      <c r="BD7" s="12"/>
      <c r="BE7" s="12"/>
      <c r="BF7" s="12">
        <v>9.34</v>
      </c>
      <c r="BG7" s="12"/>
      <c r="BH7" s="12">
        <v>1.67</v>
      </c>
      <c r="BI7" s="12"/>
      <c r="BJ7" s="12">
        <v>5.7</v>
      </c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>
        <v>1.44</v>
      </c>
      <c r="W8" s="12">
        <v>1.18</v>
      </c>
      <c r="X8" s="12">
        <v>1.34</v>
      </c>
      <c r="Y8" s="12">
        <v>0.02</v>
      </c>
      <c r="Z8" s="12">
        <v>1.46</v>
      </c>
      <c r="AA8" s="12">
        <v>0.02</v>
      </c>
      <c r="AB8" s="12"/>
      <c r="AC8" s="12"/>
      <c r="AD8" s="12">
        <v>1.18</v>
      </c>
      <c r="AE8" s="12">
        <v>0.41</v>
      </c>
      <c r="AF8" s="12">
        <v>1.47</v>
      </c>
      <c r="AG8" s="12">
        <v>0.07</v>
      </c>
      <c r="AH8" s="12"/>
      <c r="AI8" s="12">
        <v>0.01</v>
      </c>
      <c r="AJ8" s="12">
        <v>4.5</v>
      </c>
      <c r="AK8" s="12">
        <v>0.01</v>
      </c>
      <c r="AL8" s="12">
        <v>1.32</v>
      </c>
      <c r="AM8" s="12">
        <v>0.04</v>
      </c>
      <c r="AN8" s="12">
        <v>0.73</v>
      </c>
      <c r="AO8" s="12">
        <v>0.01</v>
      </c>
      <c r="AP8" s="12"/>
      <c r="AQ8" s="12">
        <v>0.05</v>
      </c>
      <c r="AR8" s="12">
        <v>1.74</v>
      </c>
      <c r="AS8" s="12">
        <v>0.06</v>
      </c>
      <c r="AT8" s="12">
        <v>6.33</v>
      </c>
      <c r="AU8" s="12">
        <v>0.89</v>
      </c>
      <c r="AV8" s="12"/>
      <c r="AW8" s="12">
        <v>0.06</v>
      </c>
      <c r="AX8" s="12">
        <v>5.21</v>
      </c>
      <c r="AY8" s="12">
        <v>0.12</v>
      </c>
      <c r="AZ8" s="12"/>
      <c r="BA8" s="12"/>
      <c r="BB8" s="12"/>
      <c r="BC8" s="12"/>
      <c r="BD8" s="12"/>
      <c r="BE8" s="12"/>
      <c r="BF8" s="12">
        <v>23.8</v>
      </c>
      <c r="BG8" s="12"/>
      <c r="BH8" s="12">
        <v>4.56</v>
      </c>
      <c r="BI8" s="12"/>
      <c r="BJ8" s="12">
        <v>47.06</v>
      </c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>
        <v>69.51</v>
      </c>
      <c r="W9" s="12">
        <v>108.8</v>
      </c>
      <c r="X9" s="12">
        <v>87.34</v>
      </c>
      <c r="Y9" s="12">
        <v>24.63</v>
      </c>
      <c r="Z9" s="12">
        <v>81.81999999999998</v>
      </c>
      <c r="AA9" s="12">
        <v>250.52</v>
      </c>
      <c r="AB9" s="12"/>
      <c r="AC9" s="12"/>
      <c r="AD9" s="12">
        <v>49.18</v>
      </c>
      <c r="AE9" s="12">
        <v>82.58</v>
      </c>
      <c r="AF9" s="12">
        <v>109.55</v>
      </c>
      <c r="AG9" s="12">
        <v>28.94</v>
      </c>
      <c r="AH9" s="12"/>
      <c r="AI9" s="12">
        <v>1.69</v>
      </c>
      <c r="AJ9" s="12">
        <v>88.89</v>
      </c>
      <c r="AK9" s="12">
        <v>7.96</v>
      </c>
      <c r="AL9" s="12">
        <v>40.4</v>
      </c>
      <c r="AM9" s="12">
        <v>39.36</v>
      </c>
      <c r="AN9" s="12">
        <v>81.59</v>
      </c>
      <c r="AO9" s="12">
        <v>25.16</v>
      </c>
      <c r="AP9" s="12"/>
      <c r="AQ9" s="12">
        <v>78.51</v>
      </c>
      <c r="AR9" s="12">
        <v>44.89</v>
      </c>
      <c r="AS9" s="12">
        <v>56.74</v>
      </c>
      <c r="AT9" s="12">
        <v>71.56</v>
      </c>
      <c r="AU9" s="12">
        <v>56.06</v>
      </c>
      <c r="AV9" s="12"/>
      <c r="AW9" s="12">
        <v>10.16</v>
      </c>
      <c r="AX9" s="12">
        <v>55.57</v>
      </c>
      <c r="AY9" s="12">
        <v>9.31</v>
      </c>
      <c r="AZ9" s="12"/>
      <c r="BA9" s="12"/>
      <c r="BB9" s="12"/>
      <c r="BC9" s="12"/>
      <c r="BD9" s="12"/>
      <c r="BE9" s="12"/>
      <c r="BF9" s="12">
        <v>34.27</v>
      </c>
      <c r="BG9" s="12"/>
      <c r="BH9" s="12">
        <v>35.75</v>
      </c>
      <c r="BI9" s="12"/>
      <c r="BJ9" s="12">
        <v>64.99</v>
      </c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>
        <v>185.92</v>
      </c>
      <c r="W10" s="12">
        <v>268.01</v>
      </c>
      <c r="X10" s="12">
        <v>176.35</v>
      </c>
      <c r="Y10" s="12">
        <v>261.56</v>
      </c>
      <c r="Z10" s="12">
        <v>165.82</v>
      </c>
      <c r="AA10" s="12">
        <v>11.97</v>
      </c>
      <c r="AB10" s="12"/>
      <c r="AC10" s="12"/>
      <c r="AD10" s="12">
        <v>186.37</v>
      </c>
      <c r="AE10" s="12">
        <v>156.51</v>
      </c>
      <c r="AF10" s="12">
        <v>234.1</v>
      </c>
      <c r="AG10" s="12">
        <v>305.03</v>
      </c>
      <c r="AH10" s="12"/>
      <c r="AI10" s="12">
        <v>260.05</v>
      </c>
      <c r="AJ10" s="12">
        <v>119.24</v>
      </c>
      <c r="AK10" s="12">
        <v>220.63</v>
      </c>
      <c r="AL10" s="12">
        <v>193.31</v>
      </c>
      <c r="AM10" s="12">
        <v>170.44</v>
      </c>
      <c r="AN10" s="12">
        <v>196.19</v>
      </c>
      <c r="AO10" s="12">
        <v>201.31</v>
      </c>
      <c r="AP10" s="12"/>
      <c r="AQ10" s="12">
        <v>209.91</v>
      </c>
      <c r="AR10" s="12">
        <v>151.54</v>
      </c>
      <c r="AS10" s="12">
        <v>203.81</v>
      </c>
      <c r="AT10" s="12">
        <v>136.39</v>
      </c>
      <c r="AU10" s="12">
        <v>341.54</v>
      </c>
      <c r="AV10" s="12"/>
      <c r="AW10" s="12">
        <v>275.66</v>
      </c>
      <c r="AX10" s="12">
        <v>120.95</v>
      </c>
      <c r="AY10" s="12">
        <v>270.97</v>
      </c>
      <c r="AZ10" s="12"/>
      <c r="BA10" s="12"/>
      <c r="BB10" s="12"/>
      <c r="BC10" s="12"/>
      <c r="BD10" s="12"/>
      <c r="BE10" s="12"/>
      <c r="BF10" s="12">
        <v>157.45</v>
      </c>
      <c r="BG10" s="12"/>
      <c r="BH10" s="12">
        <v>255.07</v>
      </c>
      <c r="BI10" s="12"/>
      <c r="BJ10" s="12">
        <v>143.63</v>
      </c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>
        <v>4.8</v>
      </c>
      <c r="W11" s="12">
        <v>25.71</v>
      </c>
      <c r="X11" s="12">
        <v>8.33</v>
      </c>
      <c r="Y11" s="12">
        <v>21.08</v>
      </c>
      <c r="Z11" s="12">
        <v>4.99</v>
      </c>
      <c r="AA11" s="12">
        <v>41.5</v>
      </c>
      <c r="AB11" s="12"/>
      <c r="AC11" s="12"/>
      <c r="AD11" s="12">
        <v>2.72</v>
      </c>
      <c r="AE11" s="12">
        <v>11.13</v>
      </c>
      <c r="AF11" s="12">
        <v>13.58</v>
      </c>
      <c r="AG11" s="12">
        <v>20.49</v>
      </c>
      <c r="AH11" s="12"/>
      <c r="AI11" s="12">
        <v>16.39</v>
      </c>
      <c r="AJ11" s="12">
        <v>11.45</v>
      </c>
      <c r="AK11" s="12">
        <v>25.98</v>
      </c>
      <c r="AL11" s="12">
        <v>7.2</v>
      </c>
      <c r="AM11" s="12">
        <v>6.61</v>
      </c>
      <c r="AN11" s="12">
        <v>7.41</v>
      </c>
      <c r="AO11" s="12">
        <v>11.54</v>
      </c>
      <c r="AP11" s="12"/>
      <c r="AQ11" s="12">
        <v>3.65</v>
      </c>
      <c r="AR11" s="12">
        <v>7.09</v>
      </c>
      <c r="AS11" s="12">
        <v>3.49</v>
      </c>
      <c r="AT11" s="12">
        <v>5.47</v>
      </c>
      <c r="AU11" s="12">
        <v>21.1</v>
      </c>
      <c r="AV11" s="12"/>
      <c r="AW11" s="12">
        <v>16.68</v>
      </c>
      <c r="AX11" s="12">
        <v>6.66</v>
      </c>
      <c r="AY11" s="12">
        <v>21.98</v>
      </c>
      <c r="AZ11" s="12"/>
      <c r="BA11" s="12"/>
      <c r="BB11" s="12"/>
      <c r="BC11" s="12"/>
      <c r="BD11" s="12"/>
      <c r="BE11" s="12"/>
      <c r="BF11" s="12">
        <v>13.66</v>
      </c>
      <c r="BG11" s="12"/>
      <c r="BH11" s="12">
        <v>20.46</v>
      </c>
      <c r="BI11" s="12"/>
      <c r="BJ11" s="12">
        <v>16.87</v>
      </c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>
        <v>0.01</v>
      </c>
      <c r="W12" s="12">
        <v>0.04</v>
      </c>
      <c r="X12" s="12">
        <v>0.07</v>
      </c>
      <c r="Y12" s="12">
        <v>0.02</v>
      </c>
      <c r="Z12" s="12">
        <v>0.05</v>
      </c>
      <c r="AA12" s="12">
        <v>0.04</v>
      </c>
      <c r="AB12" s="12"/>
      <c r="AC12" s="12"/>
      <c r="AD12" s="12">
        <v>0.05</v>
      </c>
      <c r="AE12" s="12">
        <v>0.04</v>
      </c>
      <c r="AF12" s="12">
        <v>0.23000000000000004</v>
      </c>
      <c r="AG12" s="12">
        <v>0.0</v>
      </c>
      <c r="AH12" s="12"/>
      <c r="AI12" s="12">
        <v>0.08</v>
      </c>
      <c r="AJ12" s="12">
        <v>0.16</v>
      </c>
      <c r="AK12" s="12">
        <v>0.06</v>
      </c>
      <c r="AL12" s="12">
        <v>0.15</v>
      </c>
      <c r="AM12" s="12">
        <v>0.06</v>
      </c>
      <c r="AN12" s="12">
        <v>0.13</v>
      </c>
      <c r="AO12" s="12">
        <v>0.03</v>
      </c>
      <c r="AP12" s="12"/>
      <c r="AQ12" s="12">
        <v>0.08</v>
      </c>
      <c r="AR12" s="12">
        <v>0.08</v>
      </c>
      <c r="AS12" s="12">
        <v>0.12</v>
      </c>
      <c r="AT12" s="12">
        <v>0.13</v>
      </c>
      <c r="AU12" s="12">
        <v>0.22000000000000003</v>
      </c>
      <c r="AV12" s="12"/>
      <c r="AW12" s="12">
        <v>5.0</v>
      </c>
      <c r="AX12" s="12">
        <v>0.01</v>
      </c>
      <c r="AY12" s="12">
        <v>0.1</v>
      </c>
      <c r="AZ12" s="12"/>
      <c r="BA12" s="12"/>
      <c r="BB12" s="12"/>
      <c r="BC12" s="12"/>
      <c r="BD12" s="12"/>
      <c r="BE12" s="12"/>
      <c r="BF12" s="12">
        <v>0.19</v>
      </c>
      <c r="BG12" s="12"/>
      <c r="BH12" s="12">
        <v>0.07</v>
      </c>
      <c r="BI12" s="12"/>
      <c r="BJ12" s="12">
        <v>0.33</v>
      </c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 t="s">
        <v>115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>
        <f t="shared" si="1"/>
        <v>0.03051338775</v>
      </c>
      <c r="W14" s="22">
        <f t="shared" si="1"/>
        <v>0</v>
      </c>
      <c r="X14" s="22">
        <f t="shared" si="1"/>
        <v>0</v>
      </c>
      <c r="Y14" s="22">
        <f t="shared" si="1"/>
        <v>0</v>
      </c>
      <c r="Z14" s="22">
        <f t="shared" si="1"/>
        <v>0</v>
      </c>
      <c r="AA14" s="22">
        <f t="shared" si="1"/>
        <v>0</v>
      </c>
      <c r="AB14" s="22" t="str">
        <f t="shared" si="1"/>
        <v>#DIV/0!</v>
      </c>
      <c r="AC14" s="22" t="str">
        <f t="shared" si="1"/>
        <v>#DIV/0!</v>
      </c>
      <c r="AD14" s="22">
        <f t="shared" si="1"/>
        <v>0.004171359446</v>
      </c>
      <c r="AE14" s="22">
        <f t="shared" si="1"/>
        <v>0</v>
      </c>
      <c r="AF14" s="22">
        <f t="shared" si="1"/>
        <v>0.05002501251</v>
      </c>
      <c r="AG14" s="22">
        <f t="shared" si="1"/>
        <v>0</v>
      </c>
      <c r="AH14" s="22" t="str">
        <f t="shared" si="1"/>
        <v>#DIV/0!</v>
      </c>
      <c r="AI14" s="22">
        <f t="shared" si="1"/>
        <v>0</v>
      </c>
      <c r="AJ14" s="22">
        <f t="shared" si="1"/>
        <v>0.2529174247</v>
      </c>
      <c r="AK14" s="22">
        <f t="shared" si="1"/>
        <v>0</v>
      </c>
      <c r="AL14" s="22">
        <f t="shared" si="1"/>
        <v>0.03725165563</v>
      </c>
      <c r="AM14" s="22">
        <f t="shared" si="1"/>
        <v>0</v>
      </c>
      <c r="AN14" s="22">
        <f t="shared" si="1"/>
        <v>0</v>
      </c>
      <c r="AO14" s="22">
        <f t="shared" si="1"/>
        <v>0</v>
      </c>
      <c r="AP14" s="22" t="str">
        <f t="shared" si="1"/>
        <v>#DIV/0!</v>
      </c>
      <c r="AQ14" s="22">
        <f t="shared" si="1"/>
        <v>0.003327787022</v>
      </c>
      <c r="AR14" s="22">
        <f t="shared" si="1"/>
        <v>0.2090118116</v>
      </c>
      <c r="AS14" s="22">
        <f t="shared" si="1"/>
        <v>0</v>
      </c>
      <c r="AT14" s="22">
        <f t="shared" si="1"/>
        <v>0.1220946007</v>
      </c>
      <c r="AU14" s="22">
        <f t="shared" si="1"/>
        <v>0</v>
      </c>
      <c r="AV14" s="22" t="str">
        <f t="shared" si="1"/>
        <v>#DIV/0!</v>
      </c>
      <c r="AW14" s="22">
        <f t="shared" si="1"/>
        <v>0</v>
      </c>
      <c r="AX14" s="22">
        <f t="shared" si="1"/>
        <v>0.256719233</v>
      </c>
      <c r="AY14" s="22">
        <f t="shared" si="1"/>
        <v>0</v>
      </c>
      <c r="AZ14" s="22" t="str">
        <f t="shared" si="1"/>
        <v>#DIV/0!</v>
      </c>
      <c r="BA14" s="22" t="str">
        <f t="shared" si="1"/>
        <v>#DIV/0!</v>
      </c>
      <c r="BB14" s="22" t="str">
        <f t="shared" si="1"/>
        <v>#DIV/0!</v>
      </c>
      <c r="BC14" s="22" t="str">
        <f t="shared" si="1"/>
        <v>#DIV/0!</v>
      </c>
      <c r="BD14" s="22" t="str">
        <f t="shared" si="1"/>
        <v>#DIV/0!</v>
      </c>
      <c r="BE14" s="22" t="str">
        <f t="shared" si="1"/>
        <v>#DIV/0!</v>
      </c>
      <c r="BF14" s="22">
        <f t="shared" si="1"/>
        <v>2.378992427</v>
      </c>
      <c r="BG14" s="22" t="str">
        <f t="shared" si="1"/>
        <v>#DIV/0!</v>
      </c>
      <c r="BH14" s="22">
        <f t="shared" si="1"/>
        <v>0.3419393293</v>
      </c>
      <c r="BI14" s="22" t="str">
        <f t="shared" si="1"/>
        <v>#DIV/0!</v>
      </c>
      <c r="BJ14" s="22">
        <f t="shared" si="1"/>
        <v>0.850564077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>
        <f t="shared" si="2"/>
        <v>0.01525669387</v>
      </c>
      <c r="W15" s="22">
        <f t="shared" si="2"/>
        <v>0.007425007425</v>
      </c>
      <c r="X15" s="22">
        <f t="shared" si="2"/>
        <v>0</v>
      </c>
      <c r="Y15" s="22">
        <f t="shared" si="2"/>
        <v>0</v>
      </c>
      <c r="Z15" s="22">
        <f t="shared" si="2"/>
        <v>0.1492771842</v>
      </c>
      <c r="AA15" s="22">
        <f t="shared" si="2"/>
        <v>0.006577216522</v>
      </c>
      <c r="AB15" s="22" t="str">
        <f t="shared" si="2"/>
        <v>#DIV/0!</v>
      </c>
      <c r="AC15" s="22" t="str">
        <f t="shared" si="2"/>
        <v>#DIV/0!</v>
      </c>
      <c r="AD15" s="22">
        <f t="shared" si="2"/>
        <v>0.01668543778</v>
      </c>
      <c r="AE15" s="22">
        <f t="shared" si="2"/>
        <v>0.01196506202</v>
      </c>
      <c r="AF15" s="22">
        <f t="shared" si="2"/>
        <v>0.005558334723</v>
      </c>
      <c r="AG15" s="22">
        <f t="shared" si="2"/>
        <v>0</v>
      </c>
      <c r="AH15" s="22" t="str">
        <f t="shared" si="2"/>
        <v>#DIV/0!</v>
      </c>
      <c r="AI15" s="22">
        <f t="shared" si="2"/>
        <v>0</v>
      </c>
      <c r="AJ15" s="22">
        <f t="shared" si="2"/>
        <v>0.2396059813</v>
      </c>
      <c r="AK15" s="22">
        <f t="shared" si="2"/>
        <v>0</v>
      </c>
      <c r="AL15" s="22">
        <f t="shared" si="2"/>
        <v>0.09105960265</v>
      </c>
      <c r="AM15" s="22">
        <f t="shared" si="2"/>
        <v>0</v>
      </c>
      <c r="AN15" s="22">
        <f t="shared" si="2"/>
        <v>0.01397819402</v>
      </c>
      <c r="AO15" s="22">
        <f t="shared" si="2"/>
        <v>0.2514142049</v>
      </c>
      <c r="AP15" s="22" t="str">
        <f t="shared" si="2"/>
        <v>#DIV/0!</v>
      </c>
      <c r="AQ15" s="22">
        <f t="shared" si="2"/>
        <v>0.009983361065</v>
      </c>
      <c r="AR15" s="22">
        <f t="shared" si="2"/>
        <v>0.07291109707</v>
      </c>
      <c r="AS15" s="22">
        <f t="shared" si="2"/>
        <v>0</v>
      </c>
      <c r="AT15" s="22">
        <f t="shared" si="2"/>
        <v>0.4522022248</v>
      </c>
      <c r="AU15" s="22">
        <f t="shared" si="2"/>
        <v>0.02617053673</v>
      </c>
      <c r="AV15" s="22" t="str">
        <f t="shared" si="2"/>
        <v>#DIV/0!</v>
      </c>
      <c r="AW15" s="22">
        <f t="shared" si="2"/>
        <v>0</v>
      </c>
      <c r="AX15" s="22">
        <f t="shared" si="2"/>
        <v>0.8068318751</v>
      </c>
      <c r="AY15" s="22">
        <f t="shared" si="2"/>
        <v>0.01325556734</v>
      </c>
      <c r="AZ15" s="22" t="str">
        <f t="shared" si="2"/>
        <v>#DIV/0!</v>
      </c>
      <c r="BA15" s="22" t="str">
        <f t="shared" si="2"/>
        <v>#DIV/0!</v>
      </c>
      <c r="BB15" s="22" t="str">
        <f t="shared" si="2"/>
        <v>#DIV/0!</v>
      </c>
      <c r="BC15" s="22" t="str">
        <f t="shared" si="2"/>
        <v>#DIV/0!</v>
      </c>
      <c r="BD15" s="22" t="str">
        <f t="shared" si="2"/>
        <v>#DIV/0!</v>
      </c>
      <c r="BE15" s="22" t="str">
        <f t="shared" si="2"/>
        <v>#DIV/0!</v>
      </c>
      <c r="BF15" s="22">
        <f t="shared" si="2"/>
        <v>3.844254198</v>
      </c>
      <c r="BG15" s="22" t="str">
        <f t="shared" si="2"/>
        <v>#DIV/0!</v>
      </c>
      <c r="BH15" s="22">
        <f t="shared" si="2"/>
        <v>0.5238886972</v>
      </c>
      <c r="BI15" s="22" t="str">
        <f t="shared" si="2"/>
        <v>#DIV/0!</v>
      </c>
      <c r="BJ15" s="22">
        <f t="shared" si="2"/>
        <v>2.028541941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>
        <f t="shared" si="3"/>
        <v>0.5492409795</v>
      </c>
      <c r="W16" s="22">
        <f t="shared" si="3"/>
        <v>0.2920502921</v>
      </c>
      <c r="X16" s="22">
        <f t="shared" si="3"/>
        <v>0.4865473294</v>
      </c>
      <c r="Y16" s="22">
        <f t="shared" si="3"/>
        <v>0.006509357201</v>
      </c>
      <c r="Z16" s="22">
        <f t="shared" si="3"/>
        <v>0.5735386549</v>
      </c>
      <c r="AA16" s="22">
        <f t="shared" si="3"/>
        <v>0.006577216522</v>
      </c>
      <c r="AB16" s="22" t="str">
        <f t="shared" si="3"/>
        <v>#DIV/0!</v>
      </c>
      <c r="AC16" s="22" t="str">
        <f t="shared" si="3"/>
        <v>#DIV/0!</v>
      </c>
      <c r="AD16" s="22">
        <f t="shared" si="3"/>
        <v>0.4922204146</v>
      </c>
      <c r="AE16" s="22">
        <f t="shared" si="3"/>
        <v>0.1635225143</v>
      </c>
      <c r="AF16" s="22">
        <f t="shared" si="3"/>
        <v>0.4085376021</v>
      </c>
      <c r="AG16" s="22">
        <f t="shared" si="3"/>
        <v>0.0197438935</v>
      </c>
      <c r="AH16" s="22" t="str">
        <f t="shared" si="3"/>
        <v>#DIV/0!</v>
      </c>
      <c r="AI16" s="22">
        <f t="shared" si="3"/>
        <v>0.003593761231</v>
      </c>
      <c r="AJ16" s="22">
        <f t="shared" si="3"/>
        <v>1.996716511</v>
      </c>
      <c r="AK16" s="22">
        <f t="shared" si="3"/>
        <v>0.003923722828</v>
      </c>
      <c r="AL16" s="22">
        <f t="shared" si="3"/>
        <v>0.5463576159</v>
      </c>
      <c r="AM16" s="22">
        <f t="shared" si="3"/>
        <v>0.018476604</v>
      </c>
      <c r="AN16" s="22">
        <f t="shared" si="3"/>
        <v>0.2551020408</v>
      </c>
      <c r="AO16" s="22">
        <f t="shared" si="3"/>
        <v>0.004190236748</v>
      </c>
      <c r="AP16" s="22" t="str">
        <f t="shared" si="3"/>
        <v>#DIV/0!</v>
      </c>
      <c r="AQ16" s="22">
        <f t="shared" si="3"/>
        <v>0.01663893511</v>
      </c>
      <c r="AR16" s="22">
        <f t="shared" si="3"/>
        <v>0.845768726</v>
      </c>
      <c r="AS16" s="22">
        <f t="shared" si="3"/>
        <v>0.02269718177</v>
      </c>
      <c r="AT16" s="22">
        <f t="shared" si="3"/>
        <v>2.862440083</v>
      </c>
      <c r="AU16" s="22">
        <f t="shared" si="3"/>
        <v>0.2117434336</v>
      </c>
      <c r="AV16" s="22" t="str">
        <f t="shared" si="3"/>
        <v>#DIV/0!</v>
      </c>
      <c r="AW16" s="22">
        <f t="shared" si="3"/>
        <v>0.01951219512</v>
      </c>
      <c r="AX16" s="22">
        <f t="shared" si="3"/>
        <v>2.729606538</v>
      </c>
      <c r="AY16" s="22">
        <f t="shared" si="3"/>
        <v>0.03976670201</v>
      </c>
      <c r="AZ16" s="22" t="str">
        <f t="shared" si="3"/>
        <v>#DIV/0!</v>
      </c>
      <c r="BA16" s="22" t="str">
        <f t="shared" si="3"/>
        <v>#DIV/0!</v>
      </c>
      <c r="BB16" s="22" t="str">
        <f t="shared" si="3"/>
        <v>#DIV/0!</v>
      </c>
      <c r="BC16" s="22" t="str">
        <f t="shared" si="3"/>
        <v>#DIV/0!</v>
      </c>
      <c r="BD16" s="22" t="str">
        <f t="shared" si="3"/>
        <v>#DIV/0!</v>
      </c>
      <c r="BE16" s="22" t="str">
        <f t="shared" si="3"/>
        <v>#DIV/0!</v>
      </c>
      <c r="BF16" s="22">
        <f t="shared" si="3"/>
        <v>9.795851169</v>
      </c>
      <c r="BG16" s="22" t="str">
        <f t="shared" si="3"/>
        <v>#DIV/0!</v>
      </c>
      <c r="BH16" s="22">
        <f t="shared" si="3"/>
        <v>1.430498479</v>
      </c>
      <c r="BI16" s="22" t="str">
        <f t="shared" si="3"/>
        <v>#DIV/0!</v>
      </c>
      <c r="BJ16" s="22">
        <f t="shared" si="3"/>
        <v>16.74792697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>
        <f t="shared" si="4"/>
        <v>26.51231978</v>
      </c>
      <c r="W17" s="22">
        <f t="shared" si="4"/>
        <v>26.92802693</v>
      </c>
      <c r="X17" s="22">
        <f t="shared" si="4"/>
        <v>31.71271922</v>
      </c>
      <c r="Y17" s="22">
        <f t="shared" si="4"/>
        <v>8.016273393</v>
      </c>
      <c r="Z17" s="22">
        <f t="shared" si="4"/>
        <v>32.14173476</v>
      </c>
      <c r="AA17" s="22">
        <f t="shared" si="4"/>
        <v>82.38621415</v>
      </c>
      <c r="AB17" s="22" t="str">
        <f t="shared" si="4"/>
        <v>#DIV/0!</v>
      </c>
      <c r="AC17" s="22" t="str">
        <f t="shared" si="4"/>
        <v>#DIV/0!</v>
      </c>
      <c r="AD17" s="22">
        <f t="shared" si="4"/>
        <v>20.51474576</v>
      </c>
      <c r="AE17" s="22">
        <f t="shared" si="4"/>
        <v>32.93582738</v>
      </c>
      <c r="AF17" s="22">
        <f t="shared" si="4"/>
        <v>30.44577844</v>
      </c>
      <c r="AG17" s="22">
        <f t="shared" si="4"/>
        <v>8.162689682</v>
      </c>
      <c r="AH17" s="22" t="str">
        <f t="shared" si="4"/>
        <v>#DIV/0!</v>
      </c>
      <c r="AI17" s="22">
        <f t="shared" si="4"/>
        <v>0.607345648</v>
      </c>
      <c r="AJ17" s="22">
        <f t="shared" si="4"/>
        <v>39.44180681</v>
      </c>
      <c r="AK17" s="22">
        <f t="shared" si="4"/>
        <v>3.123283371</v>
      </c>
      <c r="AL17" s="22">
        <f t="shared" si="4"/>
        <v>16.7218543</v>
      </c>
      <c r="AM17" s="22">
        <f t="shared" si="4"/>
        <v>18.18097834</v>
      </c>
      <c r="AN17" s="22">
        <f t="shared" si="4"/>
        <v>28.51202125</v>
      </c>
      <c r="AO17" s="22">
        <f t="shared" si="4"/>
        <v>10.54263566</v>
      </c>
      <c r="AP17" s="22" t="str">
        <f t="shared" si="4"/>
        <v>#DIV/0!</v>
      </c>
      <c r="AQ17" s="22">
        <f t="shared" si="4"/>
        <v>26.12645591</v>
      </c>
      <c r="AR17" s="22">
        <f t="shared" si="4"/>
        <v>21.81986098</v>
      </c>
      <c r="AS17" s="22">
        <f t="shared" si="4"/>
        <v>21.46396822</v>
      </c>
      <c r="AT17" s="22">
        <f t="shared" si="4"/>
        <v>32.35959121</v>
      </c>
      <c r="AU17" s="22">
        <f t="shared" si="4"/>
        <v>13.33745718</v>
      </c>
      <c r="AV17" s="22" t="str">
        <f t="shared" si="4"/>
        <v>#DIV/0!</v>
      </c>
      <c r="AW17" s="22">
        <f t="shared" si="4"/>
        <v>3.304065041</v>
      </c>
      <c r="AX17" s="22">
        <f t="shared" si="4"/>
        <v>29.11405669</v>
      </c>
      <c r="AY17" s="22">
        <f t="shared" si="4"/>
        <v>3.085233298</v>
      </c>
      <c r="AZ17" s="22" t="str">
        <f t="shared" si="4"/>
        <v>#DIV/0!</v>
      </c>
      <c r="BA17" s="22" t="str">
        <f t="shared" si="4"/>
        <v>#DIV/0!</v>
      </c>
      <c r="BB17" s="22" t="str">
        <f t="shared" si="4"/>
        <v>#DIV/0!</v>
      </c>
      <c r="BC17" s="22" t="str">
        <f t="shared" si="4"/>
        <v>#DIV/0!</v>
      </c>
      <c r="BD17" s="22" t="str">
        <f t="shared" si="4"/>
        <v>#DIV/0!</v>
      </c>
      <c r="BE17" s="22" t="str">
        <f t="shared" si="4"/>
        <v>#DIV/0!</v>
      </c>
      <c r="BF17" s="22">
        <f t="shared" si="4"/>
        <v>14.1052025</v>
      </c>
      <c r="BG17" s="22" t="str">
        <f t="shared" si="4"/>
        <v>#DIV/0!</v>
      </c>
      <c r="BH17" s="22">
        <f t="shared" si="4"/>
        <v>11.21498259</v>
      </c>
      <c r="BI17" s="22" t="str">
        <f t="shared" si="4"/>
        <v>#DIV/0!</v>
      </c>
      <c r="BJ17" s="22">
        <f t="shared" si="4"/>
        <v>23.12893697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>
        <f t="shared" si="5"/>
        <v>70.91311313</v>
      </c>
      <c r="W18" s="22">
        <f t="shared" si="5"/>
        <v>66.33254133</v>
      </c>
      <c r="X18" s="22">
        <f t="shared" si="5"/>
        <v>64.03180712</v>
      </c>
      <c r="Y18" s="22">
        <f t="shared" si="5"/>
        <v>85.12937347</v>
      </c>
      <c r="Z18" s="22">
        <f t="shared" si="5"/>
        <v>65.13984915</v>
      </c>
      <c r="AA18" s="22">
        <f t="shared" si="5"/>
        <v>3.936464088</v>
      </c>
      <c r="AB18" s="22" t="str">
        <f t="shared" si="5"/>
        <v>#DIV/0!</v>
      </c>
      <c r="AC18" s="22" t="str">
        <f t="shared" si="5"/>
        <v>#DIV/0!</v>
      </c>
      <c r="AD18" s="22">
        <f t="shared" si="5"/>
        <v>77.741626</v>
      </c>
      <c r="AE18" s="22">
        <f t="shared" si="5"/>
        <v>62.42172855</v>
      </c>
      <c r="AF18" s="22">
        <f t="shared" si="5"/>
        <v>65.06030793</v>
      </c>
      <c r="AG18" s="22">
        <f t="shared" si="5"/>
        <v>86.03542619</v>
      </c>
      <c r="AH18" s="22" t="str">
        <f t="shared" si="5"/>
        <v>#DIV/0!</v>
      </c>
      <c r="AI18" s="22">
        <f t="shared" si="5"/>
        <v>93.4557608</v>
      </c>
      <c r="AJ18" s="22">
        <f t="shared" si="5"/>
        <v>52.90855038</v>
      </c>
      <c r="AK18" s="22">
        <f t="shared" si="5"/>
        <v>86.56909676</v>
      </c>
      <c r="AL18" s="22">
        <f t="shared" si="5"/>
        <v>80.01241722</v>
      </c>
      <c r="AM18" s="22">
        <f t="shared" si="5"/>
        <v>78.72880964</v>
      </c>
      <c r="AN18" s="22">
        <f t="shared" si="5"/>
        <v>68.55954711</v>
      </c>
      <c r="AO18" s="22">
        <f t="shared" si="5"/>
        <v>84.35365598</v>
      </c>
      <c r="AP18" s="22" t="str">
        <f t="shared" si="5"/>
        <v>#DIV/0!</v>
      </c>
      <c r="AQ18" s="22">
        <f t="shared" si="5"/>
        <v>69.85357737</v>
      </c>
      <c r="AR18" s="22">
        <f t="shared" si="5"/>
        <v>73.659651</v>
      </c>
      <c r="AS18" s="22">
        <f t="shared" si="5"/>
        <v>77.0985436</v>
      </c>
      <c r="AT18" s="22">
        <f t="shared" si="5"/>
        <v>61.67586145</v>
      </c>
      <c r="AU18" s="22">
        <f t="shared" si="5"/>
        <v>81.25713742</v>
      </c>
      <c r="AV18" s="22" t="str">
        <f t="shared" si="5"/>
        <v>#DIV/0!</v>
      </c>
      <c r="AW18" s="22">
        <f t="shared" si="5"/>
        <v>89.64552846</v>
      </c>
      <c r="AX18" s="22">
        <f t="shared" si="5"/>
        <v>63.3677372</v>
      </c>
      <c r="AY18" s="22">
        <f t="shared" si="5"/>
        <v>89.79652704</v>
      </c>
      <c r="AZ18" s="22" t="str">
        <f t="shared" si="5"/>
        <v>#DIV/0!</v>
      </c>
      <c r="BA18" s="22" t="str">
        <f t="shared" si="5"/>
        <v>#DIV/0!</v>
      </c>
      <c r="BB18" s="22" t="str">
        <f t="shared" si="5"/>
        <v>#DIV/0!</v>
      </c>
      <c r="BC18" s="22" t="str">
        <f t="shared" si="5"/>
        <v>#DIV/0!</v>
      </c>
      <c r="BD18" s="22" t="str">
        <f t="shared" si="5"/>
        <v>#DIV/0!</v>
      </c>
      <c r="BE18" s="22" t="str">
        <f t="shared" si="5"/>
        <v>#DIV/0!</v>
      </c>
      <c r="BF18" s="22">
        <f t="shared" si="5"/>
        <v>64.80490616</v>
      </c>
      <c r="BG18" s="22" t="str">
        <f t="shared" si="5"/>
        <v>#DIV/0!</v>
      </c>
      <c r="BH18" s="22">
        <f t="shared" si="5"/>
        <v>80.01694011</v>
      </c>
      <c r="BI18" s="22" t="str">
        <f t="shared" si="5"/>
        <v>#DIV/0!</v>
      </c>
      <c r="BJ18" s="22">
        <f t="shared" si="5"/>
        <v>51.11569807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>
        <f t="shared" si="6"/>
        <v>1.830803265</v>
      </c>
      <c r="W19" s="22">
        <f t="shared" si="6"/>
        <v>6.363231363</v>
      </c>
      <c r="X19" s="22">
        <f t="shared" si="6"/>
        <v>3.024581533</v>
      </c>
      <c r="Y19" s="22">
        <f t="shared" si="6"/>
        <v>6.86086249</v>
      </c>
      <c r="Z19" s="22">
        <f t="shared" si="6"/>
        <v>1.960245129</v>
      </c>
      <c r="AA19" s="22">
        <f t="shared" si="6"/>
        <v>13.64772428</v>
      </c>
      <c r="AB19" s="22" t="str">
        <f t="shared" si="6"/>
        <v>#DIV/0!</v>
      </c>
      <c r="AC19" s="22" t="str">
        <f t="shared" si="6"/>
        <v>#DIV/0!</v>
      </c>
      <c r="AD19" s="22">
        <f t="shared" si="6"/>
        <v>1.134609769</v>
      </c>
      <c r="AE19" s="22">
        <f t="shared" si="6"/>
        <v>4.439038009</v>
      </c>
      <c r="AF19" s="22">
        <f t="shared" si="6"/>
        <v>3.774109277</v>
      </c>
      <c r="AG19" s="22">
        <f t="shared" si="6"/>
        <v>5.779319682</v>
      </c>
      <c r="AH19" s="22" t="str">
        <f t="shared" si="6"/>
        <v>#DIV/0!</v>
      </c>
      <c r="AI19" s="22">
        <f t="shared" si="6"/>
        <v>5.890174657</v>
      </c>
      <c r="AJ19" s="22">
        <f t="shared" si="6"/>
        <v>5.080534233</v>
      </c>
      <c r="AK19" s="22">
        <f t="shared" si="6"/>
        <v>10.19383191</v>
      </c>
      <c r="AL19" s="22">
        <f t="shared" si="6"/>
        <v>2.98013245</v>
      </c>
      <c r="AM19" s="22">
        <f t="shared" si="6"/>
        <v>3.053258811</v>
      </c>
      <c r="AN19" s="22">
        <f t="shared" si="6"/>
        <v>2.589460442</v>
      </c>
      <c r="AO19" s="22">
        <f t="shared" si="6"/>
        <v>4.835533208</v>
      </c>
      <c r="AP19" s="22" t="str">
        <f t="shared" si="6"/>
        <v>#DIV/0!</v>
      </c>
      <c r="AQ19" s="22">
        <f t="shared" si="6"/>
        <v>1.214642263</v>
      </c>
      <c r="AR19" s="22">
        <f t="shared" si="6"/>
        <v>3.446264521</v>
      </c>
      <c r="AS19" s="22">
        <f t="shared" si="6"/>
        <v>1.320219406</v>
      </c>
      <c r="AT19" s="22">
        <f t="shared" si="6"/>
        <v>2.47354617</v>
      </c>
      <c r="AU19" s="22">
        <f t="shared" si="6"/>
        <v>5.019984774</v>
      </c>
      <c r="AV19" s="22" t="str">
        <f t="shared" si="6"/>
        <v>#DIV/0!</v>
      </c>
      <c r="AW19" s="22">
        <f t="shared" si="6"/>
        <v>5.424390244</v>
      </c>
      <c r="AX19" s="22">
        <f t="shared" si="6"/>
        <v>3.489285901</v>
      </c>
      <c r="AY19" s="22">
        <f t="shared" si="6"/>
        <v>7.283934252</v>
      </c>
      <c r="AZ19" s="22" t="str">
        <f t="shared" si="6"/>
        <v>#DIV/0!</v>
      </c>
      <c r="BA19" s="22" t="str">
        <f t="shared" si="6"/>
        <v>#DIV/0!</v>
      </c>
      <c r="BB19" s="22" t="str">
        <f t="shared" si="6"/>
        <v>#DIV/0!</v>
      </c>
      <c r="BC19" s="22" t="str">
        <f t="shared" si="6"/>
        <v>#DIV/0!</v>
      </c>
      <c r="BD19" s="22" t="str">
        <f t="shared" si="6"/>
        <v>#DIV/0!</v>
      </c>
      <c r="BE19" s="22" t="str">
        <f t="shared" si="6"/>
        <v>#DIV/0!</v>
      </c>
      <c r="BF19" s="22">
        <f t="shared" si="6"/>
        <v>5.622324662</v>
      </c>
      <c r="BG19" s="22" t="str">
        <f t="shared" si="6"/>
        <v>#DIV/0!</v>
      </c>
      <c r="BH19" s="22">
        <f t="shared" si="6"/>
        <v>6.418420805</v>
      </c>
      <c r="BI19" s="22" t="str">
        <f t="shared" si="6"/>
        <v>#DIV/0!</v>
      </c>
      <c r="BJ19" s="22">
        <f t="shared" si="6"/>
        <v>6.003772376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>
        <f t="shared" si="7"/>
        <v>0.003814173469</v>
      </c>
      <c r="W20" s="22">
        <f t="shared" si="7"/>
        <v>0.0099000099</v>
      </c>
      <c r="X20" s="22">
        <f t="shared" si="7"/>
        <v>0.02541665154</v>
      </c>
      <c r="Y20" s="22">
        <f t="shared" si="7"/>
        <v>0.006509357201</v>
      </c>
      <c r="Z20" s="22">
        <f t="shared" si="7"/>
        <v>0.01964173476</v>
      </c>
      <c r="AA20" s="22">
        <f t="shared" si="7"/>
        <v>0.01315443304</v>
      </c>
      <c r="AB20" s="22" t="str">
        <f t="shared" si="7"/>
        <v>#DIV/0!</v>
      </c>
      <c r="AC20" s="22" t="str">
        <f t="shared" si="7"/>
        <v>#DIV/0!</v>
      </c>
      <c r="AD20" s="22">
        <f t="shared" si="7"/>
        <v>0.02085679723</v>
      </c>
      <c r="AE20" s="22">
        <f t="shared" si="7"/>
        <v>0.01595341603</v>
      </c>
      <c r="AF20" s="22">
        <f t="shared" si="7"/>
        <v>0.06392084931</v>
      </c>
      <c r="AG20" s="22">
        <f t="shared" si="7"/>
        <v>0</v>
      </c>
      <c r="AH20" s="22" t="str">
        <f t="shared" si="7"/>
        <v>#DIV/0!</v>
      </c>
      <c r="AI20" s="22">
        <f t="shared" si="7"/>
        <v>0.02875008984</v>
      </c>
      <c r="AJ20" s="22">
        <f t="shared" si="7"/>
        <v>0.07099436482</v>
      </c>
      <c r="AK20" s="22">
        <f t="shared" si="7"/>
        <v>0.02354233697</v>
      </c>
      <c r="AL20" s="22">
        <f t="shared" si="7"/>
        <v>0.06208609272</v>
      </c>
      <c r="AM20" s="22">
        <f t="shared" si="7"/>
        <v>0.027714906</v>
      </c>
      <c r="AN20" s="22">
        <f t="shared" si="7"/>
        <v>0.04542913056</v>
      </c>
      <c r="AO20" s="22">
        <f t="shared" si="7"/>
        <v>0.01257071025</v>
      </c>
      <c r="AP20" s="22" t="str">
        <f t="shared" si="7"/>
        <v>#DIV/0!</v>
      </c>
      <c r="AQ20" s="22">
        <f t="shared" si="7"/>
        <v>0.02662229617</v>
      </c>
      <c r="AR20" s="22">
        <f t="shared" si="7"/>
        <v>0.03888591844</v>
      </c>
      <c r="AS20" s="22">
        <f t="shared" si="7"/>
        <v>0.04539436353</v>
      </c>
      <c r="AT20" s="22">
        <f t="shared" si="7"/>
        <v>0.05878628923</v>
      </c>
      <c r="AU20" s="22">
        <f t="shared" si="7"/>
        <v>0.05234107347</v>
      </c>
      <c r="AV20" s="22" t="str">
        <f t="shared" si="7"/>
        <v>#DIV/0!</v>
      </c>
      <c r="AW20" s="22">
        <f t="shared" si="7"/>
        <v>1.62601626</v>
      </c>
      <c r="AX20" s="22">
        <f t="shared" si="7"/>
        <v>0.00523916802</v>
      </c>
      <c r="AY20" s="22">
        <f t="shared" si="7"/>
        <v>0.03313891835</v>
      </c>
      <c r="AZ20" s="22" t="str">
        <f t="shared" si="7"/>
        <v>#DIV/0!</v>
      </c>
      <c r="BA20" s="22" t="str">
        <f t="shared" si="7"/>
        <v>#DIV/0!</v>
      </c>
      <c r="BB20" s="22" t="str">
        <f t="shared" si="7"/>
        <v>#DIV/0!</v>
      </c>
      <c r="BC20" s="22" t="str">
        <f t="shared" si="7"/>
        <v>#DIV/0!</v>
      </c>
      <c r="BD20" s="22" t="str">
        <f t="shared" si="7"/>
        <v>#DIV/0!</v>
      </c>
      <c r="BE20" s="22" t="str">
        <f t="shared" si="7"/>
        <v>#DIV/0!</v>
      </c>
      <c r="BF20" s="22">
        <f t="shared" si="7"/>
        <v>0.0782021732</v>
      </c>
      <c r="BG20" s="22" t="str">
        <f t="shared" si="7"/>
        <v>#DIV/0!</v>
      </c>
      <c r="BH20" s="22">
        <f t="shared" si="7"/>
        <v>0.02195940647</v>
      </c>
      <c r="BI20" s="22" t="str">
        <f t="shared" si="7"/>
        <v>#DIV/0!</v>
      </c>
      <c r="BJ20" s="22">
        <f t="shared" si="7"/>
        <v>0.1174419018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>
        <f t="shared" si="8"/>
        <v>0.03051338775</v>
      </c>
      <c r="W22" s="22">
        <f t="shared" si="8"/>
        <v>0</v>
      </c>
      <c r="X22" s="22">
        <f t="shared" si="8"/>
        <v>0</v>
      </c>
      <c r="Y22" s="22">
        <f t="shared" si="8"/>
        <v>0</v>
      </c>
      <c r="Z22" s="22">
        <f t="shared" si="8"/>
        <v>0</v>
      </c>
      <c r="AA22" s="22">
        <f t="shared" si="8"/>
        <v>0</v>
      </c>
      <c r="AB22" s="22" t="str">
        <f t="shared" si="8"/>
        <v>#DIV/0!</v>
      </c>
      <c r="AC22" s="22" t="str">
        <f t="shared" si="8"/>
        <v>#DIV/0!</v>
      </c>
      <c r="AD22" s="22">
        <f t="shared" si="8"/>
        <v>0.004171359446</v>
      </c>
      <c r="AE22" s="22">
        <f t="shared" si="8"/>
        <v>0</v>
      </c>
      <c r="AF22" s="22">
        <f t="shared" si="8"/>
        <v>0.05002501251</v>
      </c>
      <c r="AG22" s="22">
        <f t="shared" si="8"/>
        <v>0</v>
      </c>
      <c r="AH22" s="22" t="str">
        <f t="shared" si="8"/>
        <v>#DIV/0!</v>
      </c>
      <c r="AI22" s="22">
        <f t="shared" si="8"/>
        <v>0</v>
      </c>
      <c r="AJ22" s="22">
        <f t="shared" si="8"/>
        <v>0.2529174247</v>
      </c>
      <c r="AK22" s="22">
        <f t="shared" si="8"/>
        <v>0</v>
      </c>
      <c r="AL22" s="22">
        <f t="shared" si="8"/>
        <v>0.03725165563</v>
      </c>
      <c r="AM22" s="22">
        <f t="shared" si="8"/>
        <v>0</v>
      </c>
      <c r="AN22" s="22">
        <f t="shared" si="8"/>
        <v>0</v>
      </c>
      <c r="AO22" s="22">
        <f t="shared" si="8"/>
        <v>0</v>
      </c>
      <c r="AP22" s="22" t="str">
        <f t="shared" si="8"/>
        <v>#DIV/0!</v>
      </c>
      <c r="AQ22" s="22">
        <f t="shared" si="8"/>
        <v>0.003327787022</v>
      </c>
      <c r="AR22" s="22">
        <f t="shared" si="8"/>
        <v>0.2090118116</v>
      </c>
      <c r="AS22" s="22">
        <f t="shared" si="8"/>
        <v>0</v>
      </c>
      <c r="AT22" s="22">
        <f t="shared" si="8"/>
        <v>0.1220946007</v>
      </c>
      <c r="AU22" s="22">
        <f t="shared" si="8"/>
        <v>0</v>
      </c>
      <c r="AV22" s="22" t="str">
        <f t="shared" si="8"/>
        <v>#DIV/0!</v>
      </c>
      <c r="AW22" s="22">
        <f t="shared" si="8"/>
        <v>0</v>
      </c>
      <c r="AX22" s="22">
        <f t="shared" si="8"/>
        <v>0.256719233</v>
      </c>
      <c r="AY22" s="22">
        <f t="shared" si="8"/>
        <v>0</v>
      </c>
      <c r="AZ22" s="22" t="str">
        <f t="shared" si="8"/>
        <v>#DIV/0!</v>
      </c>
      <c r="BA22" s="22" t="str">
        <f t="shared" si="8"/>
        <v>#DIV/0!</v>
      </c>
      <c r="BB22" s="22" t="str">
        <f t="shared" si="8"/>
        <v>#DIV/0!</v>
      </c>
      <c r="BC22" s="22" t="str">
        <f t="shared" si="8"/>
        <v>#DIV/0!</v>
      </c>
      <c r="BD22" s="22" t="str">
        <f t="shared" si="8"/>
        <v>#DIV/0!</v>
      </c>
      <c r="BE22" s="22" t="str">
        <f t="shared" si="8"/>
        <v>#DIV/0!</v>
      </c>
      <c r="BF22" s="22">
        <f t="shared" si="8"/>
        <v>2.378992427</v>
      </c>
      <c r="BG22" s="22" t="str">
        <f t="shared" si="8"/>
        <v>#DIV/0!</v>
      </c>
      <c r="BH22" s="22">
        <f t="shared" si="8"/>
        <v>0.3419393293</v>
      </c>
      <c r="BI22" s="22" t="str">
        <f t="shared" si="8"/>
        <v>#DIV/0!</v>
      </c>
      <c r="BJ22" s="22">
        <f t="shared" si="8"/>
        <v>0.850564077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>
        <f t="shared" si="9"/>
        <v>0.04577008162</v>
      </c>
      <c r="W23" s="22">
        <f t="shared" si="9"/>
        <v>0.007425007425</v>
      </c>
      <c r="X23" s="22">
        <f t="shared" si="9"/>
        <v>0</v>
      </c>
      <c r="Y23" s="22">
        <f t="shared" si="9"/>
        <v>0</v>
      </c>
      <c r="Z23" s="22">
        <f t="shared" si="9"/>
        <v>0.1492771842</v>
      </c>
      <c r="AA23" s="22">
        <f t="shared" si="9"/>
        <v>0.006577216522</v>
      </c>
      <c r="AB23" s="22" t="str">
        <f t="shared" si="9"/>
        <v>#DIV/0!</v>
      </c>
      <c r="AC23" s="22" t="str">
        <f t="shared" si="9"/>
        <v>#DIV/0!</v>
      </c>
      <c r="AD23" s="22">
        <f t="shared" si="9"/>
        <v>0.02085679723</v>
      </c>
      <c r="AE23" s="22">
        <f t="shared" si="9"/>
        <v>0.01196506202</v>
      </c>
      <c r="AF23" s="22">
        <f t="shared" si="9"/>
        <v>0.05558334723</v>
      </c>
      <c r="AG23" s="22">
        <f t="shared" si="9"/>
        <v>0</v>
      </c>
      <c r="AH23" s="22" t="str">
        <f t="shared" si="9"/>
        <v>#DIV/0!</v>
      </c>
      <c r="AI23" s="22">
        <f t="shared" si="9"/>
        <v>0</v>
      </c>
      <c r="AJ23" s="22">
        <f t="shared" si="9"/>
        <v>0.492523406</v>
      </c>
      <c r="AK23" s="22">
        <f t="shared" si="9"/>
        <v>0</v>
      </c>
      <c r="AL23" s="22">
        <f t="shared" si="9"/>
        <v>0.1283112583</v>
      </c>
      <c r="AM23" s="22">
        <f t="shared" si="9"/>
        <v>0</v>
      </c>
      <c r="AN23" s="22">
        <f t="shared" si="9"/>
        <v>0.01397819402</v>
      </c>
      <c r="AO23" s="22">
        <f t="shared" si="9"/>
        <v>0.2514142049</v>
      </c>
      <c r="AP23" s="22" t="str">
        <f t="shared" si="9"/>
        <v>#DIV/0!</v>
      </c>
      <c r="AQ23" s="22">
        <f t="shared" si="9"/>
        <v>0.01331114809</v>
      </c>
      <c r="AR23" s="22">
        <f t="shared" si="9"/>
        <v>0.2819229087</v>
      </c>
      <c r="AS23" s="22">
        <f t="shared" si="9"/>
        <v>0</v>
      </c>
      <c r="AT23" s="22">
        <f t="shared" si="9"/>
        <v>0.5742968255</v>
      </c>
      <c r="AU23" s="22">
        <f t="shared" si="9"/>
        <v>0.02617053673</v>
      </c>
      <c r="AV23" s="22" t="str">
        <f t="shared" si="9"/>
        <v>#DIV/0!</v>
      </c>
      <c r="AW23" s="22">
        <f t="shared" si="9"/>
        <v>0</v>
      </c>
      <c r="AX23" s="22">
        <f t="shared" si="9"/>
        <v>1.063551108</v>
      </c>
      <c r="AY23" s="22">
        <f t="shared" si="9"/>
        <v>0.01325556734</v>
      </c>
      <c r="AZ23" s="22" t="str">
        <f t="shared" si="9"/>
        <v>#DIV/0!</v>
      </c>
      <c r="BA23" s="22" t="str">
        <f t="shared" si="9"/>
        <v>#DIV/0!</v>
      </c>
      <c r="BB23" s="22" t="str">
        <f t="shared" si="9"/>
        <v>#DIV/0!</v>
      </c>
      <c r="BC23" s="22" t="str">
        <f t="shared" si="9"/>
        <v>#DIV/0!</v>
      </c>
      <c r="BD23" s="22" t="str">
        <f t="shared" si="9"/>
        <v>#DIV/0!</v>
      </c>
      <c r="BE23" s="22" t="str">
        <f t="shared" si="9"/>
        <v>#DIV/0!</v>
      </c>
      <c r="BF23" s="22">
        <f t="shared" si="9"/>
        <v>6.223246625</v>
      </c>
      <c r="BG23" s="22" t="str">
        <f t="shared" si="9"/>
        <v>#DIV/0!</v>
      </c>
      <c r="BH23" s="22">
        <f t="shared" si="9"/>
        <v>0.8658280265</v>
      </c>
      <c r="BI23" s="22" t="str">
        <f t="shared" si="9"/>
        <v>#DIV/0!</v>
      </c>
      <c r="BJ23" s="22">
        <f t="shared" si="9"/>
        <v>2.879106018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>
        <f t="shared" si="10"/>
        <v>0.5950110611</v>
      </c>
      <c r="W24" s="22">
        <f t="shared" si="10"/>
        <v>0.2994752995</v>
      </c>
      <c r="X24" s="22">
        <f t="shared" si="10"/>
        <v>0.4865473294</v>
      </c>
      <c r="Y24" s="22">
        <f t="shared" si="10"/>
        <v>0.006509357201</v>
      </c>
      <c r="Z24" s="22">
        <f t="shared" si="10"/>
        <v>0.7228158391</v>
      </c>
      <c r="AA24" s="22">
        <f t="shared" si="10"/>
        <v>0.01315443304</v>
      </c>
      <c r="AB24" s="22" t="str">
        <f t="shared" si="10"/>
        <v>#DIV/0!</v>
      </c>
      <c r="AC24" s="22" t="str">
        <f t="shared" si="10"/>
        <v>#DIV/0!</v>
      </c>
      <c r="AD24" s="22">
        <f t="shared" si="10"/>
        <v>0.5130772119</v>
      </c>
      <c r="AE24" s="22">
        <f t="shared" si="10"/>
        <v>0.1754875763</v>
      </c>
      <c r="AF24" s="22">
        <f t="shared" si="10"/>
        <v>0.4641209494</v>
      </c>
      <c r="AG24" s="22">
        <f t="shared" si="10"/>
        <v>0.0197438935</v>
      </c>
      <c r="AH24" s="22" t="str">
        <f t="shared" si="10"/>
        <v>#DIV/0!</v>
      </c>
      <c r="AI24" s="22">
        <f t="shared" si="10"/>
        <v>0.003593761231</v>
      </c>
      <c r="AJ24" s="22">
        <f t="shared" si="10"/>
        <v>2.489239917</v>
      </c>
      <c r="AK24" s="22">
        <f t="shared" si="10"/>
        <v>0.003923722828</v>
      </c>
      <c r="AL24" s="22">
        <f t="shared" si="10"/>
        <v>0.6746688742</v>
      </c>
      <c r="AM24" s="22">
        <f t="shared" si="10"/>
        <v>0.018476604</v>
      </c>
      <c r="AN24" s="22">
        <f t="shared" si="10"/>
        <v>0.2690802348</v>
      </c>
      <c r="AO24" s="22">
        <f t="shared" si="10"/>
        <v>0.2556044417</v>
      </c>
      <c r="AP24" s="22" t="str">
        <f t="shared" si="10"/>
        <v>#DIV/0!</v>
      </c>
      <c r="AQ24" s="22">
        <f t="shared" si="10"/>
        <v>0.02995008319</v>
      </c>
      <c r="AR24" s="22">
        <f t="shared" si="10"/>
        <v>1.127691635</v>
      </c>
      <c r="AS24" s="22">
        <f t="shared" si="10"/>
        <v>0.02269718177</v>
      </c>
      <c r="AT24" s="22">
        <f t="shared" si="10"/>
        <v>3.436736909</v>
      </c>
      <c r="AU24" s="22">
        <f t="shared" si="10"/>
        <v>0.2379139703</v>
      </c>
      <c r="AV24" s="22" t="str">
        <f t="shared" si="10"/>
        <v>#DIV/0!</v>
      </c>
      <c r="AW24" s="22">
        <f t="shared" si="10"/>
        <v>0.01951219512</v>
      </c>
      <c r="AX24" s="22">
        <f t="shared" si="10"/>
        <v>3.793157647</v>
      </c>
      <c r="AY24" s="22">
        <f t="shared" si="10"/>
        <v>0.05302226935</v>
      </c>
      <c r="AZ24" s="22" t="str">
        <f t="shared" si="10"/>
        <v>#DIV/0!</v>
      </c>
      <c r="BA24" s="22" t="str">
        <f t="shared" si="10"/>
        <v>#DIV/0!</v>
      </c>
      <c r="BB24" s="22" t="str">
        <f t="shared" si="10"/>
        <v>#DIV/0!</v>
      </c>
      <c r="BC24" s="22" t="str">
        <f t="shared" si="10"/>
        <v>#DIV/0!</v>
      </c>
      <c r="BD24" s="22" t="str">
        <f t="shared" si="10"/>
        <v>#DIV/0!</v>
      </c>
      <c r="BE24" s="22" t="str">
        <f t="shared" si="10"/>
        <v>#DIV/0!</v>
      </c>
      <c r="BF24" s="22">
        <f t="shared" si="10"/>
        <v>16.01909779</v>
      </c>
      <c r="BG24" s="22" t="str">
        <f t="shared" si="10"/>
        <v>#DIV/0!</v>
      </c>
      <c r="BH24" s="22">
        <f t="shared" si="10"/>
        <v>2.296326505</v>
      </c>
      <c r="BI24" s="22" t="str">
        <f t="shared" si="10"/>
        <v>#DIV/0!</v>
      </c>
      <c r="BJ24" s="22">
        <f t="shared" si="10"/>
        <v>19.62703299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>
        <f t="shared" si="11"/>
        <v>27.10733084</v>
      </c>
      <c r="W25" s="22">
        <f t="shared" si="11"/>
        <v>27.22750223</v>
      </c>
      <c r="X25" s="22">
        <f t="shared" si="11"/>
        <v>32.19926655</v>
      </c>
      <c r="Y25" s="22">
        <f t="shared" si="11"/>
        <v>8.02278275</v>
      </c>
      <c r="Z25" s="22">
        <f t="shared" si="11"/>
        <v>32.8645506</v>
      </c>
      <c r="AA25" s="22">
        <f t="shared" si="11"/>
        <v>82.39936859</v>
      </c>
      <c r="AB25" s="22" t="str">
        <f t="shared" si="11"/>
        <v>#DIV/0!</v>
      </c>
      <c r="AC25" s="22" t="str">
        <f t="shared" si="11"/>
        <v>#DIV/0!</v>
      </c>
      <c r="AD25" s="22">
        <f t="shared" si="11"/>
        <v>21.02782297</v>
      </c>
      <c r="AE25" s="22">
        <f t="shared" si="11"/>
        <v>33.11131496</v>
      </c>
      <c r="AF25" s="22">
        <f t="shared" si="11"/>
        <v>30.90989939</v>
      </c>
      <c r="AG25" s="22">
        <f t="shared" si="11"/>
        <v>8.182433576</v>
      </c>
      <c r="AH25" s="22" t="str">
        <f t="shared" si="11"/>
        <v>#DIV/0!</v>
      </c>
      <c r="AI25" s="22">
        <f t="shared" si="11"/>
        <v>0.6109394092</v>
      </c>
      <c r="AJ25" s="22">
        <f t="shared" si="11"/>
        <v>41.93104672</v>
      </c>
      <c r="AK25" s="22">
        <f t="shared" si="11"/>
        <v>3.127207094</v>
      </c>
      <c r="AL25" s="22">
        <f t="shared" si="11"/>
        <v>17.39652318</v>
      </c>
      <c r="AM25" s="22">
        <f t="shared" si="11"/>
        <v>18.19945494</v>
      </c>
      <c r="AN25" s="22">
        <f t="shared" si="11"/>
        <v>28.78110148</v>
      </c>
      <c r="AO25" s="22">
        <f t="shared" si="11"/>
        <v>10.7982401</v>
      </c>
      <c r="AP25" s="22" t="str">
        <f t="shared" si="11"/>
        <v>#DIV/0!</v>
      </c>
      <c r="AQ25" s="22">
        <f t="shared" si="11"/>
        <v>26.15640599</v>
      </c>
      <c r="AR25" s="22">
        <f t="shared" si="11"/>
        <v>22.94755262</v>
      </c>
      <c r="AS25" s="22">
        <f t="shared" si="11"/>
        <v>21.48666541</v>
      </c>
      <c r="AT25" s="22">
        <f t="shared" si="11"/>
        <v>35.79632812</v>
      </c>
      <c r="AU25" s="22">
        <f t="shared" si="11"/>
        <v>13.57537115</v>
      </c>
      <c r="AV25" s="22" t="str">
        <f t="shared" si="11"/>
        <v>#DIV/0!</v>
      </c>
      <c r="AW25" s="22">
        <f t="shared" si="11"/>
        <v>3.323577236</v>
      </c>
      <c r="AX25" s="22">
        <f t="shared" si="11"/>
        <v>32.90721433</v>
      </c>
      <c r="AY25" s="22">
        <f t="shared" si="11"/>
        <v>3.138255567</v>
      </c>
      <c r="AZ25" s="22" t="str">
        <f t="shared" si="11"/>
        <v>#DIV/0!</v>
      </c>
      <c r="BA25" s="22" t="str">
        <f t="shared" si="11"/>
        <v>#DIV/0!</v>
      </c>
      <c r="BB25" s="22" t="str">
        <f t="shared" si="11"/>
        <v>#DIV/0!</v>
      </c>
      <c r="BC25" s="22" t="str">
        <f t="shared" si="11"/>
        <v>#DIV/0!</v>
      </c>
      <c r="BD25" s="22" t="str">
        <f t="shared" si="11"/>
        <v>#DIV/0!</v>
      </c>
      <c r="BE25" s="22" t="str">
        <f t="shared" si="11"/>
        <v>#DIV/0!</v>
      </c>
      <c r="BF25" s="22">
        <f t="shared" si="11"/>
        <v>30.1243003</v>
      </c>
      <c r="BG25" s="22" t="str">
        <f t="shared" si="11"/>
        <v>#DIV/0!</v>
      </c>
      <c r="BH25" s="22">
        <f t="shared" si="11"/>
        <v>13.51130909</v>
      </c>
      <c r="BI25" s="22" t="str">
        <f t="shared" si="11"/>
        <v>#DIV/0!</v>
      </c>
      <c r="BJ25" s="22">
        <f t="shared" si="11"/>
        <v>42.75596996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>
        <f t="shared" si="12"/>
        <v>98.02044397</v>
      </c>
      <c r="W26" s="22">
        <f t="shared" si="12"/>
        <v>93.56004356</v>
      </c>
      <c r="X26" s="22">
        <f t="shared" si="12"/>
        <v>96.23107367</v>
      </c>
      <c r="Y26" s="22">
        <f t="shared" si="12"/>
        <v>93.15215622</v>
      </c>
      <c r="Z26" s="22">
        <f t="shared" si="12"/>
        <v>98.00439975</v>
      </c>
      <c r="AA26" s="22">
        <f t="shared" si="12"/>
        <v>86.33583268</v>
      </c>
      <c r="AB26" s="22" t="str">
        <f t="shared" si="12"/>
        <v>#DIV/0!</v>
      </c>
      <c r="AC26" s="22" t="str">
        <f t="shared" si="12"/>
        <v>#DIV/0!</v>
      </c>
      <c r="AD26" s="22">
        <f t="shared" si="12"/>
        <v>98.76944896</v>
      </c>
      <c r="AE26" s="22">
        <f t="shared" si="12"/>
        <v>95.53304351</v>
      </c>
      <c r="AF26" s="22">
        <f t="shared" si="12"/>
        <v>95.97020733</v>
      </c>
      <c r="AG26" s="22">
        <f t="shared" si="12"/>
        <v>94.21785976</v>
      </c>
      <c r="AH26" s="22" t="str">
        <f t="shared" si="12"/>
        <v>#DIV/0!</v>
      </c>
      <c r="AI26" s="22">
        <f t="shared" si="12"/>
        <v>94.06670021</v>
      </c>
      <c r="AJ26" s="22">
        <f t="shared" si="12"/>
        <v>94.83959711</v>
      </c>
      <c r="AK26" s="22">
        <f t="shared" si="12"/>
        <v>89.69630385</v>
      </c>
      <c r="AL26" s="22">
        <f t="shared" si="12"/>
        <v>97.4089404</v>
      </c>
      <c r="AM26" s="22">
        <f t="shared" si="12"/>
        <v>96.92826458</v>
      </c>
      <c r="AN26" s="22">
        <f t="shared" si="12"/>
        <v>97.34064859</v>
      </c>
      <c r="AO26" s="22">
        <f t="shared" si="12"/>
        <v>95.15189608</v>
      </c>
      <c r="AP26" s="22" t="str">
        <f t="shared" si="12"/>
        <v>#DIV/0!</v>
      </c>
      <c r="AQ26" s="22">
        <f t="shared" si="12"/>
        <v>96.00998336</v>
      </c>
      <c r="AR26" s="22">
        <f t="shared" si="12"/>
        <v>96.60720362</v>
      </c>
      <c r="AS26" s="22">
        <f t="shared" si="12"/>
        <v>98.585209</v>
      </c>
      <c r="AT26" s="22">
        <f t="shared" si="12"/>
        <v>97.47218956</v>
      </c>
      <c r="AU26" s="22">
        <f t="shared" si="12"/>
        <v>94.83250856</v>
      </c>
      <c r="AV26" s="22" t="str">
        <f t="shared" si="12"/>
        <v>#DIV/0!</v>
      </c>
      <c r="AW26" s="22">
        <f t="shared" si="12"/>
        <v>92.96910569</v>
      </c>
      <c r="AX26" s="22">
        <f t="shared" si="12"/>
        <v>96.27495154</v>
      </c>
      <c r="AY26" s="22">
        <f t="shared" si="12"/>
        <v>92.93478261</v>
      </c>
      <c r="AZ26" s="22" t="str">
        <f t="shared" si="12"/>
        <v>#DIV/0!</v>
      </c>
      <c r="BA26" s="22" t="str">
        <f t="shared" si="12"/>
        <v>#DIV/0!</v>
      </c>
      <c r="BB26" s="22" t="str">
        <f t="shared" si="12"/>
        <v>#DIV/0!</v>
      </c>
      <c r="BC26" s="22" t="str">
        <f t="shared" si="12"/>
        <v>#DIV/0!</v>
      </c>
      <c r="BD26" s="22" t="str">
        <f t="shared" si="12"/>
        <v>#DIV/0!</v>
      </c>
      <c r="BE26" s="22" t="str">
        <f t="shared" si="12"/>
        <v>#DIV/0!</v>
      </c>
      <c r="BF26" s="22">
        <f t="shared" si="12"/>
        <v>94.92920645</v>
      </c>
      <c r="BG26" s="22" t="str">
        <f t="shared" si="12"/>
        <v>#DIV/0!</v>
      </c>
      <c r="BH26" s="22">
        <f t="shared" si="12"/>
        <v>93.52824921</v>
      </c>
      <c r="BI26" s="22" t="str">
        <f t="shared" si="12"/>
        <v>#DIV/0!</v>
      </c>
      <c r="BJ26" s="22">
        <f t="shared" si="12"/>
        <v>93.87166803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>
        <f t="shared" si="13"/>
        <v>99.85124723</v>
      </c>
      <c r="W27" s="22">
        <f t="shared" si="13"/>
        <v>99.92327492</v>
      </c>
      <c r="X27" s="22">
        <f t="shared" si="13"/>
        <v>99.2556552</v>
      </c>
      <c r="Y27" s="22">
        <f t="shared" si="13"/>
        <v>100.0130187</v>
      </c>
      <c r="Z27" s="22">
        <f t="shared" si="13"/>
        <v>99.96464488</v>
      </c>
      <c r="AA27" s="22">
        <f t="shared" si="13"/>
        <v>99.98355696</v>
      </c>
      <c r="AB27" s="22" t="str">
        <f t="shared" si="13"/>
        <v>#DIV/0!</v>
      </c>
      <c r="AC27" s="22" t="str">
        <f t="shared" si="13"/>
        <v>#DIV/0!</v>
      </c>
      <c r="AD27" s="22">
        <f t="shared" si="13"/>
        <v>99.90405873</v>
      </c>
      <c r="AE27" s="22">
        <f t="shared" si="13"/>
        <v>99.97208152</v>
      </c>
      <c r="AF27" s="22">
        <f t="shared" si="13"/>
        <v>99.7443166</v>
      </c>
      <c r="AG27" s="22">
        <f t="shared" si="13"/>
        <v>99.99717944</v>
      </c>
      <c r="AH27" s="22" t="str">
        <f t="shared" si="13"/>
        <v>#DIV/0!</v>
      </c>
      <c r="AI27" s="22">
        <f t="shared" si="13"/>
        <v>99.95687487</v>
      </c>
      <c r="AJ27" s="22">
        <f t="shared" si="13"/>
        <v>99.92013134</v>
      </c>
      <c r="AK27" s="22">
        <f t="shared" si="13"/>
        <v>99.89013576</v>
      </c>
      <c r="AL27" s="22">
        <f t="shared" si="13"/>
        <v>100.3890728</v>
      </c>
      <c r="AM27" s="22">
        <f t="shared" si="13"/>
        <v>99.9815234</v>
      </c>
      <c r="AN27" s="22">
        <f t="shared" si="13"/>
        <v>99.93010903</v>
      </c>
      <c r="AO27" s="22">
        <f t="shared" si="13"/>
        <v>99.98742929</v>
      </c>
      <c r="AP27" s="22" t="str">
        <f t="shared" si="13"/>
        <v>#DIV/0!</v>
      </c>
      <c r="AQ27" s="22">
        <f t="shared" si="13"/>
        <v>97.22462562</v>
      </c>
      <c r="AR27" s="22">
        <f t="shared" si="13"/>
        <v>100.0534681</v>
      </c>
      <c r="AS27" s="22">
        <f t="shared" si="13"/>
        <v>99.90542841</v>
      </c>
      <c r="AT27" s="22">
        <f t="shared" si="13"/>
        <v>99.94573573</v>
      </c>
      <c r="AU27" s="22">
        <f t="shared" si="13"/>
        <v>99.85249334</v>
      </c>
      <c r="AV27" s="22" t="str">
        <f t="shared" si="13"/>
        <v>#DIV/0!</v>
      </c>
      <c r="AW27" s="22">
        <f t="shared" si="13"/>
        <v>98.39349593</v>
      </c>
      <c r="AX27" s="22">
        <f t="shared" si="13"/>
        <v>99.76423744</v>
      </c>
      <c r="AY27" s="22">
        <f t="shared" si="13"/>
        <v>100.2187169</v>
      </c>
      <c r="AZ27" s="22" t="str">
        <f t="shared" si="13"/>
        <v>#DIV/0!</v>
      </c>
      <c r="BA27" s="22" t="str">
        <f t="shared" si="13"/>
        <v>#DIV/0!</v>
      </c>
      <c r="BB27" s="22" t="str">
        <f t="shared" si="13"/>
        <v>#DIV/0!</v>
      </c>
      <c r="BC27" s="22" t="str">
        <f t="shared" si="13"/>
        <v>#DIV/0!</v>
      </c>
      <c r="BD27" s="22" t="str">
        <f t="shared" si="13"/>
        <v>#DIV/0!</v>
      </c>
      <c r="BE27" s="22" t="str">
        <f t="shared" si="13"/>
        <v>#DIV/0!</v>
      </c>
      <c r="BF27" s="22">
        <f t="shared" si="13"/>
        <v>100.5515311</v>
      </c>
      <c r="BG27" s="22" t="str">
        <f t="shared" si="13"/>
        <v>#DIV/0!</v>
      </c>
      <c r="BH27" s="22">
        <f t="shared" si="13"/>
        <v>99.94667001</v>
      </c>
      <c r="BI27" s="22" t="str">
        <f t="shared" si="13"/>
        <v>#DIV/0!</v>
      </c>
      <c r="BJ27" s="22">
        <f t="shared" si="13"/>
        <v>99.87544041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>
        <f t="shared" si="14"/>
        <v>99.85506141</v>
      </c>
      <c r="W28" s="22">
        <f t="shared" si="14"/>
        <v>99.93317493</v>
      </c>
      <c r="X28" s="22">
        <f t="shared" si="14"/>
        <v>99.28107186</v>
      </c>
      <c r="Y28" s="22">
        <f t="shared" si="14"/>
        <v>100.0195281</v>
      </c>
      <c r="Z28" s="22">
        <f t="shared" si="14"/>
        <v>99.98428661</v>
      </c>
      <c r="AA28" s="22">
        <f t="shared" si="14"/>
        <v>99.99671139</v>
      </c>
      <c r="AB28" s="22" t="str">
        <f t="shared" si="14"/>
        <v>#DIV/0!</v>
      </c>
      <c r="AC28" s="22" t="str">
        <f t="shared" si="14"/>
        <v>#DIV/0!</v>
      </c>
      <c r="AD28" s="22">
        <f t="shared" si="14"/>
        <v>99.92491553</v>
      </c>
      <c r="AE28" s="22">
        <f t="shared" si="14"/>
        <v>99.98803494</v>
      </c>
      <c r="AF28" s="22">
        <f t="shared" si="14"/>
        <v>99.80823745</v>
      </c>
      <c r="AG28" s="22">
        <f t="shared" si="14"/>
        <v>99.99717944</v>
      </c>
      <c r="AH28" s="22" t="str">
        <f t="shared" si="14"/>
        <v>#DIV/0!</v>
      </c>
      <c r="AI28" s="22">
        <f t="shared" si="14"/>
        <v>99.98562496</v>
      </c>
      <c r="AJ28" s="22">
        <f t="shared" si="14"/>
        <v>99.9911257</v>
      </c>
      <c r="AK28" s="22">
        <f t="shared" si="14"/>
        <v>99.9136781</v>
      </c>
      <c r="AL28" s="22">
        <f t="shared" si="14"/>
        <v>100.4511589</v>
      </c>
      <c r="AM28" s="22">
        <f t="shared" si="14"/>
        <v>100.0092383</v>
      </c>
      <c r="AN28" s="22">
        <f t="shared" si="14"/>
        <v>99.97553816</v>
      </c>
      <c r="AO28" s="22">
        <f t="shared" si="14"/>
        <v>100</v>
      </c>
      <c r="AP28" s="22" t="str">
        <f t="shared" si="14"/>
        <v>#DIV/0!</v>
      </c>
      <c r="AQ28" s="22">
        <f t="shared" si="14"/>
        <v>97.25124792</v>
      </c>
      <c r="AR28" s="22">
        <f t="shared" si="14"/>
        <v>100.0923541</v>
      </c>
      <c r="AS28" s="22">
        <f t="shared" si="14"/>
        <v>99.95082277</v>
      </c>
      <c r="AT28" s="22">
        <f t="shared" si="14"/>
        <v>100.004522</v>
      </c>
      <c r="AU28" s="22">
        <f t="shared" si="14"/>
        <v>99.90483441</v>
      </c>
      <c r="AV28" s="22" t="str">
        <f t="shared" si="14"/>
        <v>#DIV/0!</v>
      </c>
      <c r="AW28" s="22">
        <f t="shared" si="14"/>
        <v>100.0195122</v>
      </c>
      <c r="AX28" s="22">
        <f t="shared" si="14"/>
        <v>99.76947661</v>
      </c>
      <c r="AY28" s="22">
        <f t="shared" si="14"/>
        <v>100.2518558</v>
      </c>
      <c r="AZ28" s="22" t="str">
        <f t="shared" si="14"/>
        <v>#DIV/0!</v>
      </c>
      <c r="BA28" s="22" t="str">
        <f t="shared" si="14"/>
        <v>#DIV/0!</v>
      </c>
      <c r="BB28" s="22" t="str">
        <f t="shared" si="14"/>
        <v>#DIV/0!</v>
      </c>
      <c r="BC28" s="22" t="str">
        <f t="shared" si="14"/>
        <v>#DIV/0!</v>
      </c>
      <c r="BD28" s="22" t="str">
        <f t="shared" si="14"/>
        <v>#DIV/0!</v>
      </c>
      <c r="BE28" s="22" t="str">
        <f t="shared" si="14"/>
        <v>#DIV/0!</v>
      </c>
      <c r="BF28" s="22">
        <f t="shared" si="14"/>
        <v>100.6297333</v>
      </c>
      <c r="BG28" s="22" t="str">
        <f t="shared" si="14"/>
        <v>#DIV/0!</v>
      </c>
      <c r="BH28" s="22">
        <f t="shared" si="14"/>
        <v>99.96862942</v>
      </c>
      <c r="BI28" s="22" t="str">
        <f t="shared" si="14"/>
        <v>#DIV/0!</v>
      </c>
      <c r="BJ28" s="22">
        <f t="shared" si="14"/>
        <v>99.99288231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261.8</v>
      </c>
      <c r="W30" s="12">
        <f t="shared" si="15"/>
        <v>403.77</v>
      </c>
      <c r="X30" s="12">
        <f t="shared" si="15"/>
        <v>273.43</v>
      </c>
      <c r="Y30" s="12">
        <f t="shared" si="15"/>
        <v>307.31</v>
      </c>
      <c r="Z30" s="12">
        <f t="shared" si="15"/>
        <v>254.52</v>
      </c>
      <c r="AA30" s="12">
        <f t="shared" si="15"/>
        <v>304.07</v>
      </c>
      <c r="AB30" s="12">
        <f t="shared" si="15"/>
        <v>0</v>
      </c>
      <c r="AC30" s="12">
        <f t="shared" si="15"/>
        <v>0</v>
      </c>
      <c r="AD30" s="12">
        <f t="shared" si="15"/>
        <v>239.55</v>
      </c>
      <c r="AE30" s="12">
        <f t="shared" si="15"/>
        <v>250.7</v>
      </c>
      <c r="AF30" s="12">
        <f t="shared" si="15"/>
        <v>359.13</v>
      </c>
      <c r="AG30" s="12">
        <f t="shared" si="15"/>
        <v>354.53</v>
      </c>
      <c r="AH30" s="12">
        <f t="shared" si="15"/>
        <v>0</v>
      </c>
      <c r="AI30" s="12">
        <f t="shared" si="15"/>
        <v>278.22</v>
      </c>
      <c r="AJ30" s="12">
        <f t="shared" si="15"/>
        <v>225.35</v>
      </c>
      <c r="AK30" s="12">
        <f t="shared" si="15"/>
        <v>254.64</v>
      </c>
      <c r="AL30" s="12">
        <f t="shared" si="15"/>
        <v>242.69</v>
      </c>
      <c r="AM30" s="12">
        <f t="shared" si="15"/>
        <v>216.51</v>
      </c>
      <c r="AN30" s="12">
        <f t="shared" si="15"/>
        <v>286.09</v>
      </c>
      <c r="AO30" s="12">
        <f t="shared" si="15"/>
        <v>238.65</v>
      </c>
      <c r="AP30" s="12">
        <f t="shared" si="15"/>
        <v>0</v>
      </c>
      <c r="AQ30" s="12">
        <f t="shared" si="15"/>
        <v>292.24</v>
      </c>
      <c r="AR30" s="12">
        <f t="shared" si="15"/>
        <v>205.92</v>
      </c>
      <c r="AS30" s="12">
        <f t="shared" si="15"/>
        <v>264.22</v>
      </c>
      <c r="AT30" s="12">
        <f t="shared" si="15"/>
        <v>221.15</v>
      </c>
      <c r="AU30" s="12">
        <f t="shared" si="15"/>
        <v>419.92</v>
      </c>
      <c r="AV30" s="12">
        <f t="shared" si="15"/>
        <v>0</v>
      </c>
      <c r="AW30" s="12">
        <f t="shared" si="15"/>
        <v>307.56</v>
      </c>
      <c r="AX30" s="12">
        <f t="shared" si="15"/>
        <v>190.43</v>
      </c>
      <c r="AY30" s="12">
        <f t="shared" si="15"/>
        <v>302.52</v>
      </c>
      <c r="AZ30" s="12">
        <f t="shared" si="15"/>
        <v>0</v>
      </c>
      <c r="BA30" s="12">
        <f t="shared" si="15"/>
        <v>0</v>
      </c>
      <c r="BB30" s="12">
        <f t="shared" si="15"/>
        <v>0</v>
      </c>
      <c r="BC30" s="12">
        <f t="shared" si="15"/>
        <v>0</v>
      </c>
      <c r="BD30" s="12">
        <f t="shared" si="15"/>
        <v>0</v>
      </c>
      <c r="BE30" s="12">
        <f t="shared" si="15"/>
        <v>0</v>
      </c>
      <c r="BF30" s="12">
        <f t="shared" si="15"/>
        <v>244.49</v>
      </c>
      <c r="BG30" s="12">
        <f t="shared" si="15"/>
        <v>0</v>
      </c>
      <c r="BH30" s="12">
        <f t="shared" si="15"/>
        <v>318.67</v>
      </c>
      <c r="BI30" s="12">
        <f t="shared" si="15"/>
        <v>0</v>
      </c>
      <c r="BJ30" s="12">
        <f t="shared" si="15"/>
        <v>280.97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0.38</v>
      </c>
      <c r="W31" s="28">
        <f t="shared" si="16"/>
        <v>0.27</v>
      </c>
      <c r="X31" s="28">
        <f t="shared" si="16"/>
        <v>1.98</v>
      </c>
      <c r="Y31" s="28">
        <f t="shared" si="16"/>
        <v>-0.06</v>
      </c>
      <c r="Z31" s="28">
        <f t="shared" si="16"/>
        <v>0.04</v>
      </c>
      <c r="AA31" s="28">
        <f t="shared" si="16"/>
        <v>0.01</v>
      </c>
      <c r="AB31" s="28">
        <f t="shared" si="16"/>
        <v>0</v>
      </c>
      <c r="AC31" s="28">
        <f t="shared" si="16"/>
        <v>0</v>
      </c>
      <c r="AD31" s="28">
        <f t="shared" si="16"/>
        <v>0.18</v>
      </c>
      <c r="AE31" s="28">
        <f t="shared" si="16"/>
        <v>0.03</v>
      </c>
      <c r="AF31" s="28">
        <f t="shared" si="16"/>
        <v>0.69</v>
      </c>
      <c r="AG31" s="28">
        <f t="shared" si="16"/>
        <v>0.01</v>
      </c>
      <c r="AH31" s="28">
        <f t="shared" si="16"/>
        <v>0</v>
      </c>
      <c r="AI31" s="28">
        <f t="shared" si="16"/>
        <v>0.04</v>
      </c>
      <c r="AJ31" s="28">
        <f t="shared" si="16"/>
        <v>0.02</v>
      </c>
      <c r="AK31" s="28">
        <f t="shared" si="16"/>
        <v>0.22</v>
      </c>
      <c r="AL31" s="28">
        <f t="shared" si="16"/>
        <v>-1.09</v>
      </c>
      <c r="AM31" s="28">
        <f t="shared" si="16"/>
        <v>-0.02</v>
      </c>
      <c r="AN31" s="28">
        <f t="shared" si="16"/>
        <v>0.07</v>
      </c>
      <c r="AO31" s="28">
        <f t="shared" si="16"/>
        <v>0</v>
      </c>
      <c r="AP31" s="28">
        <f t="shared" si="16"/>
        <v>0</v>
      </c>
      <c r="AQ31" s="28">
        <f t="shared" si="16"/>
        <v>8.26</v>
      </c>
      <c r="AR31" s="28">
        <f t="shared" si="16"/>
        <v>-0.19</v>
      </c>
      <c r="AS31" s="28">
        <f t="shared" si="16"/>
        <v>0.13</v>
      </c>
      <c r="AT31" s="28">
        <f t="shared" si="16"/>
        <v>-0.01</v>
      </c>
      <c r="AU31" s="28">
        <f t="shared" si="16"/>
        <v>0.4</v>
      </c>
      <c r="AV31" s="28">
        <f t="shared" si="16"/>
        <v>0</v>
      </c>
      <c r="AW31" s="28">
        <f t="shared" si="16"/>
        <v>-0.06</v>
      </c>
      <c r="AX31" s="28">
        <f t="shared" si="16"/>
        <v>0.44</v>
      </c>
      <c r="AY31" s="28">
        <f t="shared" si="16"/>
        <v>-0.76</v>
      </c>
      <c r="AZ31" s="28">
        <f t="shared" si="16"/>
        <v>0</v>
      </c>
      <c r="BA31" s="28">
        <f t="shared" si="16"/>
        <v>0</v>
      </c>
      <c r="BB31" s="28">
        <f t="shared" si="16"/>
        <v>0</v>
      </c>
      <c r="BC31" s="28">
        <f t="shared" si="16"/>
        <v>0</v>
      </c>
      <c r="BD31" s="28">
        <f t="shared" si="16"/>
        <v>0</v>
      </c>
      <c r="BE31" s="28">
        <f t="shared" si="16"/>
        <v>0</v>
      </c>
      <c r="BF31" s="28">
        <f t="shared" si="16"/>
        <v>-1.53</v>
      </c>
      <c r="BG31" s="28">
        <f t="shared" si="16"/>
        <v>0</v>
      </c>
      <c r="BH31" s="28">
        <f t="shared" si="16"/>
        <v>0.1</v>
      </c>
      <c r="BI31" s="28">
        <f t="shared" si="16"/>
        <v>0</v>
      </c>
      <c r="BJ31" s="28">
        <f t="shared" si="16"/>
        <v>0.02</v>
      </c>
      <c r="BK31" s="30">
        <f t="shared" si="16"/>
        <v>0</v>
      </c>
    </row>
    <row r="32">
      <c r="V32" s="12"/>
      <c r="W32" s="12"/>
      <c r="Z32" s="12"/>
      <c r="AA32" s="12"/>
      <c r="AD32" s="12"/>
      <c r="AE32" s="12"/>
      <c r="AI32" s="12"/>
      <c r="AL32" s="12"/>
      <c r="AM32" s="12"/>
      <c r="AQ32" s="12"/>
      <c r="AR32" s="12"/>
      <c r="AS32" s="12"/>
      <c r="AW32" s="12"/>
      <c r="BF32" s="12"/>
      <c r="BJ32" s="12"/>
    </row>
    <row r="33">
      <c r="A33" s="31" t="s">
        <v>47</v>
      </c>
      <c r="V33" s="12"/>
      <c r="W33" s="12"/>
      <c r="Z33" s="12"/>
      <c r="AA33" s="12"/>
      <c r="AD33" s="12"/>
      <c r="AE33" s="12"/>
      <c r="AI33" s="12"/>
      <c r="AL33" s="12"/>
      <c r="AM33" s="12"/>
      <c r="AQ33" s="12"/>
      <c r="AR33" s="12"/>
      <c r="AS33" s="12"/>
      <c r="AW33" s="12"/>
      <c r="BF33" s="12"/>
      <c r="BJ33" s="12"/>
    </row>
    <row r="34">
      <c r="A34" s="31" t="s">
        <v>48</v>
      </c>
      <c r="V34" s="12"/>
      <c r="W34" s="12"/>
      <c r="Z34" s="12"/>
      <c r="AA34" s="12"/>
      <c r="AD34" s="12"/>
      <c r="AE34" s="12"/>
      <c r="AI34" s="12"/>
      <c r="AL34" s="12"/>
      <c r="AM34" s="12"/>
      <c r="AQ34" s="12"/>
      <c r="AR34" s="12"/>
      <c r="AS34" s="12"/>
      <c r="AW34" s="12"/>
      <c r="BF34" s="12"/>
      <c r="BJ34" s="12"/>
    </row>
    <row r="35">
      <c r="A35" s="31" t="s">
        <v>49</v>
      </c>
      <c r="V35" s="12"/>
      <c r="W35" s="12"/>
      <c r="Z35" s="12"/>
      <c r="AA35" s="12"/>
      <c r="AD35" s="12"/>
      <c r="AE35" s="12"/>
      <c r="AI35" s="12"/>
      <c r="AL35" s="12"/>
      <c r="AM35" s="12"/>
      <c r="AQ35" s="12"/>
      <c r="AR35" s="12"/>
      <c r="AS35" s="12"/>
      <c r="AW35" s="12"/>
      <c r="BF35" s="12"/>
      <c r="BJ35" s="12"/>
    </row>
    <row r="36">
      <c r="A36" s="31" t="s">
        <v>50</v>
      </c>
      <c r="V36" s="12"/>
      <c r="W36" s="12"/>
      <c r="Z36" s="12"/>
      <c r="AA36" s="12"/>
      <c r="AD36" s="12"/>
      <c r="AE36" s="12"/>
      <c r="AI36" s="12"/>
      <c r="AL36" s="12"/>
      <c r="AM36" s="12"/>
      <c r="AQ36" s="12"/>
      <c r="AR36" s="12"/>
      <c r="AS36" s="12"/>
      <c r="AW36" s="12"/>
      <c r="BF36" s="12"/>
      <c r="BJ36" s="12"/>
    </row>
    <row r="37">
      <c r="V37" s="12"/>
      <c r="W37" s="12"/>
      <c r="Z37" s="12"/>
      <c r="AA37" s="12"/>
      <c r="AD37" s="12"/>
      <c r="AE37" s="12"/>
      <c r="AI37" s="12"/>
      <c r="AL37" s="12"/>
      <c r="AM37" s="12"/>
      <c r="AQ37" s="12"/>
      <c r="AR37" s="12"/>
      <c r="AS37" s="12"/>
      <c r="AW37" s="12"/>
      <c r="BF37" s="12"/>
      <c r="BJ37" s="12"/>
    </row>
    <row r="38">
      <c r="V38" s="12"/>
      <c r="W38" s="12"/>
      <c r="Z38" s="12"/>
      <c r="AA38" s="12"/>
      <c r="AD38" s="12"/>
      <c r="AE38" s="12"/>
      <c r="AI38" s="12"/>
      <c r="AL38" s="12"/>
      <c r="AM38" s="12"/>
      <c r="AQ38" s="12"/>
      <c r="AR38" s="12"/>
      <c r="AS38" s="12"/>
      <c r="AW38" s="12"/>
      <c r="BF38" s="12"/>
      <c r="BJ38" s="12"/>
    </row>
    <row r="39">
      <c r="V39" s="12"/>
      <c r="W39" s="12"/>
      <c r="Z39" s="12"/>
      <c r="AA39" s="12"/>
      <c r="AD39" s="12"/>
      <c r="AE39" s="12"/>
      <c r="AI39" s="12"/>
      <c r="AL39" s="12"/>
      <c r="AM39" s="12"/>
      <c r="AQ39" s="12"/>
      <c r="AR39" s="12"/>
      <c r="AS39" s="12"/>
      <c r="AW39" s="12"/>
      <c r="BF39" s="12"/>
      <c r="BJ39" s="12"/>
    </row>
    <row r="40">
      <c r="V40" s="12"/>
      <c r="W40" s="12"/>
      <c r="Z40" s="12"/>
      <c r="AA40" s="12"/>
      <c r="AD40" s="12"/>
      <c r="AE40" s="12"/>
      <c r="AI40" s="12"/>
      <c r="AL40" s="12"/>
      <c r="AM40" s="12"/>
      <c r="AQ40" s="12"/>
      <c r="AR40" s="12"/>
      <c r="AS40" s="12"/>
      <c r="AW40" s="12"/>
      <c r="BF40" s="12"/>
      <c r="BJ40" s="12"/>
    </row>
    <row r="41">
      <c r="V41" s="12"/>
      <c r="W41" s="12"/>
      <c r="Z41" s="12"/>
      <c r="AA41" s="12"/>
      <c r="AD41" s="12"/>
      <c r="AE41" s="12"/>
      <c r="AI41" s="12"/>
      <c r="AL41" s="12"/>
      <c r="AM41" s="12"/>
      <c r="AQ41" s="12"/>
      <c r="AR41" s="12"/>
      <c r="AS41" s="12"/>
      <c r="AW41" s="12"/>
      <c r="BF41" s="12"/>
      <c r="BJ41" s="12"/>
    </row>
    <row r="42">
      <c r="V42" s="12"/>
      <c r="W42" s="12"/>
      <c r="Z42" s="12"/>
      <c r="AA42" s="12"/>
      <c r="AD42" s="12"/>
      <c r="AE42" s="12"/>
      <c r="AI42" s="12"/>
      <c r="AL42" s="12"/>
      <c r="AM42" s="12"/>
      <c r="AQ42" s="12"/>
      <c r="AR42" s="12"/>
      <c r="AS42" s="12"/>
      <c r="AW42" s="12"/>
      <c r="BF42" s="12"/>
      <c r="BJ42" s="12"/>
    </row>
    <row r="43">
      <c r="V43" s="12"/>
      <c r="W43" s="12"/>
      <c r="Z43" s="12"/>
      <c r="AA43" s="12"/>
      <c r="AD43" s="12"/>
      <c r="AE43" s="12"/>
      <c r="AI43" s="12"/>
      <c r="AL43" s="12"/>
      <c r="AM43" s="12"/>
      <c r="AQ43" s="12"/>
      <c r="AR43" s="12"/>
      <c r="AS43" s="12"/>
      <c r="AW43" s="12"/>
      <c r="BF43" s="12"/>
      <c r="BJ43" s="12"/>
    </row>
    <row r="44">
      <c r="V44" s="12"/>
      <c r="W44" s="12"/>
      <c r="Z44" s="12"/>
      <c r="AA44" s="12"/>
      <c r="AD44" s="12"/>
      <c r="AE44" s="12"/>
      <c r="AI44" s="12"/>
      <c r="AL44" s="12"/>
      <c r="AM44" s="12"/>
      <c r="AQ44" s="12"/>
      <c r="AR44" s="12"/>
      <c r="AS44" s="12"/>
      <c r="AW44" s="12"/>
      <c r="BF44" s="12"/>
      <c r="BJ44" s="12"/>
    </row>
    <row r="45">
      <c r="V45" s="12"/>
      <c r="W45" s="12"/>
      <c r="Z45" s="12"/>
      <c r="AA45" s="12"/>
      <c r="AD45" s="12"/>
      <c r="AE45" s="12"/>
      <c r="AI45" s="12"/>
      <c r="AL45" s="12"/>
      <c r="AM45" s="12"/>
      <c r="AQ45" s="12"/>
      <c r="AR45" s="12"/>
      <c r="AS45" s="12"/>
      <c r="AW45" s="12"/>
      <c r="BF45" s="12"/>
      <c r="BJ45" s="12"/>
    </row>
    <row r="46">
      <c r="V46" s="12"/>
      <c r="W46" s="12"/>
      <c r="Z46" s="12"/>
      <c r="AA46" s="12"/>
      <c r="AD46" s="12"/>
      <c r="AE46" s="12"/>
      <c r="AI46" s="12"/>
      <c r="AL46" s="12"/>
      <c r="AM46" s="12"/>
      <c r="AQ46" s="12"/>
      <c r="AR46" s="12"/>
      <c r="AS46" s="12"/>
      <c r="AW46" s="12"/>
      <c r="BF46" s="12"/>
      <c r="BJ46" s="12"/>
    </row>
    <row r="47">
      <c r="V47" s="12"/>
      <c r="W47" s="12"/>
      <c r="Z47" s="12"/>
      <c r="AA47" s="12"/>
      <c r="AD47" s="12"/>
      <c r="AE47" s="12"/>
      <c r="AI47" s="12"/>
      <c r="AL47" s="12"/>
      <c r="AM47" s="12"/>
      <c r="AQ47" s="12"/>
      <c r="AR47" s="12"/>
      <c r="AS47" s="12"/>
      <c r="AW47" s="12"/>
      <c r="BF47" s="12"/>
      <c r="BJ47" s="12"/>
    </row>
    <row r="48">
      <c r="V48" s="12"/>
      <c r="W48" s="12"/>
      <c r="Z48" s="12"/>
      <c r="AA48" s="12"/>
      <c r="AD48" s="12"/>
      <c r="AE48" s="12"/>
      <c r="AI48" s="12"/>
      <c r="AL48" s="12"/>
      <c r="AM48" s="12"/>
      <c r="AQ48" s="12"/>
      <c r="AR48" s="12"/>
      <c r="AS48" s="12"/>
      <c r="AW48" s="12"/>
      <c r="BF48" s="12"/>
      <c r="BJ48" s="12"/>
    </row>
    <row r="49">
      <c r="V49" s="12"/>
      <c r="W49" s="12"/>
      <c r="Z49" s="12"/>
      <c r="AA49" s="12"/>
      <c r="AD49" s="12"/>
      <c r="AE49" s="12"/>
      <c r="AI49" s="12"/>
      <c r="AL49" s="12"/>
      <c r="AM49" s="12"/>
      <c r="AQ49" s="12"/>
      <c r="AR49" s="12"/>
      <c r="AS49" s="12"/>
      <c r="AW49" s="12"/>
      <c r="BF49" s="12"/>
      <c r="BJ49" s="12"/>
    </row>
    <row r="50">
      <c r="V50" s="12"/>
      <c r="W50" s="12"/>
      <c r="Z50" s="12"/>
      <c r="AA50" s="12"/>
      <c r="AD50" s="12"/>
      <c r="AE50" s="12"/>
      <c r="AI50" s="12"/>
      <c r="AL50" s="12"/>
      <c r="AM50" s="12"/>
      <c r="AQ50" s="12"/>
      <c r="AR50" s="12"/>
      <c r="AS50" s="12"/>
      <c r="AW50" s="12"/>
      <c r="BF50" s="12"/>
      <c r="BJ50" s="12"/>
    </row>
    <row r="51">
      <c r="V51" s="12"/>
      <c r="W51" s="12"/>
      <c r="Z51" s="12"/>
      <c r="AA51" s="12"/>
      <c r="AD51" s="12"/>
      <c r="AE51" s="12"/>
      <c r="AI51" s="12"/>
      <c r="AL51" s="12"/>
      <c r="AM51" s="12"/>
      <c r="AQ51" s="12"/>
      <c r="AR51" s="12"/>
      <c r="AS51" s="12"/>
      <c r="AW51" s="12"/>
      <c r="BF51" s="12"/>
      <c r="BJ51" s="12"/>
    </row>
    <row r="52">
      <c r="V52" s="12"/>
      <c r="W52" s="12"/>
      <c r="Z52" s="12"/>
      <c r="AA52" s="12"/>
      <c r="AD52" s="12"/>
      <c r="AE52" s="12"/>
      <c r="AI52" s="12"/>
      <c r="AL52" s="12"/>
      <c r="AM52" s="12"/>
      <c r="AQ52" s="12"/>
      <c r="AR52" s="12"/>
      <c r="AS52" s="12"/>
      <c r="AW52" s="12"/>
      <c r="BF52" s="12"/>
      <c r="BJ52" s="12"/>
    </row>
    <row r="53">
      <c r="V53" s="12"/>
      <c r="W53" s="12"/>
      <c r="Z53" s="12"/>
      <c r="AA53" s="12"/>
      <c r="AD53" s="12"/>
      <c r="AE53" s="12"/>
      <c r="AI53" s="12"/>
      <c r="AL53" s="12"/>
      <c r="AM53" s="12"/>
      <c r="AQ53" s="12"/>
      <c r="AR53" s="12"/>
      <c r="AS53" s="12"/>
      <c r="AW53" s="12"/>
      <c r="BF53" s="12"/>
      <c r="BJ53" s="12"/>
    </row>
    <row r="54">
      <c r="V54" s="12"/>
      <c r="W54" s="12"/>
      <c r="Z54" s="12"/>
      <c r="AA54" s="12"/>
      <c r="AD54" s="12"/>
      <c r="AE54" s="12"/>
      <c r="AI54" s="12"/>
      <c r="AL54" s="12"/>
      <c r="AM54" s="12"/>
      <c r="AQ54" s="12"/>
      <c r="AR54" s="12"/>
      <c r="AS54" s="12"/>
      <c r="AW54" s="12"/>
      <c r="BF54" s="12"/>
      <c r="BJ54" s="12"/>
    </row>
    <row r="55">
      <c r="V55" s="12"/>
      <c r="W55" s="12"/>
      <c r="Z55" s="12"/>
      <c r="AA55" s="12"/>
      <c r="AD55" s="12"/>
      <c r="AE55" s="12"/>
      <c r="AI55" s="12"/>
      <c r="AL55" s="12"/>
      <c r="AM55" s="12"/>
      <c r="AQ55" s="12"/>
      <c r="AR55" s="12"/>
      <c r="AS55" s="12"/>
      <c r="AW55" s="12"/>
      <c r="BF55" s="12"/>
      <c r="BJ55" s="12"/>
    </row>
    <row r="56">
      <c r="V56" s="12"/>
      <c r="W56" s="12"/>
      <c r="Z56" s="12"/>
      <c r="AA56" s="12"/>
      <c r="AD56" s="12"/>
      <c r="AE56" s="12"/>
      <c r="AI56" s="12"/>
      <c r="AL56" s="12"/>
      <c r="AM56" s="12"/>
      <c r="AQ56" s="12"/>
      <c r="AR56" s="12"/>
      <c r="AS56" s="12"/>
      <c r="AW56" s="12"/>
      <c r="BF56" s="12"/>
      <c r="BJ56" s="12"/>
    </row>
    <row r="57">
      <c r="V57" s="12"/>
      <c r="W57" s="12"/>
      <c r="Z57" s="12"/>
      <c r="AA57" s="12"/>
      <c r="AD57" s="12"/>
      <c r="AE57" s="12"/>
      <c r="AI57" s="12"/>
      <c r="AL57" s="12"/>
      <c r="AM57" s="12"/>
      <c r="AQ57" s="12"/>
      <c r="AR57" s="12"/>
      <c r="AS57" s="12"/>
      <c r="AW57" s="12"/>
      <c r="BF57" s="12"/>
      <c r="BJ57" s="12"/>
    </row>
    <row r="58">
      <c r="V58" s="12"/>
      <c r="W58" s="12"/>
      <c r="Z58" s="12"/>
      <c r="AA58" s="12"/>
      <c r="AD58" s="12"/>
      <c r="AE58" s="12"/>
      <c r="AI58" s="12"/>
      <c r="AL58" s="12"/>
      <c r="AM58" s="12"/>
      <c r="AQ58" s="12"/>
      <c r="AR58" s="12"/>
      <c r="AS58" s="12"/>
      <c r="AW58" s="12"/>
      <c r="BF58" s="12"/>
      <c r="BJ58" s="12"/>
    </row>
    <row r="59">
      <c r="V59" s="12"/>
      <c r="W59" s="12"/>
      <c r="Z59" s="12"/>
      <c r="AA59" s="12"/>
      <c r="AD59" s="12"/>
      <c r="AE59" s="12"/>
      <c r="AI59" s="12"/>
      <c r="AL59" s="12"/>
      <c r="AM59" s="12"/>
      <c r="AQ59" s="12"/>
      <c r="AR59" s="12"/>
      <c r="AS59" s="12"/>
      <c r="AW59" s="12"/>
      <c r="BF59" s="12"/>
      <c r="BJ59" s="12"/>
    </row>
    <row r="60">
      <c r="V60" s="12"/>
      <c r="W60" s="12"/>
      <c r="Z60" s="12"/>
      <c r="AA60" s="12"/>
      <c r="AD60" s="12"/>
      <c r="AE60" s="12"/>
      <c r="AI60" s="12"/>
      <c r="AL60" s="12"/>
      <c r="AM60" s="12"/>
      <c r="AQ60" s="12"/>
      <c r="AR60" s="12"/>
      <c r="AS60" s="12"/>
      <c r="AW60" s="12"/>
      <c r="BF60" s="12"/>
      <c r="BJ60" s="12"/>
    </row>
    <row r="61">
      <c r="V61" s="12"/>
      <c r="W61" s="12"/>
      <c r="Z61" s="12"/>
      <c r="AA61" s="12"/>
      <c r="AD61" s="12"/>
      <c r="AE61" s="12"/>
      <c r="AI61" s="12"/>
      <c r="AL61" s="12"/>
      <c r="AM61" s="12"/>
      <c r="AQ61" s="12"/>
      <c r="AR61" s="12"/>
      <c r="AS61" s="12"/>
      <c r="AW61" s="12"/>
      <c r="BF61" s="12"/>
      <c r="BJ61" s="12"/>
    </row>
    <row r="62">
      <c r="V62" s="12"/>
      <c r="W62" s="12"/>
      <c r="Z62" s="12"/>
      <c r="AA62" s="12"/>
      <c r="AD62" s="12"/>
      <c r="AE62" s="12"/>
      <c r="AI62" s="12"/>
      <c r="AL62" s="12"/>
      <c r="AM62" s="12"/>
      <c r="AQ62" s="12"/>
      <c r="AR62" s="12"/>
      <c r="AS62" s="12"/>
      <c r="AW62" s="12"/>
      <c r="BF62" s="12"/>
      <c r="BJ62" s="12"/>
    </row>
    <row r="63">
      <c r="V63" s="12"/>
      <c r="W63" s="12"/>
      <c r="Z63" s="12"/>
      <c r="AA63" s="12"/>
      <c r="AD63" s="12"/>
      <c r="AE63" s="12"/>
      <c r="AI63" s="12"/>
      <c r="AL63" s="12"/>
      <c r="AM63" s="12"/>
      <c r="AQ63" s="12"/>
      <c r="AR63" s="12"/>
      <c r="AS63" s="12"/>
      <c r="AW63" s="12"/>
      <c r="BF63" s="12"/>
      <c r="BJ63" s="12"/>
    </row>
    <row r="64">
      <c r="V64" s="12"/>
      <c r="W64" s="12"/>
      <c r="Z64" s="12"/>
      <c r="AA64" s="12"/>
      <c r="AD64" s="12"/>
      <c r="AE64" s="12"/>
      <c r="AI64" s="12"/>
      <c r="AL64" s="12"/>
      <c r="AM64" s="12"/>
      <c r="AQ64" s="12"/>
      <c r="AR64" s="12"/>
      <c r="AS64" s="12"/>
      <c r="AW64" s="12"/>
      <c r="BF64" s="12"/>
      <c r="BJ64" s="12"/>
    </row>
    <row r="65">
      <c r="V65" s="12"/>
      <c r="W65" s="12"/>
      <c r="Z65" s="12"/>
      <c r="AA65" s="12"/>
      <c r="AD65" s="12"/>
      <c r="AE65" s="12"/>
      <c r="AI65" s="12"/>
      <c r="AL65" s="12"/>
      <c r="AM65" s="12"/>
      <c r="AQ65" s="12"/>
      <c r="AR65" s="12"/>
      <c r="AS65" s="12"/>
      <c r="AW65" s="12"/>
      <c r="BF65" s="12"/>
      <c r="BJ65" s="12"/>
    </row>
    <row r="66">
      <c r="V66" s="12"/>
      <c r="W66" s="12"/>
      <c r="Z66" s="12"/>
      <c r="AA66" s="12"/>
      <c r="AD66" s="12"/>
      <c r="AE66" s="12"/>
      <c r="AI66" s="12"/>
      <c r="AL66" s="12"/>
      <c r="AM66" s="12"/>
      <c r="AQ66" s="12"/>
      <c r="AR66" s="12"/>
      <c r="AS66" s="12"/>
      <c r="AW66" s="12"/>
      <c r="BF66" s="12"/>
      <c r="BJ66" s="12"/>
    </row>
    <row r="67">
      <c r="V67" s="12"/>
      <c r="W67" s="12"/>
      <c r="Z67" s="12"/>
      <c r="AA67" s="12"/>
      <c r="AD67" s="12"/>
      <c r="AE67" s="12"/>
      <c r="AI67" s="12"/>
      <c r="AL67" s="12"/>
      <c r="AM67" s="12"/>
      <c r="AQ67" s="12"/>
      <c r="AR67" s="12"/>
      <c r="AS67" s="12"/>
      <c r="AW67" s="12"/>
      <c r="BF67" s="12"/>
      <c r="BJ67" s="12"/>
    </row>
    <row r="68">
      <c r="V68" s="12"/>
      <c r="W68" s="12"/>
      <c r="Z68" s="12"/>
      <c r="AA68" s="12"/>
      <c r="AD68" s="12"/>
      <c r="AE68" s="12"/>
      <c r="AI68" s="12"/>
      <c r="AL68" s="12"/>
      <c r="AM68" s="12"/>
      <c r="AQ68" s="12"/>
      <c r="AR68" s="12"/>
      <c r="AS68" s="12"/>
      <c r="AW68" s="12"/>
      <c r="BF68" s="12"/>
      <c r="BJ68" s="12"/>
    </row>
    <row r="69">
      <c r="V69" s="12"/>
      <c r="W69" s="12"/>
      <c r="Z69" s="12"/>
      <c r="AA69" s="12"/>
      <c r="AD69" s="12"/>
      <c r="AE69" s="12"/>
      <c r="AI69" s="12"/>
      <c r="AL69" s="12"/>
      <c r="AM69" s="12"/>
      <c r="AQ69" s="12"/>
      <c r="AR69" s="12"/>
      <c r="AS69" s="12"/>
      <c r="AW69" s="12"/>
      <c r="BF69" s="12"/>
      <c r="BJ69" s="12"/>
    </row>
    <row r="70">
      <c r="V70" s="12"/>
      <c r="W70" s="12"/>
      <c r="Z70" s="12"/>
      <c r="AA70" s="12"/>
      <c r="AD70" s="12"/>
      <c r="AE70" s="12"/>
      <c r="AI70" s="12"/>
      <c r="AL70" s="12"/>
      <c r="AM70" s="12"/>
      <c r="AQ70" s="12"/>
      <c r="AR70" s="12"/>
      <c r="AS70" s="12"/>
      <c r="AW70" s="12"/>
      <c r="BF70" s="12"/>
      <c r="BJ70" s="12"/>
    </row>
    <row r="71">
      <c r="V71" s="12"/>
      <c r="W71" s="12"/>
      <c r="Z71" s="12"/>
      <c r="AA71" s="12"/>
      <c r="AD71" s="12"/>
      <c r="AE71" s="12"/>
      <c r="AI71" s="12"/>
      <c r="AL71" s="12"/>
      <c r="AM71" s="12"/>
      <c r="AQ71" s="12"/>
      <c r="AR71" s="12"/>
      <c r="AS71" s="12"/>
      <c r="AW71" s="12"/>
      <c r="BF71" s="12"/>
      <c r="BJ71" s="12"/>
    </row>
    <row r="72">
      <c r="V72" s="12"/>
      <c r="W72" s="12"/>
      <c r="Z72" s="12"/>
      <c r="AA72" s="12"/>
      <c r="AD72" s="12"/>
      <c r="AE72" s="12"/>
      <c r="AI72" s="12"/>
      <c r="AL72" s="12"/>
      <c r="AM72" s="12"/>
      <c r="AQ72" s="12"/>
      <c r="AR72" s="12"/>
      <c r="AS72" s="12"/>
      <c r="AW72" s="12"/>
      <c r="BF72" s="12"/>
      <c r="BJ72" s="12"/>
    </row>
    <row r="73">
      <c r="V73" s="12"/>
      <c r="W73" s="12"/>
      <c r="Z73" s="12"/>
      <c r="AA73" s="12"/>
      <c r="AD73" s="12"/>
      <c r="AE73" s="12"/>
      <c r="AI73" s="12"/>
      <c r="AL73" s="12"/>
      <c r="AM73" s="12"/>
      <c r="AQ73" s="12"/>
      <c r="AR73" s="12"/>
      <c r="AS73" s="12"/>
      <c r="AW73" s="12"/>
      <c r="BF73" s="12"/>
      <c r="BJ73" s="12"/>
    </row>
    <row r="74">
      <c r="V74" s="12"/>
      <c r="W74" s="12"/>
      <c r="Z74" s="12"/>
      <c r="AA74" s="12"/>
      <c r="AD74" s="12"/>
      <c r="AE74" s="12"/>
      <c r="AI74" s="12"/>
      <c r="AL74" s="12"/>
      <c r="AM74" s="12"/>
      <c r="AQ74" s="12"/>
      <c r="AR74" s="12"/>
      <c r="AS74" s="12"/>
      <c r="AW74" s="12"/>
      <c r="BF74" s="12"/>
      <c r="BJ74" s="12"/>
    </row>
    <row r="75">
      <c r="V75" s="12"/>
      <c r="W75" s="12"/>
      <c r="Z75" s="12"/>
      <c r="AA75" s="12"/>
      <c r="AD75" s="12"/>
      <c r="AE75" s="12"/>
      <c r="AI75" s="12"/>
      <c r="AL75" s="12"/>
      <c r="AM75" s="12"/>
      <c r="AQ75" s="12"/>
      <c r="AR75" s="12"/>
      <c r="AS75" s="12"/>
      <c r="AW75" s="12"/>
      <c r="BF75" s="12"/>
      <c r="BJ75" s="12"/>
    </row>
    <row r="76">
      <c r="V76" s="12"/>
      <c r="W76" s="12"/>
      <c r="Z76" s="12"/>
      <c r="AA76" s="12"/>
      <c r="AD76" s="12"/>
      <c r="AE76" s="12"/>
      <c r="AI76" s="12"/>
      <c r="AL76" s="12"/>
      <c r="AM76" s="12"/>
      <c r="AQ76" s="12"/>
      <c r="AR76" s="12"/>
      <c r="AS76" s="12"/>
      <c r="AW76" s="12"/>
      <c r="BF76" s="12"/>
      <c r="BJ76" s="12"/>
    </row>
    <row r="77">
      <c r="V77" s="12"/>
      <c r="W77" s="12"/>
      <c r="Z77" s="12"/>
      <c r="AA77" s="12"/>
      <c r="AD77" s="12"/>
      <c r="AE77" s="12"/>
      <c r="AI77" s="12"/>
      <c r="AL77" s="12"/>
      <c r="AM77" s="12"/>
      <c r="AQ77" s="12"/>
      <c r="AR77" s="12"/>
      <c r="AS77" s="12"/>
      <c r="AW77" s="12"/>
      <c r="BF77" s="12"/>
      <c r="BJ77" s="12"/>
    </row>
    <row r="78">
      <c r="V78" s="12"/>
      <c r="W78" s="12"/>
      <c r="Z78" s="12"/>
      <c r="AA78" s="12"/>
      <c r="AD78" s="12"/>
      <c r="AE78" s="12"/>
      <c r="AI78" s="12"/>
      <c r="AL78" s="12"/>
      <c r="AM78" s="12"/>
      <c r="AQ78" s="12"/>
      <c r="AR78" s="12"/>
      <c r="AS78" s="12"/>
      <c r="AW78" s="12"/>
      <c r="BF78" s="12"/>
      <c r="BJ78" s="12"/>
    </row>
    <row r="79">
      <c r="V79" s="12"/>
      <c r="W79" s="12"/>
      <c r="Z79" s="12"/>
      <c r="AA79" s="12"/>
      <c r="AD79" s="12"/>
      <c r="AE79" s="12"/>
      <c r="AI79" s="12"/>
      <c r="AL79" s="12"/>
      <c r="AM79" s="12"/>
      <c r="AQ79" s="12"/>
      <c r="AR79" s="12"/>
      <c r="AS79" s="12"/>
      <c r="AW79" s="12"/>
      <c r="BF79" s="12"/>
      <c r="BJ79" s="12"/>
    </row>
    <row r="80">
      <c r="V80" s="12"/>
      <c r="W80" s="12"/>
      <c r="Z80" s="12"/>
      <c r="AA80" s="12"/>
      <c r="AD80" s="12"/>
      <c r="AE80" s="12"/>
      <c r="AI80" s="12"/>
      <c r="AL80" s="12"/>
      <c r="AM80" s="12"/>
      <c r="AQ80" s="12"/>
      <c r="AR80" s="12"/>
      <c r="AS80" s="12"/>
      <c r="AW80" s="12"/>
      <c r="BF80" s="12"/>
      <c r="BJ80" s="12"/>
    </row>
    <row r="81">
      <c r="V81" s="12"/>
      <c r="W81" s="12"/>
      <c r="Z81" s="12"/>
      <c r="AA81" s="12"/>
      <c r="AD81" s="12"/>
      <c r="AE81" s="12"/>
      <c r="AI81" s="12"/>
      <c r="AL81" s="12"/>
      <c r="AM81" s="12"/>
      <c r="AQ81" s="12"/>
      <c r="AR81" s="12"/>
      <c r="AS81" s="12"/>
      <c r="AW81" s="12"/>
      <c r="BF81" s="12"/>
      <c r="BJ81" s="12"/>
    </row>
    <row r="82">
      <c r="V82" s="12"/>
      <c r="W82" s="12"/>
      <c r="Z82" s="12"/>
      <c r="AA82" s="12"/>
      <c r="AD82" s="12"/>
      <c r="AE82" s="12"/>
      <c r="AI82" s="12"/>
      <c r="AL82" s="12"/>
      <c r="AM82" s="12"/>
      <c r="AQ82" s="12"/>
      <c r="AR82" s="12"/>
      <c r="AS82" s="12"/>
      <c r="AW82" s="12"/>
      <c r="BF82" s="12"/>
      <c r="BJ82" s="12"/>
    </row>
    <row r="83">
      <c r="V83" s="12"/>
      <c r="W83" s="12"/>
      <c r="Z83" s="12"/>
      <c r="AA83" s="12"/>
      <c r="AD83" s="12"/>
      <c r="AE83" s="12"/>
      <c r="AI83" s="12"/>
      <c r="AL83" s="12"/>
      <c r="AM83" s="12"/>
      <c r="AQ83" s="12"/>
      <c r="AR83" s="12"/>
      <c r="AS83" s="12"/>
      <c r="AW83" s="12"/>
      <c r="BF83" s="12"/>
      <c r="BJ83" s="12"/>
    </row>
    <row r="84">
      <c r="V84" s="12"/>
      <c r="W84" s="12"/>
      <c r="Z84" s="12"/>
      <c r="AA84" s="12"/>
      <c r="AD84" s="12"/>
      <c r="AE84" s="12"/>
      <c r="AI84" s="12"/>
      <c r="AL84" s="12"/>
      <c r="AM84" s="12"/>
      <c r="AQ84" s="12"/>
      <c r="AR84" s="12"/>
      <c r="AS84" s="12"/>
      <c r="AW84" s="12"/>
      <c r="BF84" s="12"/>
      <c r="BJ84" s="12"/>
    </row>
    <row r="85">
      <c r="V85" s="12"/>
      <c r="W85" s="12"/>
      <c r="Z85" s="12"/>
      <c r="AA85" s="12"/>
      <c r="AD85" s="12"/>
      <c r="AE85" s="12"/>
      <c r="AI85" s="12"/>
      <c r="AL85" s="12"/>
      <c r="AM85" s="12"/>
      <c r="AQ85" s="12"/>
      <c r="AR85" s="12"/>
      <c r="AS85" s="12"/>
      <c r="AW85" s="12"/>
      <c r="BF85" s="12"/>
      <c r="BJ85" s="12"/>
    </row>
    <row r="86">
      <c r="V86" s="12"/>
      <c r="W86" s="12"/>
      <c r="Z86" s="12"/>
      <c r="AA86" s="12"/>
      <c r="AD86" s="12"/>
      <c r="AE86" s="12"/>
      <c r="AI86" s="12"/>
      <c r="AL86" s="12"/>
      <c r="AM86" s="12"/>
      <c r="AQ86" s="12"/>
      <c r="AR86" s="12"/>
      <c r="AS86" s="12"/>
      <c r="AW86" s="12"/>
      <c r="BF86" s="12"/>
      <c r="BJ86" s="12"/>
    </row>
    <row r="87">
      <c r="V87" s="12"/>
      <c r="W87" s="12"/>
      <c r="Z87" s="12"/>
      <c r="AA87" s="12"/>
      <c r="AD87" s="12"/>
      <c r="AE87" s="12"/>
      <c r="AI87" s="12"/>
      <c r="AL87" s="12"/>
      <c r="AM87" s="12"/>
      <c r="AQ87" s="12"/>
      <c r="AR87" s="12"/>
      <c r="AS87" s="12"/>
      <c r="AW87" s="12"/>
      <c r="BF87" s="12"/>
      <c r="BJ87" s="12"/>
    </row>
    <row r="88">
      <c r="V88" s="12"/>
      <c r="W88" s="12"/>
      <c r="Z88" s="12"/>
      <c r="AA88" s="12"/>
      <c r="AD88" s="12"/>
      <c r="AE88" s="12"/>
      <c r="AI88" s="12"/>
      <c r="AL88" s="12"/>
      <c r="AM88" s="12"/>
      <c r="AQ88" s="12"/>
      <c r="AR88" s="12"/>
      <c r="AS88" s="12"/>
      <c r="AW88" s="12"/>
      <c r="BF88" s="12"/>
      <c r="BJ88" s="12"/>
    </row>
    <row r="89">
      <c r="V89" s="12"/>
      <c r="W89" s="12"/>
      <c r="Z89" s="12"/>
      <c r="AA89" s="12"/>
      <c r="AD89" s="12"/>
      <c r="AE89" s="12"/>
      <c r="AI89" s="12"/>
      <c r="AL89" s="12"/>
      <c r="AM89" s="12"/>
      <c r="AQ89" s="12"/>
      <c r="AR89" s="12"/>
      <c r="AS89" s="12"/>
      <c r="AW89" s="12"/>
      <c r="BF89" s="12"/>
      <c r="BJ89" s="12"/>
    </row>
    <row r="90">
      <c r="V90" s="12"/>
      <c r="W90" s="12"/>
      <c r="Z90" s="12"/>
      <c r="AA90" s="12"/>
      <c r="AD90" s="12"/>
      <c r="AE90" s="12"/>
      <c r="AI90" s="12"/>
      <c r="AL90" s="12"/>
      <c r="AM90" s="12"/>
      <c r="AQ90" s="12"/>
      <c r="AR90" s="12"/>
      <c r="AS90" s="12"/>
      <c r="AW90" s="12"/>
      <c r="BF90" s="12"/>
      <c r="BJ90" s="12"/>
    </row>
    <row r="91">
      <c r="V91" s="12"/>
      <c r="W91" s="12"/>
      <c r="Z91" s="12"/>
      <c r="AA91" s="12"/>
      <c r="AD91" s="12"/>
      <c r="AE91" s="12"/>
      <c r="AI91" s="12"/>
      <c r="AL91" s="12"/>
      <c r="AM91" s="12"/>
      <c r="AQ91" s="12"/>
      <c r="AR91" s="12"/>
      <c r="AS91" s="12"/>
      <c r="AW91" s="12"/>
      <c r="BF91" s="12"/>
      <c r="BJ91" s="12"/>
    </row>
    <row r="92">
      <c r="V92" s="12"/>
      <c r="W92" s="12"/>
      <c r="Z92" s="12"/>
      <c r="AA92" s="12"/>
      <c r="AD92" s="12"/>
      <c r="AE92" s="12"/>
      <c r="AI92" s="12"/>
      <c r="AL92" s="12"/>
      <c r="AM92" s="12"/>
      <c r="AQ92" s="12"/>
      <c r="AR92" s="12"/>
      <c r="AS92" s="12"/>
      <c r="AW92" s="12"/>
      <c r="BF92" s="12"/>
      <c r="BJ92" s="12"/>
    </row>
    <row r="93">
      <c r="V93" s="12"/>
      <c r="W93" s="12"/>
      <c r="Z93" s="12"/>
      <c r="AA93" s="12"/>
      <c r="AD93" s="12"/>
      <c r="AE93" s="12"/>
      <c r="AI93" s="12"/>
      <c r="AL93" s="12"/>
      <c r="AM93" s="12"/>
      <c r="AQ93" s="12"/>
      <c r="AR93" s="12"/>
      <c r="AS93" s="12"/>
      <c r="AW93" s="12"/>
      <c r="BF93" s="12"/>
      <c r="BJ93" s="12"/>
    </row>
    <row r="94">
      <c r="V94" s="12"/>
      <c r="W94" s="12"/>
      <c r="Z94" s="12"/>
      <c r="AA94" s="12"/>
      <c r="AD94" s="12"/>
      <c r="AE94" s="12"/>
      <c r="AI94" s="12"/>
      <c r="AL94" s="12"/>
      <c r="AM94" s="12"/>
      <c r="AQ94" s="12"/>
      <c r="AR94" s="12"/>
      <c r="AS94" s="12"/>
      <c r="AW94" s="12"/>
      <c r="BF94" s="12"/>
      <c r="BJ94" s="12"/>
    </row>
    <row r="95">
      <c r="V95" s="12"/>
      <c r="W95" s="12"/>
      <c r="Z95" s="12"/>
      <c r="AA95" s="12"/>
      <c r="AD95" s="12"/>
      <c r="AE95" s="12"/>
      <c r="AI95" s="12"/>
      <c r="AL95" s="12"/>
      <c r="AM95" s="12"/>
      <c r="AQ95" s="12"/>
      <c r="AR95" s="12"/>
      <c r="AS95" s="12"/>
      <c r="AW95" s="12"/>
      <c r="BF95" s="12"/>
      <c r="BJ95" s="12"/>
    </row>
    <row r="96">
      <c r="V96" s="12"/>
      <c r="W96" s="12"/>
      <c r="Z96" s="12"/>
      <c r="AA96" s="12"/>
      <c r="AD96" s="12"/>
      <c r="AE96" s="12"/>
      <c r="AI96" s="12"/>
      <c r="AL96" s="12"/>
      <c r="AM96" s="12"/>
      <c r="AQ96" s="12"/>
      <c r="AR96" s="12"/>
      <c r="AS96" s="12"/>
      <c r="AW96" s="12"/>
      <c r="BF96" s="12"/>
      <c r="BJ96" s="12"/>
    </row>
    <row r="97">
      <c r="V97" s="12"/>
      <c r="W97" s="12"/>
      <c r="Z97" s="12"/>
      <c r="AA97" s="12"/>
      <c r="AD97" s="12"/>
      <c r="AE97" s="12"/>
      <c r="AI97" s="12"/>
      <c r="AL97" s="12"/>
      <c r="AM97" s="12"/>
      <c r="AQ97" s="12"/>
      <c r="AR97" s="12"/>
      <c r="AS97" s="12"/>
      <c r="AW97" s="12"/>
      <c r="BF97" s="12"/>
      <c r="BJ97" s="12"/>
    </row>
    <row r="98">
      <c r="V98" s="12"/>
      <c r="W98" s="12"/>
      <c r="Z98" s="12"/>
      <c r="AA98" s="12"/>
      <c r="AD98" s="12"/>
      <c r="AE98" s="12"/>
      <c r="AI98" s="12"/>
      <c r="AL98" s="12"/>
      <c r="AM98" s="12"/>
      <c r="AQ98" s="12"/>
      <c r="AR98" s="12"/>
      <c r="AS98" s="12"/>
      <c r="AW98" s="12"/>
      <c r="BF98" s="12"/>
      <c r="BJ98" s="12"/>
    </row>
    <row r="99">
      <c r="V99" s="12"/>
      <c r="W99" s="12"/>
      <c r="Z99" s="12"/>
      <c r="AA99" s="12"/>
      <c r="AD99" s="12"/>
      <c r="AE99" s="12"/>
      <c r="AI99" s="12"/>
      <c r="AL99" s="12"/>
      <c r="AM99" s="12"/>
      <c r="AQ99" s="12"/>
      <c r="AR99" s="12"/>
      <c r="AS99" s="12"/>
      <c r="AW99" s="12"/>
      <c r="BF99" s="12"/>
      <c r="BJ99" s="12"/>
    </row>
    <row r="100">
      <c r="V100" s="12"/>
      <c r="W100" s="12"/>
      <c r="Z100" s="12"/>
      <c r="AA100" s="12"/>
      <c r="AD100" s="12"/>
      <c r="AE100" s="12"/>
      <c r="AI100" s="12"/>
      <c r="AL100" s="12"/>
      <c r="AM100" s="12"/>
      <c r="AQ100" s="12"/>
      <c r="AR100" s="12"/>
      <c r="AS100" s="12"/>
      <c r="AW100" s="12"/>
      <c r="BF100" s="12"/>
      <c r="BJ100" s="12"/>
    </row>
    <row r="101">
      <c r="V101" s="12"/>
      <c r="W101" s="12"/>
      <c r="Z101" s="12"/>
      <c r="AA101" s="12"/>
      <c r="AD101" s="12"/>
      <c r="AE101" s="12"/>
      <c r="AI101" s="12"/>
      <c r="AL101" s="12"/>
      <c r="AM101" s="12"/>
      <c r="AQ101" s="12"/>
      <c r="AR101" s="12"/>
      <c r="AS101" s="12"/>
      <c r="AW101" s="12"/>
      <c r="BF101" s="12"/>
      <c r="BJ101" s="12"/>
    </row>
    <row r="102">
      <c r="V102" s="12"/>
      <c r="W102" s="12"/>
      <c r="Z102" s="12"/>
      <c r="AA102" s="12"/>
      <c r="AD102" s="12"/>
      <c r="AE102" s="12"/>
      <c r="AI102" s="12"/>
      <c r="AL102" s="12"/>
      <c r="AM102" s="12"/>
      <c r="AQ102" s="12"/>
      <c r="AR102" s="12"/>
      <c r="AS102" s="12"/>
      <c r="AW102" s="12"/>
      <c r="BF102" s="12"/>
      <c r="BJ102" s="12"/>
    </row>
    <row r="103">
      <c r="V103" s="12"/>
      <c r="W103" s="12"/>
      <c r="Z103" s="12"/>
      <c r="AA103" s="12"/>
      <c r="AD103" s="12"/>
      <c r="AE103" s="12"/>
      <c r="AI103" s="12"/>
      <c r="AL103" s="12"/>
      <c r="AM103" s="12"/>
      <c r="AQ103" s="12"/>
      <c r="AR103" s="12"/>
      <c r="AS103" s="12"/>
      <c r="AW103" s="12"/>
      <c r="BF103" s="12"/>
      <c r="BJ103" s="12"/>
    </row>
    <row r="104">
      <c r="V104" s="12"/>
      <c r="W104" s="12"/>
      <c r="Z104" s="12"/>
      <c r="AA104" s="12"/>
      <c r="AD104" s="12"/>
      <c r="AE104" s="12"/>
      <c r="AI104" s="12"/>
      <c r="AL104" s="12"/>
      <c r="AM104" s="12"/>
      <c r="AQ104" s="12"/>
      <c r="AR104" s="12"/>
      <c r="AS104" s="12"/>
      <c r="AW104" s="12"/>
      <c r="BF104" s="12"/>
      <c r="BJ104" s="12"/>
    </row>
    <row r="105">
      <c r="V105" s="12"/>
      <c r="W105" s="12"/>
      <c r="Z105" s="12"/>
      <c r="AA105" s="12"/>
      <c r="AD105" s="12"/>
      <c r="AE105" s="12"/>
      <c r="AI105" s="12"/>
      <c r="AL105" s="12"/>
      <c r="AM105" s="12"/>
      <c r="AQ105" s="12"/>
      <c r="AR105" s="12"/>
      <c r="AS105" s="12"/>
      <c r="AW105" s="12"/>
      <c r="BF105" s="12"/>
      <c r="BJ105" s="12"/>
    </row>
    <row r="106">
      <c r="V106" s="12"/>
      <c r="W106" s="12"/>
      <c r="Z106" s="12"/>
      <c r="AA106" s="12"/>
      <c r="AD106" s="12"/>
      <c r="AE106" s="12"/>
      <c r="AI106" s="12"/>
      <c r="AL106" s="12"/>
      <c r="AM106" s="12"/>
      <c r="AQ106" s="12"/>
      <c r="AR106" s="12"/>
      <c r="AS106" s="12"/>
      <c r="AW106" s="12"/>
      <c r="BF106" s="12"/>
      <c r="BJ106" s="12"/>
    </row>
    <row r="107">
      <c r="V107" s="12"/>
      <c r="W107" s="12"/>
      <c r="Z107" s="12"/>
      <c r="AA107" s="12"/>
      <c r="AD107" s="12"/>
      <c r="AE107" s="12"/>
      <c r="AI107" s="12"/>
      <c r="AL107" s="12"/>
      <c r="AM107" s="12"/>
      <c r="AQ107" s="12"/>
      <c r="AR107" s="12"/>
      <c r="AS107" s="12"/>
      <c r="AW107" s="12"/>
      <c r="BF107" s="12"/>
      <c r="BJ107" s="12"/>
    </row>
    <row r="108">
      <c r="V108" s="12"/>
      <c r="W108" s="12"/>
      <c r="Z108" s="12"/>
      <c r="AA108" s="12"/>
      <c r="AD108" s="12"/>
      <c r="AE108" s="12"/>
      <c r="AI108" s="12"/>
      <c r="AL108" s="12"/>
      <c r="AM108" s="12"/>
      <c r="AQ108" s="12"/>
      <c r="AR108" s="12"/>
      <c r="AS108" s="12"/>
      <c r="AW108" s="12"/>
      <c r="BF108" s="12"/>
      <c r="BJ108" s="12"/>
    </row>
    <row r="109">
      <c r="V109" s="12"/>
      <c r="W109" s="12"/>
      <c r="Z109" s="12"/>
      <c r="AA109" s="12"/>
      <c r="AD109" s="12"/>
      <c r="AE109" s="12"/>
      <c r="AI109" s="12"/>
      <c r="AL109" s="12"/>
      <c r="AM109" s="12"/>
      <c r="AQ109" s="12"/>
      <c r="AR109" s="12"/>
      <c r="AS109" s="12"/>
      <c r="AW109" s="12"/>
      <c r="BF109" s="12"/>
      <c r="BJ109" s="12"/>
    </row>
    <row r="110">
      <c r="V110" s="12"/>
      <c r="W110" s="12"/>
      <c r="Z110" s="12"/>
      <c r="AA110" s="12"/>
      <c r="AD110" s="12"/>
      <c r="AE110" s="12"/>
      <c r="AI110" s="12"/>
      <c r="AL110" s="12"/>
      <c r="AM110" s="12"/>
      <c r="AQ110" s="12"/>
      <c r="AR110" s="12"/>
      <c r="AS110" s="12"/>
      <c r="AW110" s="12"/>
      <c r="BF110" s="12"/>
      <c r="BJ110" s="12"/>
    </row>
    <row r="111">
      <c r="V111" s="12"/>
      <c r="W111" s="12"/>
      <c r="Z111" s="12"/>
      <c r="AA111" s="12"/>
      <c r="AD111" s="12"/>
      <c r="AE111" s="12"/>
      <c r="AI111" s="12"/>
      <c r="AL111" s="12"/>
      <c r="AM111" s="12"/>
      <c r="AQ111" s="12"/>
      <c r="AR111" s="12"/>
      <c r="AS111" s="12"/>
      <c r="AW111" s="12"/>
      <c r="BF111" s="12"/>
      <c r="BJ111" s="12"/>
    </row>
    <row r="112">
      <c r="V112" s="12"/>
      <c r="W112" s="12"/>
      <c r="Z112" s="12"/>
      <c r="AA112" s="12"/>
      <c r="AD112" s="12"/>
      <c r="AE112" s="12"/>
      <c r="AI112" s="12"/>
      <c r="AL112" s="12"/>
      <c r="AM112" s="12"/>
      <c r="AQ112" s="12"/>
      <c r="AR112" s="12"/>
      <c r="AS112" s="12"/>
      <c r="AW112" s="12"/>
      <c r="BF112" s="12"/>
      <c r="BJ112" s="12"/>
    </row>
    <row r="113">
      <c r="V113" s="12"/>
      <c r="W113" s="12"/>
      <c r="Z113" s="12"/>
      <c r="AA113" s="12"/>
      <c r="AD113" s="12"/>
      <c r="AE113" s="12"/>
      <c r="AI113" s="12"/>
      <c r="AL113" s="12"/>
      <c r="AM113" s="12"/>
      <c r="AQ113" s="12"/>
      <c r="AR113" s="12"/>
      <c r="AS113" s="12"/>
      <c r="AW113" s="12"/>
      <c r="BF113" s="12"/>
      <c r="BJ113" s="12"/>
    </row>
    <row r="114">
      <c r="V114" s="12"/>
      <c r="W114" s="12"/>
      <c r="Z114" s="12"/>
      <c r="AA114" s="12"/>
      <c r="AD114" s="12"/>
      <c r="AE114" s="12"/>
      <c r="AI114" s="12"/>
      <c r="AL114" s="12"/>
      <c r="AM114" s="12"/>
      <c r="AQ114" s="12"/>
      <c r="AR114" s="12"/>
      <c r="AS114" s="12"/>
      <c r="AW114" s="12"/>
      <c r="BF114" s="12"/>
      <c r="BJ114" s="12"/>
    </row>
    <row r="115">
      <c r="V115" s="12"/>
      <c r="W115" s="12"/>
      <c r="Z115" s="12"/>
      <c r="AA115" s="12"/>
      <c r="AD115" s="12"/>
      <c r="AE115" s="12"/>
      <c r="AI115" s="12"/>
      <c r="AL115" s="12"/>
      <c r="AM115" s="12"/>
      <c r="AQ115" s="12"/>
      <c r="AR115" s="12"/>
      <c r="AS115" s="12"/>
      <c r="AW115" s="12"/>
      <c r="BF115" s="12"/>
      <c r="BJ115" s="12"/>
    </row>
    <row r="116">
      <c r="V116" s="12"/>
      <c r="W116" s="12"/>
      <c r="Z116" s="12"/>
      <c r="AA116" s="12"/>
      <c r="AD116" s="12"/>
      <c r="AE116" s="12"/>
      <c r="AI116" s="12"/>
      <c r="AL116" s="12"/>
      <c r="AM116" s="12"/>
      <c r="AQ116" s="12"/>
      <c r="AR116" s="12"/>
      <c r="AS116" s="12"/>
      <c r="AW116" s="12"/>
      <c r="BF116" s="12"/>
      <c r="BJ116" s="12"/>
    </row>
    <row r="117">
      <c r="V117" s="12"/>
      <c r="W117" s="12"/>
      <c r="Z117" s="12"/>
      <c r="AA117" s="12"/>
      <c r="AD117" s="12"/>
      <c r="AE117" s="12"/>
      <c r="AI117" s="12"/>
      <c r="AL117" s="12"/>
      <c r="AM117" s="12"/>
      <c r="AQ117" s="12"/>
      <c r="AR117" s="12"/>
      <c r="AS117" s="12"/>
      <c r="AW117" s="12"/>
      <c r="BF117" s="12"/>
      <c r="BJ117" s="12"/>
    </row>
    <row r="118">
      <c r="V118" s="12"/>
      <c r="W118" s="12"/>
      <c r="Z118" s="12"/>
      <c r="AA118" s="12"/>
      <c r="AD118" s="12"/>
      <c r="AE118" s="12"/>
      <c r="AI118" s="12"/>
      <c r="AL118" s="12"/>
      <c r="AM118" s="12"/>
      <c r="AQ118" s="12"/>
      <c r="AR118" s="12"/>
      <c r="AS118" s="12"/>
      <c r="AW118" s="12"/>
      <c r="BF118" s="12"/>
      <c r="BJ118" s="12"/>
    </row>
    <row r="119">
      <c r="V119" s="12"/>
      <c r="W119" s="12"/>
      <c r="Z119" s="12"/>
      <c r="AA119" s="12"/>
      <c r="AD119" s="12"/>
      <c r="AE119" s="12"/>
      <c r="AI119" s="12"/>
      <c r="AL119" s="12"/>
      <c r="AM119" s="12"/>
      <c r="AQ119" s="12"/>
      <c r="AR119" s="12"/>
      <c r="AS119" s="12"/>
      <c r="AW119" s="12"/>
      <c r="BF119" s="12"/>
      <c r="BJ119" s="12"/>
    </row>
    <row r="120">
      <c r="V120" s="12"/>
      <c r="W120" s="12"/>
      <c r="Z120" s="12"/>
      <c r="AA120" s="12"/>
      <c r="AD120" s="12"/>
      <c r="AE120" s="12"/>
      <c r="AI120" s="12"/>
      <c r="AL120" s="12"/>
      <c r="AM120" s="12"/>
      <c r="AQ120" s="12"/>
      <c r="AR120" s="12"/>
      <c r="AS120" s="12"/>
      <c r="AW120" s="12"/>
      <c r="BF120" s="12"/>
      <c r="BJ120" s="12"/>
    </row>
    <row r="121">
      <c r="V121" s="12"/>
      <c r="W121" s="12"/>
      <c r="Z121" s="12"/>
      <c r="AA121" s="12"/>
      <c r="AD121" s="12"/>
      <c r="AE121" s="12"/>
      <c r="AI121" s="12"/>
      <c r="AL121" s="12"/>
      <c r="AM121" s="12"/>
      <c r="AQ121" s="12"/>
      <c r="AR121" s="12"/>
      <c r="AS121" s="12"/>
      <c r="AW121" s="12"/>
      <c r="BF121" s="12"/>
      <c r="BJ121" s="12"/>
    </row>
    <row r="122">
      <c r="V122" s="12"/>
      <c r="W122" s="12"/>
      <c r="Z122" s="12"/>
      <c r="AA122" s="12"/>
      <c r="AD122" s="12"/>
      <c r="AE122" s="12"/>
      <c r="AI122" s="12"/>
      <c r="AL122" s="12"/>
      <c r="AM122" s="12"/>
      <c r="AQ122" s="12"/>
      <c r="AR122" s="12"/>
      <c r="AS122" s="12"/>
      <c r="AW122" s="12"/>
      <c r="BF122" s="12"/>
      <c r="BJ122" s="12"/>
    </row>
    <row r="123">
      <c r="V123" s="12"/>
      <c r="W123" s="12"/>
      <c r="Z123" s="12"/>
      <c r="AA123" s="12"/>
      <c r="AD123" s="12"/>
      <c r="AE123" s="12"/>
      <c r="AI123" s="12"/>
      <c r="AL123" s="12"/>
      <c r="AM123" s="12"/>
      <c r="AQ123" s="12"/>
      <c r="AR123" s="12"/>
      <c r="AS123" s="12"/>
      <c r="AW123" s="12"/>
      <c r="BF123" s="12"/>
      <c r="BJ123" s="12"/>
    </row>
    <row r="124">
      <c r="V124" s="12"/>
      <c r="W124" s="12"/>
      <c r="Z124" s="12"/>
      <c r="AA124" s="12"/>
      <c r="AD124" s="12"/>
      <c r="AE124" s="12"/>
      <c r="AI124" s="12"/>
      <c r="AL124" s="12"/>
      <c r="AM124" s="12"/>
      <c r="AQ124" s="12"/>
      <c r="AR124" s="12"/>
      <c r="AS124" s="12"/>
      <c r="AW124" s="12"/>
      <c r="BF124" s="12"/>
      <c r="BJ124" s="12"/>
    </row>
    <row r="125">
      <c r="V125" s="12"/>
      <c r="W125" s="12"/>
      <c r="Z125" s="12"/>
      <c r="AA125" s="12"/>
      <c r="AD125" s="12"/>
      <c r="AE125" s="12"/>
      <c r="AI125" s="12"/>
      <c r="AL125" s="12"/>
      <c r="AM125" s="12"/>
      <c r="AQ125" s="12"/>
      <c r="AR125" s="12"/>
      <c r="AS125" s="12"/>
      <c r="AW125" s="12"/>
      <c r="BF125" s="12"/>
      <c r="BJ125" s="12"/>
    </row>
    <row r="126">
      <c r="V126" s="12"/>
      <c r="W126" s="12"/>
      <c r="Z126" s="12"/>
      <c r="AA126" s="12"/>
      <c r="AD126" s="12"/>
      <c r="AE126" s="12"/>
      <c r="AI126" s="12"/>
      <c r="AL126" s="12"/>
      <c r="AM126" s="12"/>
      <c r="AQ126" s="12"/>
      <c r="AR126" s="12"/>
      <c r="AS126" s="12"/>
      <c r="AW126" s="12"/>
      <c r="BF126" s="12"/>
      <c r="BJ126" s="12"/>
    </row>
    <row r="127">
      <c r="V127" s="12"/>
      <c r="W127" s="12"/>
      <c r="Z127" s="12"/>
      <c r="AA127" s="12"/>
      <c r="AD127" s="12"/>
      <c r="AE127" s="12"/>
      <c r="AI127" s="12"/>
      <c r="AL127" s="12"/>
      <c r="AM127" s="12"/>
      <c r="AQ127" s="12"/>
      <c r="AR127" s="12"/>
      <c r="AS127" s="12"/>
      <c r="AW127" s="12"/>
      <c r="BF127" s="12"/>
      <c r="BJ127" s="12"/>
    </row>
    <row r="128">
      <c r="V128" s="12"/>
      <c r="W128" s="12"/>
      <c r="Z128" s="12"/>
      <c r="AA128" s="12"/>
      <c r="AD128" s="12"/>
      <c r="AE128" s="12"/>
      <c r="AI128" s="12"/>
      <c r="AL128" s="12"/>
      <c r="AM128" s="12"/>
      <c r="AQ128" s="12"/>
      <c r="AR128" s="12"/>
      <c r="AS128" s="12"/>
      <c r="AW128" s="12"/>
      <c r="BF128" s="12"/>
      <c r="BJ128" s="12"/>
    </row>
    <row r="129">
      <c r="V129" s="12"/>
      <c r="W129" s="12"/>
      <c r="Z129" s="12"/>
      <c r="AA129" s="12"/>
      <c r="AD129" s="12"/>
      <c r="AE129" s="12"/>
      <c r="AI129" s="12"/>
      <c r="AL129" s="12"/>
      <c r="AM129" s="12"/>
      <c r="AQ129" s="12"/>
      <c r="AR129" s="12"/>
      <c r="AS129" s="12"/>
      <c r="AW129" s="12"/>
      <c r="BF129" s="12"/>
      <c r="BJ129" s="12"/>
    </row>
    <row r="130">
      <c r="V130" s="12"/>
      <c r="W130" s="12"/>
      <c r="Z130" s="12"/>
      <c r="AA130" s="12"/>
      <c r="AD130" s="12"/>
      <c r="AE130" s="12"/>
      <c r="AI130" s="12"/>
      <c r="AL130" s="12"/>
      <c r="AM130" s="12"/>
      <c r="AQ130" s="12"/>
      <c r="AR130" s="12"/>
      <c r="AS130" s="12"/>
      <c r="AW130" s="12"/>
      <c r="BF130" s="12"/>
      <c r="BJ130" s="12"/>
    </row>
    <row r="131">
      <c r="V131" s="12"/>
      <c r="W131" s="12"/>
      <c r="Z131" s="12"/>
      <c r="AA131" s="12"/>
      <c r="AD131" s="12"/>
      <c r="AE131" s="12"/>
      <c r="AI131" s="12"/>
      <c r="AL131" s="12"/>
      <c r="AM131" s="12"/>
      <c r="AQ131" s="12"/>
      <c r="AR131" s="12"/>
      <c r="AS131" s="12"/>
      <c r="AW131" s="12"/>
      <c r="BF131" s="12"/>
      <c r="BJ131" s="12"/>
    </row>
    <row r="132">
      <c r="V132" s="12"/>
      <c r="W132" s="12"/>
      <c r="Z132" s="12"/>
      <c r="AA132" s="12"/>
      <c r="AD132" s="12"/>
      <c r="AE132" s="12"/>
      <c r="AI132" s="12"/>
      <c r="AL132" s="12"/>
      <c r="AM132" s="12"/>
      <c r="AQ132" s="12"/>
      <c r="AR132" s="12"/>
      <c r="AS132" s="12"/>
      <c r="AW132" s="12"/>
      <c r="BF132" s="12"/>
      <c r="BJ132" s="12"/>
    </row>
    <row r="133">
      <c r="V133" s="12"/>
      <c r="W133" s="12"/>
      <c r="Z133" s="12"/>
      <c r="AA133" s="12"/>
      <c r="AD133" s="12"/>
      <c r="AE133" s="12"/>
      <c r="AI133" s="12"/>
      <c r="AL133" s="12"/>
      <c r="AM133" s="12"/>
      <c r="AQ133" s="12"/>
      <c r="AR133" s="12"/>
      <c r="AS133" s="12"/>
      <c r="AW133" s="12"/>
      <c r="BF133" s="12"/>
      <c r="BJ133" s="12"/>
    </row>
    <row r="134">
      <c r="V134" s="12"/>
      <c r="W134" s="12"/>
      <c r="Z134" s="12"/>
      <c r="AA134" s="12"/>
      <c r="AD134" s="12"/>
      <c r="AE134" s="12"/>
      <c r="AI134" s="12"/>
      <c r="AL134" s="12"/>
      <c r="AM134" s="12"/>
      <c r="AQ134" s="12"/>
      <c r="AR134" s="12"/>
      <c r="AS134" s="12"/>
      <c r="AW134" s="12"/>
      <c r="BF134" s="12"/>
      <c r="BJ134" s="12"/>
    </row>
    <row r="135">
      <c r="V135" s="12"/>
      <c r="W135" s="12"/>
      <c r="Z135" s="12"/>
      <c r="AA135" s="12"/>
      <c r="AD135" s="12"/>
      <c r="AE135" s="12"/>
      <c r="AI135" s="12"/>
      <c r="AL135" s="12"/>
      <c r="AM135" s="12"/>
      <c r="AQ135" s="12"/>
      <c r="AR135" s="12"/>
      <c r="AS135" s="12"/>
      <c r="AW135" s="12"/>
      <c r="BF135" s="12"/>
      <c r="BJ135" s="12"/>
    </row>
    <row r="136">
      <c r="V136" s="12"/>
      <c r="W136" s="12"/>
      <c r="Z136" s="12"/>
      <c r="AA136" s="12"/>
      <c r="AD136" s="12"/>
      <c r="AE136" s="12"/>
      <c r="AI136" s="12"/>
      <c r="AL136" s="12"/>
      <c r="AM136" s="12"/>
      <c r="AQ136" s="12"/>
      <c r="AR136" s="12"/>
      <c r="AS136" s="12"/>
      <c r="AW136" s="12"/>
      <c r="BF136" s="12"/>
      <c r="BJ136" s="12"/>
    </row>
    <row r="137">
      <c r="V137" s="12"/>
      <c r="W137" s="12"/>
      <c r="Z137" s="12"/>
      <c r="AA137" s="12"/>
      <c r="AD137" s="12"/>
      <c r="AE137" s="12"/>
      <c r="AI137" s="12"/>
      <c r="AL137" s="12"/>
      <c r="AM137" s="12"/>
      <c r="AQ137" s="12"/>
      <c r="AR137" s="12"/>
      <c r="AS137" s="12"/>
      <c r="AW137" s="12"/>
      <c r="BF137" s="12"/>
      <c r="BJ137" s="12"/>
    </row>
    <row r="138">
      <c r="V138" s="12"/>
      <c r="W138" s="12"/>
      <c r="Z138" s="12"/>
      <c r="AA138" s="12"/>
      <c r="AD138" s="12"/>
      <c r="AE138" s="12"/>
      <c r="AI138" s="12"/>
      <c r="AL138" s="12"/>
      <c r="AM138" s="12"/>
      <c r="AQ138" s="12"/>
      <c r="AR138" s="12"/>
      <c r="AS138" s="12"/>
      <c r="AW138" s="12"/>
      <c r="BF138" s="12"/>
      <c r="BJ138" s="12"/>
    </row>
    <row r="139">
      <c r="V139" s="12"/>
      <c r="W139" s="12"/>
      <c r="Z139" s="12"/>
      <c r="AA139" s="12"/>
      <c r="AD139" s="12"/>
      <c r="AE139" s="12"/>
      <c r="AI139" s="12"/>
      <c r="AL139" s="12"/>
      <c r="AM139" s="12"/>
      <c r="AQ139" s="12"/>
      <c r="AR139" s="12"/>
      <c r="AS139" s="12"/>
      <c r="AW139" s="12"/>
      <c r="BF139" s="12"/>
      <c r="BJ139" s="12"/>
    </row>
    <row r="140">
      <c r="V140" s="12"/>
      <c r="W140" s="12"/>
      <c r="Z140" s="12"/>
      <c r="AA140" s="12"/>
      <c r="AD140" s="12"/>
      <c r="AE140" s="12"/>
      <c r="AI140" s="12"/>
      <c r="AL140" s="12"/>
      <c r="AM140" s="12"/>
      <c r="AQ140" s="12"/>
      <c r="AR140" s="12"/>
      <c r="AS140" s="12"/>
      <c r="AW140" s="12"/>
      <c r="BF140" s="12"/>
      <c r="BJ140" s="12"/>
    </row>
    <row r="141">
      <c r="V141" s="12"/>
      <c r="W141" s="12"/>
      <c r="Z141" s="12"/>
      <c r="AA141" s="12"/>
      <c r="AD141" s="12"/>
      <c r="AE141" s="12"/>
      <c r="AI141" s="12"/>
      <c r="AL141" s="12"/>
      <c r="AM141" s="12"/>
      <c r="AQ141" s="12"/>
      <c r="AR141" s="12"/>
      <c r="AS141" s="12"/>
      <c r="AW141" s="12"/>
      <c r="BF141" s="12"/>
      <c r="BJ141" s="12"/>
    </row>
    <row r="142">
      <c r="V142" s="12"/>
      <c r="W142" s="12"/>
      <c r="Z142" s="12"/>
      <c r="AA142" s="12"/>
      <c r="AD142" s="12"/>
      <c r="AE142" s="12"/>
      <c r="AI142" s="12"/>
      <c r="AL142" s="12"/>
      <c r="AM142" s="12"/>
      <c r="AQ142" s="12"/>
      <c r="AR142" s="12"/>
      <c r="AS142" s="12"/>
      <c r="AW142" s="12"/>
      <c r="BF142" s="12"/>
      <c r="BJ142" s="12"/>
    </row>
    <row r="143">
      <c r="V143" s="12"/>
      <c r="W143" s="12"/>
      <c r="Z143" s="12"/>
      <c r="AA143" s="12"/>
      <c r="AD143" s="12"/>
      <c r="AE143" s="12"/>
      <c r="AI143" s="12"/>
      <c r="AL143" s="12"/>
      <c r="AM143" s="12"/>
      <c r="AQ143" s="12"/>
      <c r="AR143" s="12"/>
      <c r="AS143" s="12"/>
      <c r="AW143" s="12"/>
      <c r="BF143" s="12"/>
      <c r="BJ143" s="12"/>
    </row>
    <row r="144">
      <c r="V144" s="12"/>
      <c r="W144" s="12"/>
      <c r="Z144" s="12"/>
      <c r="AA144" s="12"/>
      <c r="AD144" s="12"/>
      <c r="AE144" s="12"/>
      <c r="AI144" s="12"/>
      <c r="AL144" s="12"/>
      <c r="AM144" s="12"/>
      <c r="AQ144" s="12"/>
      <c r="AR144" s="12"/>
      <c r="AS144" s="12"/>
      <c r="AW144" s="12"/>
      <c r="BF144" s="12"/>
      <c r="BJ144" s="12"/>
    </row>
    <row r="145">
      <c r="V145" s="12"/>
      <c r="W145" s="12"/>
      <c r="Z145" s="12"/>
      <c r="AA145" s="12"/>
      <c r="AD145" s="12"/>
      <c r="AE145" s="12"/>
      <c r="AI145" s="12"/>
      <c r="AL145" s="12"/>
      <c r="AM145" s="12"/>
      <c r="AQ145" s="12"/>
      <c r="AR145" s="12"/>
      <c r="AS145" s="12"/>
      <c r="AW145" s="12"/>
      <c r="BF145" s="12"/>
      <c r="BJ145" s="12"/>
    </row>
    <row r="146">
      <c r="V146" s="12"/>
      <c r="W146" s="12"/>
      <c r="Z146" s="12"/>
      <c r="AA146" s="12"/>
      <c r="AD146" s="12"/>
      <c r="AE146" s="12"/>
      <c r="AI146" s="12"/>
      <c r="AL146" s="12"/>
      <c r="AM146" s="12"/>
      <c r="AQ146" s="12"/>
      <c r="AR146" s="12"/>
      <c r="AS146" s="12"/>
      <c r="AW146" s="12"/>
      <c r="BF146" s="12"/>
      <c r="BJ146" s="12"/>
    </row>
    <row r="147">
      <c r="V147" s="12"/>
      <c r="W147" s="12"/>
      <c r="Z147" s="12"/>
      <c r="AA147" s="12"/>
      <c r="AD147" s="12"/>
      <c r="AE147" s="12"/>
      <c r="AI147" s="12"/>
      <c r="AL147" s="12"/>
      <c r="AM147" s="12"/>
      <c r="AQ147" s="12"/>
      <c r="AR147" s="12"/>
      <c r="AS147" s="12"/>
      <c r="AW147" s="12"/>
      <c r="BF147" s="12"/>
      <c r="BJ147" s="12"/>
    </row>
    <row r="148">
      <c r="V148" s="12"/>
      <c r="W148" s="12"/>
      <c r="Z148" s="12"/>
      <c r="AA148" s="12"/>
      <c r="AD148" s="12"/>
      <c r="AE148" s="12"/>
      <c r="AI148" s="12"/>
      <c r="AL148" s="12"/>
      <c r="AM148" s="12"/>
      <c r="AQ148" s="12"/>
      <c r="AR148" s="12"/>
      <c r="AS148" s="12"/>
      <c r="AW148" s="12"/>
      <c r="BF148" s="12"/>
      <c r="BJ148" s="12"/>
    </row>
    <row r="149">
      <c r="V149" s="12"/>
      <c r="W149" s="12"/>
      <c r="Z149" s="12"/>
      <c r="AA149" s="12"/>
      <c r="AD149" s="12"/>
      <c r="AE149" s="12"/>
      <c r="AI149" s="12"/>
      <c r="AL149" s="12"/>
      <c r="AM149" s="12"/>
      <c r="AQ149" s="12"/>
      <c r="AR149" s="12"/>
      <c r="AS149" s="12"/>
      <c r="AW149" s="12"/>
      <c r="BF149" s="12"/>
      <c r="BJ149" s="12"/>
    </row>
    <row r="150">
      <c r="V150" s="12"/>
      <c r="W150" s="12"/>
      <c r="Z150" s="12"/>
      <c r="AA150" s="12"/>
      <c r="AD150" s="12"/>
      <c r="AE150" s="12"/>
      <c r="AI150" s="12"/>
      <c r="AL150" s="12"/>
      <c r="AM150" s="12"/>
      <c r="AQ150" s="12"/>
      <c r="AR150" s="12"/>
      <c r="AS150" s="12"/>
      <c r="AW150" s="12"/>
      <c r="BF150" s="12"/>
      <c r="BJ150" s="12"/>
    </row>
    <row r="151">
      <c r="V151" s="12"/>
      <c r="W151" s="12"/>
      <c r="Z151" s="12"/>
      <c r="AA151" s="12"/>
      <c r="AD151" s="12"/>
      <c r="AE151" s="12"/>
      <c r="AI151" s="12"/>
      <c r="AL151" s="12"/>
      <c r="AM151" s="12"/>
      <c r="AQ151" s="12"/>
      <c r="AR151" s="12"/>
      <c r="AS151" s="12"/>
      <c r="AW151" s="12"/>
      <c r="BF151" s="12"/>
      <c r="BJ151" s="12"/>
    </row>
    <row r="152">
      <c r="V152" s="12"/>
      <c r="W152" s="12"/>
      <c r="Z152" s="12"/>
      <c r="AA152" s="12"/>
      <c r="AD152" s="12"/>
      <c r="AE152" s="12"/>
      <c r="AI152" s="12"/>
      <c r="AL152" s="12"/>
      <c r="AM152" s="12"/>
      <c r="AQ152" s="12"/>
      <c r="AR152" s="12"/>
      <c r="AS152" s="12"/>
      <c r="AW152" s="12"/>
      <c r="BF152" s="12"/>
      <c r="BJ152" s="12"/>
    </row>
    <row r="153">
      <c r="V153" s="12"/>
      <c r="W153" s="12"/>
      <c r="Z153" s="12"/>
      <c r="AA153" s="12"/>
      <c r="AD153" s="12"/>
      <c r="AE153" s="12"/>
      <c r="AI153" s="12"/>
      <c r="AL153" s="12"/>
      <c r="AM153" s="12"/>
      <c r="AQ153" s="12"/>
      <c r="AR153" s="12"/>
      <c r="AS153" s="12"/>
      <c r="AW153" s="12"/>
      <c r="BF153" s="12"/>
      <c r="BJ153" s="12"/>
    </row>
    <row r="154">
      <c r="V154" s="12"/>
      <c r="W154" s="12"/>
      <c r="Z154" s="12"/>
      <c r="AA154" s="12"/>
      <c r="AD154" s="12"/>
      <c r="AE154" s="12"/>
      <c r="AI154" s="12"/>
      <c r="AL154" s="12"/>
      <c r="AM154" s="12"/>
      <c r="AQ154" s="12"/>
      <c r="AR154" s="12"/>
      <c r="AS154" s="12"/>
      <c r="AW154" s="12"/>
      <c r="BF154" s="12"/>
      <c r="BJ154" s="12"/>
    </row>
    <row r="155">
      <c r="V155" s="12"/>
      <c r="W155" s="12"/>
      <c r="Z155" s="12"/>
      <c r="AA155" s="12"/>
      <c r="AD155" s="12"/>
      <c r="AE155" s="12"/>
      <c r="AI155" s="12"/>
      <c r="AL155" s="12"/>
      <c r="AM155" s="12"/>
      <c r="AQ155" s="12"/>
      <c r="AR155" s="12"/>
      <c r="AS155" s="12"/>
      <c r="AW155" s="12"/>
      <c r="BF155" s="12"/>
      <c r="BJ155" s="12"/>
    </row>
    <row r="156">
      <c r="V156" s="12"/>
      <c r="W156" s="12"/>
      <c r="Z156" s="12"/>
      <c r="AA156" s="12"/>
      <c r="AD156" s="12"/>
      <c r="AE156" s="12"/>
      <c r="AI156" s="12"/>
      <c r="AL156" s="12"/>
      <c r="AM156" s="12"/>
      <c r="AQ156" s="12"/>
      <c r="AR156" s="12"/>
      <c r="AS156" s="12"/>
      <c r="AW156" s="12"/>
      <c r="BF156" s="12"/>
      <c r="BJ156" s="12"/>
    </row>
    <row r="157">
      <c r="V157" s="12"/>
      <c r="W157" s="12"/>
      <c r="Z157" s="12"/>
      <c r="AA157" s="12"/>
      <c r="AD157" s="12"/>
      <c r="AE157" s="12"/>
      <c r="AI157" s="12"/>
      <c r="AL157" s="12"/>
      <c r="AM157" s="12"/>
      <c r="AQ157" s="12"/>
      <c r="AR157" s="12"/>
      <c r="AS157" s="12"/>
      <c r="AW157" s="12"/>
      <c r="BF157" s="12"/>
      <c r="BJ157" s="12"/>
    </row>
    <row r="158">
      <c r="V158" s="12"/>
      <c r="W158" s="12"/>
      <c r="Z158" s="12"/>
      <c r="AA158" s="12"/>
      <c r="AD158" s="12"/>
      <c r="AE158" s="12"/>
      <c r="AI158" s="12"/>
      <c r="AL158" s="12"/>
      <c r="AM158" s="12"/>
      <c r="AQ158" s="12"/>
      <c r="AR158" s="12"/>
      <c r="AS158" s="12"/>
      <c r="AW158" s="12"/>
      <c r="BF158" s="12"/>
      <c r="BJ158" s="12"/>
    </row>
    <row r="159">
      <c r="V159" s="12"/>
      <c r="W159" s="12"/>
      <c r="Z159" s="12"/>
      <c r="AA159" s="12"/>
      <c r="AD159" s="12"/>
      <c r="AE159" s="12"/>
      <c r="AI159" s="12"/>
      <c r="AL159" s="12"/>
      <c r="AM159" s="12"/>
      <c r="AQ159" s="12"/>
      <c r="AR159" s="12"/>
      <c r="AS159" s="12"/>
      <c r="AW159" s="12"/>
      <c r="BF159" s="12"/>
      <c r="BJ159" s="12"/>
    </row>
    <row r="160">
      <c r="V160" s="12"/>
      <c r="W160" s="12"/>
      <c r="Z160" s="12"/>
      <c r="AA160" s="12"/>
      <c r="AD160" s="12"/>
      <c r="AE160" s="12"/>
      <c r="AI160" s="12"/>
      <c r="AL160" s="12"/>
      <c r="AM160" s="12"/>
      <c r="AQ160" s="12"/>
      <c r="AR160" s="12"/>
      <c r="AS160" s="12"/>
      <c r="AW160" s="12"/>
      <c r="BF160" s="12"/>
      <c r="BJ160" s="12"/>
    </row>
    <row r="161">
      <c r="V161" s="12"/>
      <c r="W161" s="12"/>
      <c r="Z161" s="12"/>
      <c r="AA161" s="12"/>
      <c r="AD161" s="12"/>
      <c r="AE161" s="12"/>
      <c r="AI161" s="12"/>
      <c r="AL161" s="12"/>
      <c r="AM161" s="12"/>
      <c r="AQ161" s="12"/>
      <c r="AR161" s="12"/>
      <c r="AS161" s="12"/>
      <c r="AW161" s="12"/>
      <c r="BF161" s="12"/>
      <c r="BJ161" s="12"/>
    </row>
    <row r="162">
      <c r="V162" s="12"/>
      <c r="W162" s="12"/>
      <c r="Z162" s="12"/>
      <c r="AA162" s="12"/>
      <c r="AD162" s="12"/>
      <c r="AE162" s="12"/>
      <c r="AI162" s="12"/>
      <c r="AL162" s="12"/>
      <c r="AM162" s="12"/>
      <c r="AQ162" s="12"/>
      <c r="AR162" s="12"/>
      <c r="AS162" s="12"/>
      <c r="AW162" s="12"/>
      <c r="BF162" s="12"/>
      <c r="BJ162" s="12"/>
    </row>
    <row r="163">
      <c r="V163" s="12"/>
      <c r="W163" s="12"/>
      <c r="Z163" s="12"/>
      <c r="AA163" s="12"/>
      <c r="AD163" s="12"/>
      <c r="AE163" s="12"/>
      <c r="AI163" s="12"/>
      <c r="AL163" s="12"/>
      <c r="AM163" s="12"/>
      <c r="AQ163" s="12"/>
      <c r="AR163" s="12"/>
      <c r="AS163" s="12"/>
      <c r="AW163" s="12"/>
      <c r="BF163" s="12"/>
      <c r="BJ163" s="12"/>
    </row>
    <row r="164">
      <c r="V164" s="12"/>
      <c r="W164" s="12"/>
      <c r="Z164" s="12"/>
      <c r="AA164" s="12"/>
      <c r="AD164" s="12"/>
      <c r="AE164" s="12"/>
      <c r="AI164" s="12"/>
      <c r="AL164" s="12"/>
      <c r="AM164" s="12"/>
      <c r="AQ164" s="12"/>
      <c r="AR164" s="12"/>
      <c r="AS164" s="12"/>
      <c r="AW164" s="12"/>
      <c r="BF164" s="12"/>
      <c r="BJ164" s="12"/>
    </row>
    <row r="165">
      <c r="V165" s="12"/>
      <c r="W165" s="12"/>
      <c r="Z165" s="12"/>
      <c r="AA165" s="12"/>
      <c r="AD165" s="12"/>
      <c r="AE165" s="12"/>
      <c r="AI165" s="12"/>
      <c r="AL165" s="12"/>
      <c r="AM165" s="12"/>
      <c r="AQ165" s="12"/>
      <c r="AR165" s="12"/>
      <c r="AS165" s="12"/>
      <c r="AW165" s="12"/>
      <c r="BF165" s="12"/>
      <c r="BJ165" s="12"/>
    </row>
    <row r="166">
      <c r="V166" s="12"/>
      <c r="W166" s="12"/>
      <c r="Z166" s="12"/>
      <c r="AA166" s="12"/>
      <c r="AD166" s="12"/>
      <c r="AE166" s="12"/>
      <c r="AI166" s="12"/>
      <c r="AL166" s="12"/>
      <c r="AM166" s="12"/>
      <c r="AQ166" s="12"/>
      <c r="AR166" s="12"/>
      <c r="AS166" s="12"/>
      <c r="AW166" s="12"/>
      <c r="BF166" s="12"/>
      <c r="BJ166" s="12"/>
    </row>
    <row r="167">
      <c r="V167" s="12"/>
      <c r="W167" s="12"/>
      <c r="Z167" s="12"/>
      <c r="AA167" s="12"/>
      <c r="AD167" s="12"/>
      <c r="AE167" s="12"/>
      <c r="AI167" s="12"/>
      <c r="AL167" s="12"/>
      <c r="AM167" s="12"/>
      <c r="AQ167" s="12"/>
      <c r="AR167" s="12"/>
      <c r="AS167" s="12"/>
      <c r="AW167" s="12"/>
      <c r="BF167" s="12"/>
      <c r="BJ167" s="12"/>
    </row>
    <row r="168">
      <c r="V168" s="12"/>
      <c r="W168" s="12"/>
      <c r="Z168" s="12"/>
      <c r="AA168" s="12"/>
      <c r="AD168" s="12"/>
      <c r="AE168" s="12"/>
      <c r="AI168" s="12"/>
      <c r="AL168" s="12"/>
      <c r="AM168" s="12"/>
      <c r="AQ168" s="12"/>
      <c r="AR168" s="12"/>
      <c r="AS168" s="12"/>
      <c r="AW168" s="12"/>
      <c r="BF168" s="12"/>
      <c r="BJ168" s="12"/>
    </row>
    <row r="169">
      <c r="V169" s="12"/>
      <c r="W169" s="12"/>
      <c r="Z169" s="12"/>
      <c r="AA169" s="12"/>
      <c r="AD169" s="12"/>
      <c r="AE169" s="12"/>
      <c r="AI169" s="12"/>
      <c r="AL169" s="12"/>
      <c r="AM169" s="12"/>
      <c r="AQ169" s="12"/>
      <c r="AR169" s="12"/>
      <c r="AS169" s="12"/>
      <c r="AW169" s="12"/>
      <c r="BF169" s="12"/>
      <c r="BJ169" s="12"/>
    </row>
    <row r="170">
      <c r="V170" s="12"/>
      <c r="W170" s="12"/>
      <c r="Z170" s="12"/>
      <c r="AA170" s="12"/>
      <c r="AD170" s="12"/>
      <c r="AE170" s="12"/>
      <c r="AI170" s="12"/>
      <c r="AL170" s="12"/>
      <c r="AM170" s="12"/>
      <c r="AQ170" s="12"/>
      <c r="AR170" s="12"/>
      <c r="AS170" s="12"/>
      <c r="AW170" s="12"/>
      <c r="BF170" s="12"/>
      <c r="BJ170" s="12"/>
    </row>
    <row r="171">
      <c r="V171" s="12"/>
      <c r="W171" s="12"/>
      <c r="Z171" s="12"/>
      <c r="AA171" s="12"/>
      <c r="AD171" s="12"/>
      <c r="AE171" s="12"/>
      <c r="AI171" s="12"/>
      <c r="AL171" s="12"/>
      <c r="AM171" s="12"/>
      <c r="AQ171" s="12"/>
      <c r="AR171" s="12"/>
      <c r="AS171" s="12"/>
      <c r="AW171" s="12"/>
      <c r="BF171" s="12"/>
      <c r="BJ171" s="12"/>
    </row>
    <row r="172">
      <c r="V172" s="12"/>
      <c r="W172" s="12"/>
      <c r="Z172" s="12"/>
      <c r="AA172" s="12"/>
      <c r="AD172" s="12"/>
      <c r="AE172" s="12"/>
      <c r="AI172" s="12"/>
      <c r="AL172" s="12"/>
      <c r="AM172" s="12"/>
      <c r="AQ172" s="12"/>
      <c r="AR172" s="12"/>
      <c r="AS172" s="12"/>
      <c r="AW172" s="12"/>
      <c r="BF172" s="12"/>
      <c r="BJ172" s="12"/>
    </row>
    <row r="173">
      <c r="V173" s="12"/>
      <c r="W173" s="12"/>
      <c r="Z173" s="12"/>
      <c r="AA173" s="12"/>
      <c r="AD173" s="12"/>
      <c r="AE173" s="12"/>
      <c r="AI173" s="12"/>
      <c r="AL173" s="12"/>
      <c r="AM173" s="12"/>
      <c r="AQ173" s="12"/>
      <c r="AR173" s="12"/>
      <c r="AS173" s="12"/>
      <c r="AW173" s="12"/>
      <c r="BF173" s="12"/>
      <c r="BJ173" s="12"/>
    </row>
    <row r="174">
      <c r="V174" s="12"/>
      <c r="W174" s="12"/>
      <c r="Z174" s="12"/>
      <c r="AA174" s="12"/>
      <c r="AD174" s="12"/>
      <c r="AE174" s="12"/>
      <c r="AI174" s="12"/>
      <c r="AL174" s="12"/>
      <c r="AM174" s="12"/>
      <c r="AQ174" s="12"/>
      <c r="AR174" s="12"/>
      <c r="AS174" s="12"/>
      <c r="AW174" s="12"/>
      <c r="BF174" s="12"/>
      <c r="BJ174" s="12"/>
    </row>
    <row r="175">
      <c r="V175" s="12"/>
      <c r="W175" s="12"/>
      <c r="Z175" s="12"/>
      <c r="AA175" s="12"/>
      <c r="AD175" s="12"/>
      <c r="AE175" s="12"/>
      <c r="AI175" s="12"/>
      <c r="AL175" s="12"/>
      <c r="AM175" s="12"/>
      <c r="AQ175" s="12"/>
      <c r="AR175" s="12"/>
      <c r="AS175" s="12"/>
      <c r="AW175" s="12"/>
      <c r="BF175" s="12"/>
      <c r="BJ175" s="12"/>
    </row>
    <row r="176">
      <c r="V176" s="12"/>
      <c r="W176" s="12"/>
      <c r="Z176" s="12"/>
      <c r="AA176" s="12"/>
      <c r="AD176" s="12"/>
      <c r="AE176" s="12"/>
      <c r="AI176" s="12"/>
      <c r="AL176" s="12"/>
      <c r="AM176" s="12"/>
      <c r="AQ176" s="12"/>
      <c r="AR176" s="12"/>
      <c r="AS176" s="12"/>
      <c r="AW176" s="12"/>
      <c r="BF176" s="12"/>
      <c r="BJ176" s="12"/>
    </row>
    <row r="177">
      <c r="V177" s="12"/>
      <c r="W177" s="12"/>
      <c r="Z177" s="12"/>
      <c r="AA177" s="12"/>
      <c r="AD177" s="12"/>
      <c r="AE177" s="12"/>
      <c r="AI177" s="12"/>
      <c r="AL177" s="12"/>
      <c r="AM177" s="12"/>
      <c r="AQ177" s="12"/>
      <c r="AR177" s="12"/>
      <c r="AS177" s="12"/>
      <c r="AW177" s="12"/>
      <c r="BF177" s="12"/>
      <c r="BJ177" s="12"/>
    </row>
    <row r="178">
      <c r="V178" s="12"/>
      <c r="W178" s="12"/>
      <c r="Z178" s="12"/>
      <c r="AA178" s="12"/>
      <c r="AD178" s="12"/>
      <c r="AE178" s="12"/>
      <c r="AI178" s="12"/>
      <c r="AL178" s="12"/>
      <c r="AM178" s="12"/>
      <c r="AQ178" s="12"/>
      <c r="AR178" s="12"/>
      <c r="AS178" s="12"/>
      <c r="AW178" s="12"/>
      <c r="BF178" s="12"/>
      <c r="BJ178" s="12"/>
    </row>
    <row r="179">
      <c r="V179" s="12"/>
      <c r="W179" s="12"/>
      <c r="Z179" s="12"/>
      <c r="AA179" s="12"/>
      <c r="AD179" s="12"/>
      <c r="AE179" s="12"/>
      <c r="AI179" s="12"/>
      <c r="AL179" s="12"/>
      <c r="AM179" s="12"/>
      <c r="AQ179" s="12"/>
      <c r="AR179" s="12"/>
      <c r="AS179" s="12"/>
      <c r="AW179" s="12"/>
      <c r="BF179" s="12"/>
      <c r="BJ179" s="12"/>
    </row>
    <row r="180">
      <c r="V180" s="12"/>
      <c r="W180" s="12"/>
      <c r="Z180" s="12"/>
      <c r="AA180" s="12"/>
      <c r="AD180" s="12"/>
      <c r="AE180" s="12"/>
      <c r="AI180" s="12"/>
      <c r="AL180" s="12"/>
      <c r="AM180" s="12"/>
      <c r="AQ180" s="12"/>
      <c r="AR180" s="12"/>
      <c r="AS180" s="12"/>
      <c r="AW180" s="12"/>
      <c r="BF180" s="12"/>
      <c r="BJ180" s="12"/>
    </row>
    <row r="181">
      <c r="V181" s="12"/>
      <c r="W181" s="12"/>
      <c r="Z181" s="12"/>
      <c r="AA181" s="12"/>
      <c r="AD181" s="12"/>
      <c r="AE181" s="12"/>
      <c r="AI181" s="12"/>
      <c r="AL181" s="12"/>
      <c r="AM181" s="12"/>
      <c r="AQ181" s="12"/>
      <c r="AR181" s="12"/>
      <c r="AS181" s="12"/>
      <c r="AW181" s="12"/>
      <c r="BF181" s="12"/>
      <c r="BJ181" s="12"/>
    </row>
    <row r="182">
      <c r="V182" s="12"/>
      <c r="W182" s="12"/>
      <c r="Z182" s="12"/>
      <c r="AA182" s="12"/>
      <c r="AD182" s="12"/>
      <c r="AE182" s="12"/>
      <c r="AI182" s="12"/>
      <c r="AL182" s="12"/>
      <c r="AM182" s="12"/>
      <c r="AQ182" s="12"/>
      <c r="AR182" s="12"/>
      <c r="AS182" s="12"/>
      <c r="AW182" s="12"/>
      <c r="BF182" s="12"/>
      <c r="BJ182" s="12"/>
    </row>
    <row r="183">
      <c r="V183" s="12"/>
      <c r="W183" s="12"/>
      <c r="Z183" s="12"/>
      <c r="AA183" s="12"/>
      <c r="AD183" s="12"/>
      <c r="AE183" s="12"/>
      <c r="AI183" s="12"/>
      <c r="AL183" s="12"/>
      <c r="AM183" s="12"/>
      <c r="AQ183" s="12"/>
      <c r="AR183" s="12"/>
      <c r="AS183" s="12"/>
      <c r="AW183" s="12"/>
      <c r="BF183" s="12"/>
      <c r="BJ183" s="12"/>
    </row>
    <row r="184">
      <c r="V184" s="12"/>
      <c r="W184" s="12"/>
      <c r="Z184" s="12"/>
      <c r="AA184" s="12"/>
      <c r="AD184" s="12"/>
      <c r="AE184" s="12"/>
      <c r="AI184" s="12"/>
      <c r="AL184" s="12"/>
      <c r="AM184" s="12"/>
      <c r="AQ184" s="12"/>
      <c r="AR184" s="12"/>
      <c r="AS184" s="12"/>
      <c r="AW184" s="12"/>
      <c r="BF184" s="12"/>
      <c r="BJ184" s="12"/>
    </row>
    <row r="185">
      <c r="V185" s="12"/>
      <c r="W185" s="12"/>
      <c r="Z185" s="12"/>
      <c r="AA185" s="12"/>
      <c r="AD185" s="12"/>
      <c r="AE185" s="12"/>
      <c r="AI185" s="12"/>
      <c r="AL185" s="12"/>
      <c r="AM185" s="12"/>
      <c r="AQ185" s="12"/>
      <c r="AR185" s="12"/>
      <c r="AS185" s="12"/>
      <c r="AW185" s="12"/>
      <c r="BF185" s="12"/>
      <c r="BJ185" s="12"/>
    </row>
    <row r="186">
      <c r="V186" s="12"/>
      <c r="W186" s="12"/>
      <c r="Z186" s="12"/>
      <c r="AA186" s="12"/>
      <c r="AD186" s="12"/>
      <c r="AE186" s="12"/>
      <c r="AI186" s="12"/>
      <c r="AL186" s="12"/>
      <c r="AM186" s="12"/>
      <c r="AQ186" s="12"/>
      <c r="AR186" s="12"/>
      <c r="AS186" s="12"/>
      <c r="AW186" s="12"/>
      <c r="BF186" s="12"/>
      <c r="BJ186" s="12"/>
    </row>
    <row r="187">
      <c r="V187" s="12"/>
      <c r="W187" s="12"/>
      <c r="Z187" s="12"/>
      <c r="AA187" s="12"/>
      <c r="AD187" s="12"/>
      <c r="AE187" s="12"/>
      <c r="AI187" s="12"/>
      <c r="AL187" s="12"/>
      <c r="AM187" s="12"/>
      <c r="AQ187" s="12"/>
      <c r="AR187" s="12"/>
      <c r="AS187" s="12"/>
      <c r="AW187" s="12"/>
      <c r="BF187" s="12"/>
      <c r="BJ187" s="12"/>
    </row>
    <row r="188">
      <c r="V188" s="12"/>
      <c r="W188" s="12"/>
      <c r="Z188" s="12"/>
      <c r="AA188" s="12"/>
      <c r="AD188" s="12"/>
      <c r="AE188" s="12"/>
      <c r="AI188" s="12"/>
      <c r="AL188" s="12"/>
      <c r="AM188" s="12"/>
      <c r="AQ188" s="12"/>
      <c r="AR188" s="12"/>
      <c r="AS188" s="12"/>
      <c r="AW188" s="12"/>
      <c r="BF188" s="12"/>
      <c r="BJ188" s="12"/>
    </row>
    <row r="189">
      <c r="V189" s="12"/>
      <c r="W189" s="12"/>
      <c r="Z189" s="12"/>
      <c r="AA189" s="12"/>
      <c r="AD189" s="12"/>
      <c r="AE189" s="12"/>
      <c r="AI189" s="12"/>
      <c r="AL189" s="12"/>
      <c r="AM189" s="12"/>
      <c r="AQ189" s="12"/>
      <c r="AR189" s="12"/>
      <c r="AS189" s="12"/>
      <c r="AW189" s="12"/>
      <c r="BF189" s="12"/>
      <c r="BJ189" s="12"/>
    </row>
    <row r="190">
      <c r="V190" s="12"/>
      <c r="W190" s="12"/>
      <c r="Z190" s="12"/>
      <c r="AA190" s="12"/>
      <c r="AD190" s="12"/>
      <c r="AE190" s="12"/>
      <c r="AI190" s="12"/>
      <c r="AL190" s="12"/>
      <c r="AM190" s="12"/>
      <c r="AQ190" s="12"/>
      <c r="AR190" s="12"/>
      <c r="AS190" s="12"/>
      <c r="AW190" s="12"/>
      <c r="BF190" s="12"/>
      <c r="BJ190" s="12"/>
    </row>
    <row r="191">
      <c r="V191" s="12"/>
      <c r="W191" s="12"/>
      <c r="Z191" s="12"/>
      <c r="AA191" s="12"/>
      <c r="AD191" s="12"/>
      <c r="AE191" s="12"/>
      <c r="AI191" s="12"/>
      <c r="AL191" s="12"/>
      <c r="AM191" s="12"/>
      <c r="AQ191" s="12"/>
      <c r="AR191" s="12"/>
      <c r="AS191" s="12"/>
      <c r="AW191" s="12"/>
      <c r="BF191" s="12"/>
      <c r="BJ191" s="12"/>
    </row>
    <row r="192">
      <c r="V192" s="12"/>
      <c r="W192" s="12"/>
      <c r="Z192" s="12"/>
      <c r="AA192" s="12"/>
      <c r="AD192" s="12"/>
      <c r="AE192" s="12"/>
      <c r="AI192" s="12"/>
      <c r="AL192" s="12"/>
      <c r="AM192" s="12"/>
      <c r="AQ192" s="12"/>
      <c r="AR192" s="12"/>
      <c r="AS192" s="12"/>
      <c r="AW192" s="12"/>
      <c r="BF192" s="12"/>
      <c r="BJ192" s="12"/>
    </row>
    <row r="193">
      <c r="V193" s="12"/>
      <c r="W193" s="12"/>
      <c r="Z193" s="12"/>
      <c r="AA193" s="12"/>
      <c r="AD193" s="12"/>
      <c r="AE193" s="12"/>
      <c r="AI193" s="12"/>
      <c r="AL193" s="12"/>
      <c r="AM193" s="12"/>
      <c r="AQ193" s="12"/>
      <c r="AR193" s="12"/>
      <c r="AS193" s="12"/>
      <c r="AW193" s="12"/>
      <c r="BF193" s="12"/>
      <c r="BJ193" s="12"/>
    </row>
    <row r="194">
      <c r="V194" s="12"/>
      <c r="W194" s="12"/>
      <c r="Z194" s="12"/>
      <c r="AA194" s="12"/>
      <c r="AD194" s="12"/>
      <c r="AE194" s="12"/>
      <c r="AI194" s="12"/>
      <c r="AL194" s="12"/>
      <c r="AM194" s="12"/>
      <c r="AQ194" s="12"/>
      <c r="AR194" s="12"/>
      <c r="AS194" s="12"/>
      <c r="AW194" s="12"/>
      <c r="BF194" s="12"/>
      <c r="BJ194" s="12"/>
    </row>
    <row r="195">
      <c r="V195" s="12"/>
      <c r="W195" s="12"/>
      <c r="Z195" s="12"/>
      <c r="AA195" s="12"/>
      <c r="AD195" s="12"/>
      <c r="AE195" s="12"/>
      <c r="AI195" s="12"/>
      <c r="AL195" s="12"/>
      <c r="AM195" s="12"/>
      <c r="AQ195" s="12"/>
      <c r="AR195" s="12"/>
      <c r="AS195" s="12"/>
      <c r="AW195" s="12"/>
      <c r="BF195" s="12"/>
      <c r="BJ195" s="12"/>
    </row>
    <row r="196">
      <c r="V196" s="12"/>
      <c r="W196" s="12"/>
      <c r="Z196" s="12"/>
      <c r="AA196" s="12"/>
      <c r="AD196" s="12"/>
      <c r="AE196" s="12"/>
      <c r="AI196" s="12"/>
      <c r="AL196" s="12"/>
      <c r="AM196" s="12"/>
      <c r="AQ196" s="12"/>
      <c r="AR196" s="12"/>
      <c r="AS196" s="12"/>
      <c r="AW196" s="12"/>
      <c r="BF196" s="12"/>
      <c r="BJ196" s="12"/>
    </row>
    <row r="197">
      <c r="V197" s="12"/>
      <c r="W197" s="12"/>
      <c r="Z197" s="12"/>
      <c r="AA197" s="12"/>
      <c r="AD197" s="12"/>
      <c r="AE197" s="12"/>
      <c r="AI197" s="12"/>
      <c r="AL197" s="12"/>
      <c r="AM197" s="12"/>
      <c r="AQ197" s="12"/>
      <c r="AR197" s="12"/>
      <c r="AS197" s="12"/>
      <c r="AW197" s="12"/>
      <c r="BF197" s="12"/>
      <c r="BJ197" s="12"/>
    </row>
    <row r="198">
      <c r="V198" s="12"/>
      <c r="W198" s="12"/>
      <c r="Z198" s="12"/>
      <c r="AA198" s="12"/>
      <c r="AD198" s="12"/>
      <c r="AE198" s="12"/>
      <c r="AI198" s="12"/>
      <c r="AL198" s="12"/>
      <c r="AM198" s="12"/>
      <c r="AQ198" s="12"/>
      <c r="AR198" s="12"/>
      <c r="AS198" s="12"/>
      <c r="AW198" s="12"/>
      <c r="BF198" s="12"/>
      <c r="BJ198" s="12"/>
    </row>
    <row r="199">
      <c r="V199" s="12"/>
      <c r="W199" s="12"/>
      <c r="Z199" s="12"/>
      <c r="AA199" s="12"/>
      <c r="AD199" s="12"/>
      <c r="AE199" s="12"/>
      <c r="AI199" s="12"/>
      <c r="AL199" s="12"/>
      <c r="AM199" s="12"/>
      <c r="AQ199" s="12"/>
      <c r="AR199" s="12"/>
      <c r="AS199" s="12"/>
      <c r="AW199" s="12"/>
      <c r="BF199" s="12"/>
      <c r="BJ199" s="12"/>
    </row>
    <row r="200">
      <c r="V200" s="12"/>
      <c r="W200" s="12"/>
      <c r="Z200" s="12"/>
      <c r="AA200" s="12"/>
      <c r="AD200" s="12"/>
      <c r="AE200" s="12"/>
      <c r="AI200" s="12"/>
      <c r="AL200" s="12"/>
      <c r="AM200" s="12"/>
      <c r="AQ200" s="12"/>
      <c r="AR200" s="12"/>
      <c r="AS200" s="12"/>
      <c r="AW200" s="12"/>
      <c r="BF200" s="12"/>
      <c r="BJ200" s="12"/>
    </row>
    <row r="201">
      <c r="V201" s="12"/>
      <c r="W201" s="12"/>
      <c r="Z201" s="12"/>
      <c r="AA201" s="12"/>
      <c r="AD201" s="12"/>
      <c r="AE201" s="12"/>
      <c r="AI201" s="12"/>
      <c r="AL201" s="12"/>
      <c r="AM201" s="12"/>
      <c r="AQ201" s="12"/>
      <c r="AR201" s="12"/>
      <c r="AS201" s="12"/>
      <c r="AW201" s="12"/>
      <c r="BF201" s="12"/>
      <c r="BJ201" s="12"/>
    </row>
    <row r="202">
      <c r="V202" s="12"/>
      <c r="W202" s="12"/>
      <c r="Z202" s="12"/>
      <c r="AA202" s="12"/>
      <c r="AD202" s="12"/>
      <c r="AE202" s="12"/>
      <c r="AI202" s="12"/>
      <c r="AL202" s="12"/>
      <c r="AM202" s="12"/>
      <c r="AQ202" s="12"/>
      <c r="AR202" s="12"/>
      <c r="AS202" s="12"/>
      <c r="AW202" s="12"/>
      <c r="BF202" s="12"/>
      <c r="BJ202" s="12"/>
    </row>
    <row r="203">
      <c r="V203" s="12"/>
      <c r="W203" s="12"/>
      <c r="Z203" s="12"/>
      <c r="AA203" s="12"/>
      <c r="AD203" s="12"/>
      <c r="AE203" s="12"/>
      <c r="AI203" s="12"/>
      <c r="AL203" s="12"/>
      <c r="AM203" s="12"/>
      <c r="AQ203" s="12"/>
      <c r="AR203" s="12"/>
      <c r="AS203" s="12"/>
      <c r="AW203" s="12"/>
      <c r="BF203" s="12"/>
      <c r="BJ203" s="12"/>
    </row>
    <row r="204">
      <c r="V204" s="12"/>
      <c r="W204" s="12"/>
      <c r="Z204" s="12"/>
      <c r="AA204" s="12"/>
      <c r="AD204" s="12"/>
      <c r="AE204" s="12"/>
      <c r="AI204" s="12"/>
      <c r="AL204" s="12"/>
      <c r="AM204" s="12"/>
      <c r="AQ204" s="12"/>
      <c r="AR204" s="12"/>
      <c r="AS204" s="12"/>
      <c r="AW204" s="12"/>
      <c r="BF204" s="12"/>
      <c r="BJ204" s="12"/>
    </row>
    <row r="205">
      <c r="V205" s="12"/>
      <c r="W205" s="12"/>
      <c r="Z205" s="12"/>
      <c r="AA205" s="12"/>
      <c r="AD205" s="12"/>
      <c r="AE205" s="12"/>
      <c r="AI205" s="12"/>
      <c r="AL205" s="12"/>
      <c r="AM205" s="12"/>
      <c r="AQ205" s="12"/>
      <c r="AR205" s="12"/>
      <c r="AS205" s="12"/>
      <c r="AW205" s="12"/>
      <c r="BF205" s="12"/>
      <c r="BJ205" s="12"/>
    </row>
    <row r="206">
      <c r="V206" s="12"/>
      <c r="W206" s="12"/>
      <c r="Z206" s="12"/>
      <c r="AA206" s="12"/>
      <c r="AD206" s="12"/>
      <c r="AE206" s="12"/>
      <c r="AI206" s="12"/>
      <c r="AL206" s="12"/>
      <c r="AM206" s="12"/>
      <c r="AQ206" s="12"/>
      <c r="AR206" s="12"/>
      <c r="AS206" s="12"/>
      <c r="AW206" s="12"/>
      <c r="BF206" s="12"/>
      <c r="BJ206" s="12"/>
    </row>
    <row r="207">
      <c r="V207" s="12"/>
      <c r="W207" s="12"/>
      <c r="Z207" s="12"/>
      <c r="AA207" s="12"/>
      <c r="AD207" s="12"/>
      <c r="AE207" s="12"/>
      <c r="AI207" s="12"/>
      <c r="AL207" s="12"/>
      <c r="AM207" s="12"/>
      <c r="AQ207" s="12"/>
      <c r="AR207" s="12"/>
      <c r="AS207" s="12"/>
      <c r="AW207" s="12"/>
      <c r="BF207" s="12"/>
      <c r="BJ207" s="12"/>
    </row>
    <row r="208">
      <c r="V208" s="12"/>
      <c r="W208" s="12"/>
      <c r="Z208" s="12"/>
      <c r="AA208" s="12"/>
      <c r="AD208" s="12"/>
      <c r="AE208" s="12"/>
      <c r="AI208" s="12"/>
      <c r="AL208" s="12"/>
      <c r="AM208" s="12"/>
      <c r="AQ208" s="12"/>
      <c r="AR208" s="12"/>
      <c r="AS208" s="12"/>
      <c r="AW208" s="12"/>
      <c r="BF208" s="12"/>
      <c r="BJ208" s="12"/>
    </row>
    <row r="209">
      <c r="V209" s="12"/>
      <c r="W209" s="12"/>
      <c r="Z209" s="12"/>
      <c r="AA209" s="12"/>
      <c r="AD209" s="12"/>
      <c r="AE209" s="12"/>
      <c r="AI209" s="12"/>
      <c r="AL209" s="12"/>
      <c r="AM209" s="12"/>
      <c r="AQ209" s="12"/>
      <c r="AR209" s="12"/>
      <c r="AS209" s="12"/>
      <c r="AW209" s="12"/>
      <c r="BF209" s="12"/>
      <c r="BJ209" s="12"/>
    </row>
    <row r="210">
      <c r="V210" s="12"/>
      <c r="W210" s="12"/>
      <c r="Z210" s="12"/>
      <c r="AA210" s="12"/>
      <c r="AD210" s="12"/>
      <c r="AE210" s="12"/>
      <c r="AI210" s="12"/>
      <c r="AL210" s="12"/>
      <c r="AM210" s="12"/>
      <c r="AQ210" s="12"/>
      <c r="AR210" s="12"/>
      <c r="AS210" s="12"/>
      <c r="AW210" s="12"/>
      <c r="BF210" s="12"/>
      <c r="BJ210" s="12"/>
    </row>
    <row r="211">
      <c r="V211" s="12"/>
      <c r="W211" s="12"/>
      <c r="Z211" s="12"/>
      <c r="AA211" s="12"/>
      <c r="AD211" s="12"/>
      <c r="AE211" s="12"/>
      <c r="AI211" s="12"/>
      <c r="AL211" s="12"/>
      <c r="AM211" s="12"/>
      <c r="AQ211" s="12"/>
      <c r="AR211" s="12"/>
      <c r="AS211" s="12"/>
      <c r="AW211" s="12"/>
      <c r="BF211" s="12"/>
      <c r="BJ211" s="12"/>
    </row>
    <row r="212">
      <c r="V212" s="12"/>
      <c r="W212" s="12"/>
      <c r="Z212" s="12"/>
      <c r="AA212" s="12"/>
      <c r="AD212" s="12"/>
      <c r="AE212" s="12"/>
      <c r="AI212" s="12"/>
      <c r="AL212" s="12"/>
      <c r="AM212" s="12"/>
      <c r="AQ212" s="12"/>
      <c r="AR212" s="12"/>
      <c r="AS212" s="12"/>
      <c r="AW212" s="12"/>
      <c r="BF212" s="12"/>
      <c r="BJ212" s="12"/>
    </row>
    <row r="213">
      <c r="V213" s="12"/>
      <c r="W213" s="12"/>
      <c r="Z213" s="12"/>
      <c r="AA213" s="12"/>
      <c r="AD213" s="12"/>
      <c r="AE213" s="12"/>
      <c r="AI213" s="12"/>
      <c r="AL213" s="12"/>
      <c r="AM213" s="12"/>
      <c r="AQ213" s="12"/>
      <c r="AR213" s="12"/>
      <c r="AS213" s="12"/>
      <c r="AW213" s="12"/>
      <c r="BF213" s="12"/>
      <c r="BJ213" s="12"/>
    </row>
    <row r="214">
      <c r="V214" s="12"/>
      <c r="W214" s="12"/>
      <c r="Z214" s="12"/>
      <c r="AA214" s="12"/>
      <c r="AD214" s="12"/>
      <c r="AE214" s="12"/>
      <c r="AI214" s="12"/>
      <c r="AL214" s="12"/>
      <c r="AM214" s="12"/>
      <c r="AQ214" s="12"/>
      <c r="AR214" s="12"/>
      <c r="AS214" s="12"/>
      <c r="AW214" s="12"/>
      <c r="BF214" s="12"/>
      <c r="BJ214" s="12"/>
    </row>
    <row r="215">
      <c r="V215" s="12"/>
      <c r="W215" s="12"/>
      <c r="Z215" s="12"/>
      <c r="AA215" s="12"/>
      <c r="AD215" s="12"/>
      <c r="AE215" s="12"/>
      <c r="AI215" s="12"/>
      <c r="AL215" s="12"/>
      <c r="AM215" s="12"/>
      <c r="AQ215" s="12"/>
      <c r="AR215" s="12"/>
      <c r="AS215" s="12"/>
      <c r="AW215" s="12"/>
      <c r="BF215" s="12"/>
      <c r="BJ215" s="12"/>
    </row>
    <row r="216">
      <c r="V216" s="12"/>
      <c r="W216" s="12"/>
      <c r="Z216" s="12"/>
      <c r="AA216" s="12"/>
      <c r="AD216" s="12"/>
      <c r="AE216" s="12"/>
      <c r="AI216" s="12"/>
      <c r="AL216" s="12"/>
      <c r="AM216" s="12"/>
      <c r="AQ216" s="12"/>
      <c r="AR216" s="12"/>
      <c r="AS216" s="12"/>
      <c r="AW216" s="12"/>
      <c r="BF216" s="12"/>
      <c r="BJ216" s="12"/>
    </row>
    <row r="217">
      <c r="V217" s="12"/>
      <c r="W217" s="12"/>
      <c r="Z217" s="12"/>
      <c r="AA217" s="12"/>
      <c r="AD217" s="12"/>
      <c r="AE217" s="12"/>
      <c r="AI217" s="12"/>
      <c r="AL217" s="12"/>
      <c r="AM217" s="12"/>
      <c r="AQ217" s="12"/>
      <c r="AR217" s="12"/>
      <c r="AS217" s="12"/>
      <c r="AW217" s="12"/>
      <c r="BF217" s="12"/>
      <c r="BJ217" s="12"/>
    </row>
    <row r="218">
      <c r="V218" s="12"/>
      <c r="W218" s="12"/>
      <c r="Z218" s="12"/>
      <c r="AA218" s="12"/>
      <c r="AD218" s="12"/>
      <c r="AE218" s="12"/>
      <c r="AI218" s="12"/>
      <c r="AL218" s="12"/>
      <c r="AM218" s="12"/>
      <c r="AQ218" s="12"/>
      <c r="AR218" s="12"/>
      <c r="AS218" s="12"/>
      <c r="AW218" s="12"/>
      <c r="BF218" s="12"/>
      <c r="BJ218" s="12"/>
    </row>
    <row r="219">
      <c r="V219" s="12"/>
      <c r="W219" s="12"/>
      <c r="Z219" s="12"/>
      <c r="AA219" s="12"/>
      <c r="AD219" s="12"/>
      <c r="AE219" s="12"/>
      <c r="AI219" s="12"/>
      <c r="AL219" s="12"/>
      <c r="AM219" s="12"/>
      <c r="AQ219" s="12"/>
      <c r="AR219" s="12"/>
      <c r="AS219" s="12"/>
      <c r="AW219" s="12"/>
      <c r="BF219" s="12"/>
      <c r="BJ219" s="12"/>
    </row>
    <row r="220">
      <c r="V220" s="12"/>
      <c r="W220" s="12"/>
      <c r="Z220" s="12"/>
      <c r="AA220" s="12"/>
      <c r="AD220" s="12"/>
      <c r="AE220" s="12"/>
      <c r="AI220" s="12"/>
      <c r="AL220" s="12"/>
      <c r="AM220" s="12"/>
      <c r="AQ220" s="12"/>
      <c r="AR220" s="12"/>
      <c r="AS220" s="12"/>
      <c r="AW220" s="12"/>
      <c r="BF220" s="12"/>
      <c r="BJ220" s="12"/>
    </row>
    <row r="221">
      <c r="V221" s="12"/>
      <c r="W221" s="12"/>
      <c r="Z221" s="12"/>
      <c r="AA221" s="12"/>
      <c r="AD221" s="12"/>
      <c r="AE221" s="12"/>
      <c r="AI221" s="12"/>
      <c r="AL221" s="12"/>
      <c r="AM221" s="12"/>
      <c r="AQ221" s="12"/>
      <c r="AR221" s="12"/>
      <c r="AS221" s="12"/>
      <c r="AW221" s="12"/>
      <c r="BF221" s="12"/>
      <c r="BJ221" s="12"/>
    </row>
    <row r="222">
      <c r="V222" s="12"/>
      <c r="W222" s="12"/>
      <c r="Z222" s="12"/>
      <c r="AA222" s="12"/>
      <c r="AD222" s="12"/>
      <c r="AE222" s="12"/>
      <c r="AI222" s="12"/>
      <c r="AL222" s="12"/>
      <c r="AM222" s="12"/>
      <c r="AQ222" s="12"/>
      <c r="AR222" s="12"/>
      <c r="AS222" s="12"/>
      <c r="AW222" s="12"/>
      <c r="BF222" s="12"/>
      <c r="BJ222" s="12"/>
    </row>
    <row r="223">
      <c r="V223" s="12"/>
      <c r="W223" s="12"/>
      <c r="Z223" s="12"/>
      <c r="AA223" s="12"/>
      <c r="AD223" s="12"/>
      <c r="AE223" s="12"/>
      <c r="AI223" s="12"/>
      <c r="AL223" s="12"/>
      <c r="AM223" s="12"/>
      <c r="AQ223" s="12"/>
      <c r="AR223" s="12"/>
      <c r="AS223" s="12"/>
      <c r="AW223" s="12"/>
      <c r="BF223" s="12"/>
      <c r="BJ223" s="12"/>
    </row>
    <row r="224">
      <c r="V224" s="12"/>
      <c r="W224" s="12"/>
      <c r="Z224" s="12"/>
      <c r="AA224" s="12"/>
      <c r="AD224" s="12"/>
      <c r="AE224" s="12"/>
      <c r="AI224" s="12"/>
      <c r="AL224" s="12"/>
      <c r="AM224" s="12"/>
      <c r="AQ224" s="12"/>
      <c r="AR224" s="12"/>
      <c r="AS224" s="12"/>
      <c r="AW224" s="12"/>
      <c r="BF224" s="12"/>
      <c r="BJ224" s="12"/>
    </row>
    <row r="225">
      <c r="V225" s="12"/>
      <c r="W225" s="12"/>
      <c r="Z225" s="12"/>
      <c r="AA225" s="12"/>
      <c r="AD225" s="12"/>
      <c r="AE225" s="12"/>
      <c r="AI225" s="12"/>
      <c r="AL225" s="12"/>
      <c r="AM225" s="12"/>
      <c r="AQ225" s="12"/>
      <c r="AR225" s="12"/>
      <c r="AS225" s="12"/>
      <c r="AW225" s="12"/>
      <c r="BF225" s="12"/>
      <c r="BJ225" s="12"/>
    </row>
    <row r="226">
      <c r="V226" s="12"/>
      <c r="W226" s="12"/>
      <c r="Z226" s="12"/>
      <c r="AA226" s="12"/>
      <c r="AD226" s="12"/>
      <c r="AE226" s="12"/>
      <c r="AI226" s="12"/>
      <c r="AL226" s="12"/>
      <c r="AM226" s="12"/>
      <c r="AQ226" s="12"/>
      <c r="AR226" s="12"/>
      <c r="AS226" s="12"/>
      <c r="AW226" s="12"/>
      <c r="BF226" s="12"/>
      <c r="BJ226" s="12"/>
    </row>
    <row r="227">
      <c r="V227" s="12"/>
      <c r="W227" s="12"/>
      <c r="Z227" s="12"/>
      <c r="AA227" s="12"/>
      <c r="AD227" s="12"/>
      <c r="AE227" s="12"/>
      <c r="AI227" s="12"/>
      <c r="AL227" s="12"/>
      <c r="AM227" s="12"/>
      <c r="AQ227" s="12"/>
      <c r="AR227" s="12"/>
      <c r="AS227" s="12"/>
      <c r="AW227" s="12"/>
      <c r="BF227" s="12"/>
      <c r="BJ227" s="12"/>
    </row>
    <row r="228">
      <c r="V228" s="12"/>
      <c r="W228" s="12"/>
      <c r="Z228" s="12"/>
      <c r="AA228" s="12"/>
      <c r="AD228" s="12"/>
      <c r="AE228" s="12"/>
      <c r="AI228" s="12"/>
      <c r="AL228" s="12"/>
      <c r="AM228" s="12"/>
      <c r="AQ228" s="12"/>
      <c r="AR228" s="12"/>
      <c r="AS228" s="12"/>
      <c r="AW228" s="12"/>
      <c r="BF228" s="12"/>
      <c r="BJ228" s="12"/>
    </row>
    <row r="229">
      <c r="V229" s="12"/>
      <c r="W229" s="12"/>
      <c r="Z229" s="12"/>
      <c r="AA229" s="12"/>
      <c r="AD229" s="12"/>
      <c r="AE229" s="12"/>
      <c r="AI229" s="12"/>
      <c r="AL229" s="12"/>
      <c r="AM229" s="12"/>
      <c r="AQ229" s="12"/>
      <c r="AR229" s="12"/>
      <c r="AS229" s="12"/>
      <c r="AW229" s="12"/>
      <c r="BF229" s="12"/>
      <c r="BJ229" s="12"/>
    </row>
    <row r="230">
      <c r="V230" s="12"/>
      <c r="W230" s="12"/>
      <c r="Z230" s="12"/>
      <c r="AA230" s="12"/>
      <c r="AD230" s="12"/>
      <c r="AE230" s="12"/>
      <c r="AI230" s="12"/>
      <c r="AL230" s="12"/>
      <c r="AM230" s="12"/>
      <c r="AQ230" s="12"/>
      <c r="AR230" s="12"/>
      <c r="AS230" s="12"/>
      <c r="AW230" s="12"/>
      <c r="BF230" s="12"/>
      <c r="BJ230" s="12"/>
    </row>
    <row r="231">
      <c r="V231" s="12"/>
      <c r="W231" s="12"/>
      <c r="Z231" s="12"/>
      <c r="AA231" s="12"/>
      <c r="AD231" s="12"/>
      <c r="AE231" s="12"/>
      <c r="AI231" s="12"/>
      <c r="AL231" s="12"/>
      <c r="AM231" s="12"/>
      <c r="AQ231" s="12"/>
      <c r="AR231" s="12"/>
      <c r="AS231" s="12"/>
      <c r="AW231" s="12"/>
      <c r="BF231" s="12"/>
      <c r="BJ231" s="12"/>
    </row>
    <row r="232">
      <c r="V232" s="12"/>
      <c r="W232" s="12"/>
      <c r="Z232" s="12"/>
      <c r="AA232" s="12"/>
      <c r="AD232" s="12"/>
      <c r="AE232" s="12"/>
      <c r="AI232" s="12"/>
      <c r="AL232" s="12"/>
      <c r="AM232" s="12"/>
      <c r="AQ232" s="12"/>
      <c r="AR232" s="12"/>
      <c r="AS232" s="12"/>
      <c r="AW232" s="12"/>
      <c r="BF232" s="12"/>
      <c r="BJ232" s="12"/>
    </row>
    <row r="233">
      <c r="V233" s="12"/>
      <c r="W233" s="12"/>
      <c r="Z233" s="12"/>
      <c r="AA233" s="12"/>
      <c r="AD233" s="12"/>
      <c r="AE233" s="12"/>
      <c r="AI233" s="12"/>
      <c r="AL233" s="12"/>
      <c r="AM233" s="12"/>
      <c r="AQ233" s="12"/>
      <c r="AR233" s="12"/>
      <c r="AS233" s="12"/>
      <c r="AW233" s="12"/>
      <c r="BF233" s="12"/>
      <c r="BJ233" s="12"/>
    </row>
    <row r="234">
      <c r="V234" s="12"/>
      <c r="W234" s="12"/>
      <c r="Z234" s="12"/>
      <c r="AA234" s="12"/>
      <c r="AD234" s="12"/>
      <c r="AE234" s="12"/>
      <c r="AI234" s="12"/>
      <c r="AL234" s="12"/>
      <c r="AM234" s="12"/>
      <c r="AQ234" s="12"/>
      <c r="AR234" s="12"/>
      <c r="AS234" s="12"/>
      <c r="AW234" s="12"/>
      <c r="BF234" s="12"/>
      <c r="BJ234" s="12"/>
    </row>
    <row r="235">
      <c r="V235" s="12"/>
      <c r="W235" s="12"/>
      <c r="Z235" s="12"/>
      <c r="AA235" s="12"/>
      <c r="AD235" s="12"/>
      <c r="AE235" s="12"/>
      <c r="AI235" s="12"/>
      <c r="AL235" s="12"/>
      <c r="AM235" s="12"/>
      <c r="AQ235" s="12"/>
      <c r="AR235" s="12"/>
      <c r="AS235" s="12"/>
      <c r="AW235" s="12"/>
      <c r="BF235" s="12"/>
      <c r="BJ235" s="12"/>
    </row>
    <row r="236">
      <c r="V236" s="12"/>
      <c r="W236" s="12"/>
      <c r="Z236" s="12"/>
      <c r="AA236" s="12"/>
      <c r="AD236" s="12"/>
      <c r="AE236" s="12"/>
      <c r="AI236" s="12"/>
      <c r="AL236" s="12"/>
      <c r="AM236" s="12"/>
      <c r="AQ236" s="12"/>
      <c r="AR236" s="12"/>
      <c r="AS236" s="12"/>
      <c r="AW236" s="12"/>
      <c r="BF236" s="12"/>
      <c r="BJ236" s="12"/>
    </row>
    <row r="237">
      <c r="V237" s="12"/>
      <c r="W237" s="12"/>
      <c r="Z237" s="12"/>
      <c r="AA237" s="12"/>
      <c r="AD237" s="12"/>
      <c r="AE237" s="12"/>
      <c r="AI237" s="12"/>
      <c r="AL237" s="12"/>
      <c r="AM237" s="12"/>
      <c r="AQ237" s="12"/>
      <c r="AR237" s="12"/>
      <c r="AS237" s="12"/>
      <c r="AW237" s="12"/>
      <c r="BF237" s="12"/>
      <c r="BJ237" s="12"/>
    </row>
    <row r="238">
      <c r="V238" s="12"/>
      <c r="W238" s="12"/>
      <c r="Z238" s="12"/>
      <c r="AA238" s="12"/>
      <c r="AD238" s="12"/>
      <c r="AE238" s="12"/>
      <c r="AI238" s="12"/>
      <c r="AL238" s="12"/>
      <c r="AM238" s="12"/>
      <c r="AQ238" s="12"/>
      <c r="AR238" s="12"/>
      <c r="AS238" s="12"/>
      <c r="AW238" s="12"/>
      <c r="BF238" s="12"/>
      <c r="BJ238" s="12"/>
    </row>
    <row r="239">
      <c r="V239" s="12"/>
      <c r="W239" s="12"/>
      <c r="Z239" s="12"/>
      <c r="AA239" s="12"/>
      <c r="AD239" s="12"/>
      <c r="AE239" s="12"/>
      <c r="AI239" s="12"/>
      <c r="AL239" s="12"/>
      <c r="AM239" s="12"/>
      <c r="AQ239" s="12"/>
      <c r="AR239" s="12"/>
      <c r="AS239" s="12"/>
      <c r="AW239" s="12"/>
      <c r="BF239" s="12"/>
      <c r="BJ239" s="12"/>
    </row>
    <row r="240">
      <c r="V240" s="12"/>
      <c r="W240" s="12"/>
      <c r="Z240" s="12"/>
      <c r="AA240" s="12"/>
      <c r="AD240" s="12"/>
      <c r="AE240" s="12"/>
      <c r="AI240" s="12"/>
      <c r="AL240" s="12"/>
      <c r="AM240" s="12"/>
      <c r="AQ240" s="12"/>
      <c r="AR240" s="12"/>
      <c r="AS240" s="12"/>
      <c r="AW240" s="12"/>
      <c r="BF240" s="12"/>
      <c r="BJ240" s="12"/>
    </row>
    <row r="241">
      <c r="V241" s="12"/>
      <c r="W241" s="12"/>
      <c r="Z241" s="12"/>
      <c r="AA241" s="12"/>
      <c r="AD241" s="12"/>
      <c r="AE241" s="12"/>
      <c r="AI241" s="12"/>
      <c r="AL241" s="12"/>
      <c r="AM241" s="12"/>
      <c r="AQ241" s="12"/>
      <c r="AR241" s="12"/>
      <c r="AS241" s="12"/>
      <c r="AW241" s="12"/>
      <c r="BF241" s="12"/>
      <c r="BJ241" s="12"/>
    </row>
    <row r="242">
      <c r="V242" s="12"/>
      <c r="W242" s="12"/>
      <c r="Z242" s="12"/>
      <c r="AA242" s="12"/>
      <c r="AD242" s="12"/>
      <c r="AE242" s="12"/>
      <c r="AI242" s="12"/>
      <c r="AL242" s="12"/>
      <c r="AM242" s="12"/>
      <c r="AQ242" s="12"/>
      <c r="AR242" s="12"/>
      <c r="AS242" s="12"/>
      <c r="AW242" s="12"/>
      <c r="BF242" s="12"/>
      <c r="BJ242" s="12"/>
    </row>
    <row r="243">
      <c r="V243" s="12"/>
      <c r="W243" s="12"/>
      <c r="Z243" s="12"/>
      <c r="AA243" s="12"/>
      <c r="AD243" s="12"/>
      <c r="AE243" s="12"/>
      <c r="AI243" s="12"/>
      <c r="AL243" s="12"/>
      <c r="AM243" s="12"/>
      <c r="AQ243" s="12"/>
      <c r="AR243" s="12"/>
      <c r="AS243" s="12"/>
      <c r="AW243" s="12"/>
      <c r="BF243" s="12"/>
      <c r="BJ243" s="12"/>
    </row>
    <row r="244">
      <c r="V244" s="12"/>
      <c r="W244" s="12"/>
      <c r="Z244" s="12"/>
      <c r="AA244" s="12"/>
      <c r="AD244" s="12"/>
      <c r="AE244" s="12"/>
      <c r="AI244" s="12"/>
      <c r="AL244" s="12"/>
      <c r="AM244" s="12"/>
      <c r="AQ244" s="12"/>
      <c r="AR244" s="12"/>
      <c r="AS244" s="12"/>
      <c r="AW244" s="12"/>
      <c r="BF244" s="12"/>
      <c r="BJ244" s="12"/>
    </row>
    <row r="245">
      <c r="V245" s="12"/>
      <c r="W245" s="12"/>
      <c r="Z245" s="12"/>
      <c r="AA245" s="12"/>
      <c r="AD245" s="12"/>
      <c r="AE245" s="12"/>
      <c r="AI245" s="12"/>
      <c r="AL245" s="12"/>
      <c r="AM245" s="12"/>
      <c r="AQ245" s="12"/>
      <c r="AR245" s="12"/>
      <c r="AS245" s="12"/>
      <c r="AW245" s="12"/>
      <c r="BF245" s="12"/>
      <c r="BJ245" s="12"/>
    </row>
    <row r="246">
      <c r="V246" s="12"/>
      <c r="W246" s="12"/>
      <c r="Z246" s="12"/>
      <c r="AA246" s="12"/>
      <c r="AD246" s="12"/>
      <c r="AE246" s="12"/>
      <c r="AI246" s="12"/>
      <c r="AL246" s="12"/>
      <c r="AM246" s="12"/>
      <c r="AQ246" s="12"/>
      <c r="AR246" s="12"/>
      <c r="AS246" s="12"/>
      <c r="AW246" s="12"/>
      <c r="BF246" s="12"/>
      <c r="BJ246" s="12"/>
    </row>
    <row r="247">
      <c r="V247" s="12"/>
      <c r="W247" s="12"/>
      <c r="Z247" s="12"/>
      <c r="AA247" s="12"/>
      <c r="AD247" s="12"/>
      <c r="AE247" s="12"/>
      <c r="AI247" s="12"/>
      <c r="AL247" s="12"/>
      <c r="AM247" s="12"/>
      <c r="AQ247" s="12"/>
      <c r="AR247" s="12"/>
      <c r="AS247" s="12"/>
      <c r="AW247" s="12"/>
      <c r="BF247" s="12"/>
      <c r="BJ247" s="12"/>
    </row>
    <row r="248">
      <c r="V248" s="12"/>
      <c r="W248" s="12"/>
      <c r="Z248" s="12"/>
      <c r="AA248" s="12"/>
      <c r="AD248" s="12"/>
      <c r="AE248" s="12"/>
      <c r="AI248" s="12"/>
      <c r="AL248" s="12"/>
      <c r="AM248" s="12"/>
      <c r="AQ248" s="12"/>
      <c r="AR248" s="12"/>
      <c r="AS248" s="12"/>
      <c r="AW248" s="12"/>
      <c r="BF248" s="12"/>
      <c r="BJ248" s="12"/>
    </row>
    <row r="249">
      <c r="V249" s="12"/>
      <c r="W249" s="12"/>
      <c r="Z249" s="12"/>
      <c r="AA249" s="12"/>
      <c r="AD249" s="12"/>
      <c r="AE249" s="12"/>
      <c r="AI249" s="12"/>
      <c r="AL249" s="12"/>
      <c r="AM249" s="12"/>
      <c r="AQ249" s="12"/>
      <c r="AR249" s="12"/>
      <c r="AS249" s="12"/>
      <c r="AW249" s="12"/>
      <c r="BF249" s="12"/>
      <c r="BJ249" s="12"/>
    </row>
    <row r="250">
      <c r="V250" s="12"/>
      <c r="W250" s="12"/>
      <c r="Z250" s="12"/>
      <c r="AA250" s="12"/>
      <c r="AD250" s="12"/>
      <c r="AE250" s="12"/>
      <c r="AI250" s="12"/>
      <c r="AL250" s="12"/>
      <c r="AM250" s="12"/>
      <c r="AQ250" s="12"/>
      <c r="AR250" s="12"/>
      <c r="AS250" s="12"/>
      <c r="AW250" s="12"/>
      <c r="BF250" s="12"/>
      <c r="BJ250" s="12"/>
    </row>
    <row r="251">
      <c r="V251" s="12"/>
      <c r="W251" s="12"/>
      <c r="Z251" s="12"/>
      <c r="AA251" s="12"/>
      <c r="AD251" s="12"/>
      <c r="AE251" s="12"/>
      <c r="AI251" s="12"/>
      <c r="AL251" s="12"/>
      <c r="AM251" s="12"/>
      <c r="AQ251" s="12"/>
      <c r="AR251" s="12"/>
      <c r="AS251" s="12"/>
      <c r="AW251" s="12"/>
      <c r="BF251" s="12"/>
      <c r="BJ251" s="12"/>
    </row>
    <row r="252">
      <c r="V252" s="12"/>
      <c r="W252" s="12"/>
      <c r="Z252" s="12"/>
      <c r="AA252" s="12"/>
      <c r="AD252" s="12"/>
      <c r="AE252" s="12"/>
      <c r="AI252" s="12"/>
      <c r="AL252" s="12"/>
      <c r="AM252" s="12"/>
      <c r="AQ252" s="12"/>
      <c r="AR252" s="12"/>
      <c r="AS252" s="12"/>
      <c r="AW252" s="12"/>
      <c r="BF252" s="12"/>
      <c r="BJ252" s="12"/>
    </row>
    <row r="253">
      <c r="V253" s="12"/>
      <c r="W253" s="12"/>
      <c r="Z253" s="12"/>
      <c r="AA253" s="12"/>
      <c r="AD253" s="12"/>
      <c r="AE253" s="12"/>
      <c r="AI253" s="12"/>
      <c r="AL253" s="12"/>
      <c r="AM253" s="12"/>
      <c r="AQ253" s="12"/>
      <c r="AR253" s="12"/>
      <c r="AS253" s="12"/>
      <c r="AW253" s="12"/>
      <c r="BF253" s="12"/>
      <c r="BJ253" s="12"/>
    </row>
    <row r="254">
      <c r="V254" s="12"/>
      <c r="W254" s="12"/>
      <c r="Z254" s="12"/>
      <c r="AA254" s="12"/>
      <c r="AD254" s="12"/>
      <c r="AE254" s="12"/>
      <c r="AI254" s="12"/>
      <c r="AL254" s="12"/>
      <c r="AM254" s="12"/>
      <c r="AQ254" s="12"/>
      <c r="AR254" s="12"/>
      <c r="AS254" s="12"/>
      <c r="AW254" s="12"/>
      <c r="BF254" s="12"/>
      <c r="BJ254" s="12"/>
    </row>
    <row r="255">
      <c r="V255" s="12"/>
      <c r="W255" s="12"/>
      <c r="Z255" s="12"/>
      <c r="AA255" s="12"/>
      <c r="AD255" s="12"/>
      <c r="AE255" s="12"/>
      <c r="AI255" s="12"/>
      <c r="AL255" s="12"/>
      <c r="AM255" s="12"/>
      <c r="AQ255" s="12"/>
      <c r="AR255" s="12"/>
      <c r="AS255" s="12"/>
      <c r="AW255" s="12"/>
      <c r="BF255" s="12"/>
      <c r="BJ255" s="12"/>
    </row>
    <row r="256">
      <c r="V256" s="12"/>
      <c r="W256" s="12"/>
      <c r="Z256" s="12"/>
      <c r="AA256" s="12"/>
      <c r="AD256" s="12"/>
      <c r="AE256" s="12"/>
      <c r="AI256" s="12"/>
      <c r="AL256" s="12"/>
      <c r="AM256" s="12"/>
      <c r="AQ256" s="12"/>
      <c r="AR256" s="12"/>
      <c r="AS256" s="12"/>
      <c r="AW256" s="12"/>
      <c r="BF256" s="12"/>
      <c r="BJ256" s="12"/>
    </row>
    <row r="257">
      <c r="V257" s="12"/>
      <c r="W257" s="12"/>
      <c r="Z257" s="12"/>
      <c r="AA257" s="12"/>
      <c r="AD257" s="12"/>
      <c r="AE257" s="12"/>
      <c r="AI257" s="12"/>
      <c r="AL257" s="12"/>
      <c r="AM257" s="12"/>
      <c r="AQ257" s="12"/>
      <c r="AR257" s="12"/>
      <c r="AS257" s="12"/>
      <c r="AW257" s="12"/>
      <c r="BF257" s="12"/>
      <c r="BJ257" s="12"/>
    </row>
    <row r="258">
      <c r="V258" s="12"/>
      <c r="W258" s="12"/>
      <c r="Z258" s="12"/>
      <c r="AA258" s="12"/>
      <c r="AD258" s="12"/>
      <c r="AE258" s="12"/>
      <c r="AI258" s="12"/>
      <c r="AL258" s="12"/>
      <c r="AM258" s="12"/>
      <c r="AQ258" s="12"/>
      <c r="AR258" s="12"/>
      <c r="AS258" s="12"/>
      <c r="AW258" s="12"/>
      <c r="BF258" s="12"/>
      <c r="BJ258" s="12"/>
    </row>
    <row r="259">
      <c r="V259" s="12"/>
      <c r="W259" s="12"/>
      <c r="Z259" s="12"/>
      <c r="AA259" s="12"/>
      <c r="AD259" s="12"/>
      <c r="AE259" s="12"/>
      <c r="AI259" s="12"/>
      <c r="AL259" s="12"/>
      <c r="AM259" s="12"/>
      <c r="AQ259" s="12"/>
      <c r="AR259" s="12"/>
      <c r="AS259" s="12"/>
      <c r="AW259" s="12"/>
      <c r="BF259" s="12"/>
      <c r="BJ259" s="12"/>
    </row>
    <row r="260">
      <c r="V260" s="12"/>
      <c r="W260" s="12"/>
      <c r="Z260" s="12"/>
      <c r="AA260" s="12"/>
      <c r="AD260" s="12"/>
      <c r="AE260" s="12"/>
      <c r="AI260" s="12"/>
      <c r="AL260" s="12"/>
      <c r="AM260" s="12"/>
      <c r="AQ260" s="12"/>
      <c r="AR260" s="12"/>
      <c r="AS260" s="12"/>
      <c r="AW260" s="12"/>
      <c r="BF260" s="12"/>
      <c r="BJ260" s="12"/>
    </row>
    <row r="261">
      <c r="V261" s="12"/>
      <c r="W261" s="12"/>
      <c r="Z261" s="12"/>
      <c r="AA261" s="12"/>
      <c r="AD261" s="12"/>
      <c r="AE261" s="12"/>
      <c r="AI261" s="12"/>
      <c r="AL261" s="12"/>
      <c r="AM261" s="12"/>
      <c r="AQ261" s="12"/>
      <c r="AR261" s="12"/>
      <c r="AS261" s="12"/>
      <c r="AW261" s="12"/>
      <c r="BF261" s="12"/>
      <c r="BJ261" s="12"/>
    </row>
    <row r="262">
      <c r="V262" s="12"/>
      <c r="W262" s="12"/>
      <c r="Z262" s="12"/>
      <c r="AA262" s="12"/>
      <c r="AD262" s="12"/>
      <c r="AE262" s="12"/>
      <c r="AI262" s="12"/>
      <c r="AL262" s="12"/>
      <c r="AM262" s="12"/>
      <c r="AQ262" s="12"/>
      <c r="AR262" s="12"/>
      <c r="AS262" s="12"/>
      <c r="AW262" s="12"/>
      <c r="BF262" s="12"/>
      <c r="BJ262" s="12"/>
    </row>
    <row r="263">
      <c r="V263" s="12"/>
      <c r="W263" s="12"/>
      <c r="Z263" s="12"/>
      <c r="AA263" s="12"/>
      <c r="AD263" s="12"/>
      <c r="AE263" s="12"/>
      <c r="AI263" s="12"/>
      <c r="AL263" s="12"/>
      <c r="AM263" s="12"/>
      <c r="AQ263" s="12"/>
      <c r="AR263" s="12"/>
      <c r="AS263" s="12"/>
      <c r="AW263" s="12"/>
      <c r="BF263" s="12"/>
      <c r="BJ263" s="12"/>
    </row>
    <row r="264">
      <c r="V264" s="12"/>
      <c r="W264" s="12"/>
      <c r="Z264" s="12"/>
      <c r="AA264" s="12"/>
      <c r="AD264" s="12"/>
      <c r="AE264" s="12"/>
      <c r="AI264" s="12"/>
      <c r="AL264" s="12"/>
      <c r="AM264" s="12"/>
      <c r="AQ264" s="12"/>
      <c r="AR264" s="12"/>
      <c r="AS264" s="12"/>
      <c r="AW264" s="12"/>
      <c r="BF264" s="12"/>
      <c r="BJ264" s="12"/>
    </row>
    <row r="265">
      <c r="V265" s="12"/>
      <c r="W265" s="12"/>
      <c r="Z265" s="12"/>
      <c r="AA265" s="12"/>
      <c r="AD265" s="12"/>
      <c r="AE265" s="12"/>
      <c r="AI265" s="12"/>
      <c r="AL265" s="12"/>
      <c r="AM265" s="12"/>
      <c r="AQ265" s="12"/>
      <c r="AR265" s="12"/>
      <c r="AS265" s="12"/>
      <c r="AW265" s="12"/>
      <c r="BF265" s="12"/>
      <c r="BJ265" s="12"/>
    </row>
    <row r="266">
      <c r="V266" s="12"/>
      <c r="W266" s="12"/>
      <c r="Z266" s="12"/>
      <c r="AA266" s="12"/>
      <c r="AD266" s="12"/>
      <c r="AE266" s="12"/>
      <c r="AI266" s="12"/>
      <c r="AL266" s="12"/>
      <c r="AM266" s="12"/>
      <c r="AQ266" s="12"/>
      <c r="AR266" s="12"/>
      <c r="AS266" s="12"/>
      <c r="AW266" s="12"/>
      <c r="BF266" s="12"/>
      <c r="BJ266" s="12"/>
    </row>
    <row r="267">
      <c r="V267" s="12"/>
      <c r="W267" s="12"/>
      <c r="Z267" s="12"/>
      <c r="AA267" s="12"/>
      <c r="AD267" s="12"/>
      <c r="AE267" s="12"/>
      <c r="AI267" s="12"/>
      <c r="AL267" s="12"/>
      <c r="AM267" s="12"/>
      <c r="AQ267" s="12"/>
      <c r="AR267" s="12"/>
      <c r="AS267" s="12"/>
      <c r="AW267" s="12"/>
      <c r="BF267" s="12"/>
      <c r="BJ267" s="12"/>
    </row>
    <row r="268">
      <c r="V268" s="12"/>
      <c r="W268" s="12"/>
      <c r="Z268" s="12"/>
      <c r="AA268" s="12"/>
      <c r="AD268" s="12"/>
      <c r="AE268" s="12"/>
      <c r="AI268" s="12"/>
      <c r="AL268" s="12"/>
      <c r="AM268" s="12"/>
      <c r="AQ268" s="12"/>
      <c r="AR268" s="12"/>
      <c r="AS268" s="12"/>
      <c r="AW268" s="12"/>
      <c r="BF268" s="12"/>
      <c r="BJ268" s="12"/>
    </row>
    <row r="269">
      <c r="V269" s="12"/>
      <c r="W269" s="12"/>
      <c r="Z269" s="12"/>
      <c r="AA269" s="12"/>
      <c r="AD269" s="12"/>
      <c r="AE269" s="12"/>
      <c r="AI269" s="12"/>
      <c r="AL269" s="12"/>
      <c r="AM269" s="12"/>
      <c r="AQ269" s="12"/>
      <c r="AR269" s="12"/>
      <c r="AS269" s="12"/>
      <c r="AW269" s="12"/>
      <c r="BF269" s="12"/>
      <c r="BJ269" s="12"/>
    </row>
    <row r="270">
      <c r="V270" s="12"/>
      <c r="W270" s="12"/>
      <c r="Z270" s="12"/>
      <c r="AA270" s="12"/>
      <c r="AD270" s="12"/>
      <c r="AE270" s="12"/>
      <c r="AI270" s="12"/>
      <c r="AL270" s="12"/>
      <c r="AM270" s="12"/>
      <c r="AQ270" s="12"/>
      <c r="AR270" s="12"/>
      <c r="AS270" s="12"/>
      <c r="AW270" s="12"/>
      <c r="BF270" s="12"/>
      <c r="BJ270" s="12"/>
    </row>
    <row r="271">
      <c r="V271" s="12"/>
      <c r="W271" s="12"/>
      <c r="Z271" s="12"/>
      <c r="AA271" s="12"/>
      <c r="AD271" s="12"/>
      <c r="AE271" s="12"/>
      <c r="AI271" s="12"/>
      <c r="AL271" s="12"/>
      <c r="AM271" s="12"/>
      <c r="AQ271" s="12"/>
      <c r="AR271" s="12"/>
      <c r="AS271" s="12"/>
      <c r="AW271" s="12"/>
      <c r="BF271" s="12"/>
      <c r="BJ271" s="12"/>
    </row>
    <row r="272">
      <c r="V272" s="12"/>
      <c r="W272" s="12"/>
      <c r="Z272" s="12"/>
      <c r="AA272" s="12"/>
      <c r="AD272" s="12"/>
      <c r="AE272" s="12"/>
      <c r="AI272" s="12"/>
      <c r="AL272" s="12"/>
      <c r="AM272" s="12"/>
      <c r="AQ272" s="12"/>
      <c r="AR272" s="12"/>
      <c r="AS272" s="12"/>
      <c r="AW272" s="12"/>
      <c r="BF272" s="12"/>
      <c r="BJ272" s="12"/>
    </row>
    <row r="273">
      <c r="V273" s="12"/>
      <c r="W273" s="12"/>
      <c r="Z273" s="12"/>
      <c r="AA273" s="12"/>
      <c r="AD273" s="12"/>
      <c r="AE273" s="12"/>
      <c r="AI273" s="12"/>
      <c r="AL273" s="12"/>
      <c r="AM273" s="12"/>
      <c r="AQ273" s="12"/>
      <c r="AR273" s="12"/>
      <c r="AS273" s="12"/>
      <c r="AW273" s="12"/>
      <c r="BF273" s="12"/>
      <c r="BJ273" s="12"/>
    </row>
    <row r="274">
      <c r="V274" s="12"/>
      <c r="W274" s="12"/>
      <c r="Z274" s="12"/>
      <c r="AA274" s="12"/>
      <c r="AD274" s="12"/>
      <c r="AE274" s="12"/>
      <c r="AI274" s="12"/>
      <c r="AL274" s="12"/>
      <c r="AM274" s="12"/>
      <c r="AQ274" s="12"/>
      <c r="AR274" s="12"/>
      <c r="AS274" s="12"/>
      <c r="AW274" s="12"/>
      <c r="BF274" s="12"/>
      <c r="BJ274" s="12"/>
    </row>
    <row r="275">
      <c r="V275" s="12"/>
      <c r="W275" s="12"/>
      <c r="Z275" s="12"/>
      <c r="AA275" s="12"/>
      <c r="AD275" s="12"/>
      <c r="AE275" s="12"/>
      <c r="AI275" s="12"/>
      <c r="AL275" s="12"/>
      <c r="AM275" s="12"/>
      <c r="AQ275" s="12"/>
      <c r="AR275" s="12"/>
      <c r="AS275" s="12"/>
      <c r="AW275" s="12"/>
      <c r="BF275" s="12"/>
      <c r="BJ275" s="12"/>
    </row>
    <row r="276">
      <c r="V276" s="12"/>
      <c r="W276" s="12"/>
      <c r="Z276" s="12"/>
      <c r="AA276" s="12"/>
      <c r="AD276" s="12"/>
      <c r="AE276" s="12"/>
      <c r="AI276" s="12"/>
      <c r="AL276" s="12"/>
      <c r="AM276" s="12"/>
      <c r="AQ276" s="12"/>
      <c r="AR276" s="12"/>
      <c r="AS276" s="12"/>
      <c r="AW276" s="12"/>
      <c r="BF276" s="12"/>
      <c r="BJ276" s="12"/>
    </row>
    <row r="277">
      <c r="V277" s="12"/>
      <c r="W277" s="12"/>
      <c r="Z277" s="12"/>
      <c r="AA277" s="12"/>
      <c r="AD277" s="12"/>
      <c r="AE277" s="12"/>
      <c r="AI277" s="12"/>
      <c r="AL277" s="12"/>
      <c r="AM277" s="12"/>
      <c r="AQ277" s="12"/>
      <c r="AR277" s="12"/>
      <c r="AS277" s="12"/>
      <c r="AW277" s="12"/>
      <c r="BF277" s="12"/>
      <c r="BJ277" s="12"/>
    </row>
    <row r="278">
      <c r="V278" s="12"/>
      <c r="W278" s="12"/>
      <c r="Z278" s="12"/>
      <c r="AA278" s="12"/>
      <c r="AD278" s="12"/>
      <c r="AE278" s="12"/>
      <c r="AI278" s="12"/>
      <c r="AL278" s="12"/>
      <c r="AM278" s="12"/>
      <c r="AQ278" s="12"/>
      <c r="AR278" s="12"/>
      <c r="AS278" s="12"/>
      <c r="AW278" s="12"/>
      <c r="BF278" s="12"/>
      <c r="BJ278" s="12"/>
    </row>
    <row r="279">
      <c r="V279" s="12"/>
      <c r="W279" s="12"/>
      <c r="Z279" s="12"/>
      <c r="AA279" s="12"/>
      <c r="AD279" s="12"/>
      <c r="AE279" s="12"/>
      <c r="AI279" s="12"/>
      <c r="AL279" s="12"/>
      <c r="AM279" s="12"/>
      <c r="AQ279" s="12"/>
      <c r="AR279" s="12"/>
      <c r="AS279" s="12"/>
      <c r="AW279" s="12"/>
      <c r="BF279" s="12"/>
      <c r="BJ279" s="12"/>
    </row>
    <row r="280">
      <c r="V280" s="12"/>
      <c r="W280" s="12"/>
      <c r="Z280" s="12"/>
      <c r="AA280" s="12"/>
      <c r="AD280" s="12"/>
      <c r="AE280" s="12"/>
      <c r="AI280" s="12"/>
      <c r="AL280" s="12"/>
      <c r="AM280" s="12"/>
      <c r="AQ280" s="12"/>
      <c r="AR280" s="12"/>
      <c r="AS280" s="12"/>
      <c r="AW280" s="12"/>
      <c r="BF280" s="12"/>
      <c r="BJ280" s="12"/>
    </row>
    <row r="281">
      <c r="V281" s="12"/>
      <c r="W281" s="12"/>
      <c r="Z281" s="12"/>
      <c r="AA281" s="12"/>
      <c r="AD281" s="12"/>
      <c r="AE281" s="12"/>
      <c r="AI281" s="12"/>
      <c r="AL281" s="12"/>
      <c r="AM281" s="12"/>
      <c r="AQ281" s="12"/>
      <c r="AR281" s="12"/>
      <c r="AS281" s="12"/>
      <c r="AW281" s="12"/>
      <c r="BF281" s="12"/>
      <c r="BJ281" s="12"/>
    </row>
    <row r="282">
      <c r="V282" s="12"/>
      <c r="W282" s="12"/>
      <c r="Z282" s="12"/>
      <c r="AA282" s="12"/>
      <c r="AD282" s="12"/>
      <c r="AE282" s="12"/>
      <c r="AI282" s="12"/>
      <c r="AL282" s="12"/>
      <c r="AM282" s="12"/>
      <c r="AQ282" s="12"/>
      <c r="AR282" s="12"/>
      <c r="AS282" s="12"/>
      <c r="AW282" s="12"/>
      <c r="BF282" s="12"/>
      <c r="BJ282" s="12"/>
    </row>
    <row r="283">
      <c r="V283" s="12"/>
      <c r="W283" s="12"/>
      <c r="Z283" s="12"/>
      <c r="AA283" s="12"/>
      <c r="AD283" s="12"/>
      <c r="AE283" s="12"/>
      <c r="AI283" s="12"/>
      <c r="AL283" s="12"/>
      <c r="AM283" s="12"/>
      <c r="AQ283" s="12"/>
      <c r="AR283" s="12"/>
      <c r="AS283" s="12"/>
      <c r="AW283" s="12"/>
      <c r="BF283" s="12"/>
      <c r="BJ283" s="12"/>
    </row>
    <row r="284">
      <c r="V284" s="12"/>
      <c r="W284" s="12"/>
      <c r="Z284" s="12"/>
      <c r="AA284" s="12"/>
      <c r="AD284" s="12"/>
      <c r="AE284" s="12"/>
      <c r="AI284" s="12"/>
      <c r="AL284" s="12"/>
      <c r="AM284" s="12"/>
      <c r="AQ284" s="12"/>
      <c r="AR284" s="12"/>
      <c r="AS284" s="12"/>
      <c r="AW284" s="12"/>
      <c r="BF284" s="12"/>
      <c r="BJ284" s="12"/>
    </row>
    <row r="285">
      <c r="V285" s="12"/>
      <c r="W285" s="12"/>
      <c r="Z285" s="12"/>
      <c r="AA285" s="12"/>
      <c r="AD285" s="12"/>
      <c r="AE285" s="12"/>
      <c r="AI285" s="12"/>
      <c r="AL285" s="12"/>
      <c r="AM285" s="12"/>
      <c r="AQ285" s="12"/>
      <c r="AR285" s="12"/>
      <c r="AS285" s="12"/>
      <c r="AW285" s="12"/>
      <c r="BF285" s="12"/>
      <c r="BJ285" s="12"/>
    </row>
    <row r="286">
      <c r="V286" s="12"/>
      <c r="W286" s="12"/>
      <c r="Z286" s="12"/>
      <c r="AA286" s="12"/>
      <c r="AD286" s="12"/>
      <c r="AE286" s="12"/>
      <c r="AI286" s="12"/>
      <c r="AL286" s="12"/>
      <c r="AM286" s="12"/>
      <c r="AQ286" s="12"/>
      <c r="AR286" s="12"/>
      <c r="AS286" s="12"/>
      <c r="AW286" s="12"/>
      <c r="BF286" s="12"/>
      <c r="BJ286" s="12"/>
    </row>
    <row r="287">
      <c r="V287" s="12"/>
      <c r="W287" s="12"/>
      <c r="Z287" s="12"/>
      <c r="AA287" s="12"/>
      <c r="AD287" s="12"/>
      <c r="AE287" s="12"/>
      <c r="AI287" s="12"/>
      <c r="AL287" s="12"/>
      <c r="AM287" s="12"/>
      <c r="AQ287" s="12"/>
      <c r="AR287" s="12"/>
      <c r="AS287" s="12"/>
      <c r="AW287" s="12"/>
      <c r="BF287" s="12"/>
      <c r="BJ287" s="12"/>
    </row>
    <row r="288">
      <c r="V288" s="12"/>
      <c r="W288" s="12"/>
      <c r="Z288" s="12"/>
      <c r="AA288" s="12"/>
      <c r="AD288" s="12"/>
      <c r="AE288" s="12"/>
      <c r="AI288" s="12"/>
      <c r="AL288" s="12"/>
      <c r="AM288" s="12"/>
      <c r="AQ288" s="12"/>
      <c r="AR288" s="12"/>
      <c r="AS288" s="12"/>
      <c r="AW288" s="12"/>
      <c r="BF288" s="12"/>
      <c r="BJ288" s="12"/>
    </row>
    <row r="289">
      <c r="V289" s="12"/>
      <c r="W289" s="12"/>
      <c r="Z289" s="12"/>
      <c r="AA289" s="12"/>
      <c r="AD289" s="12"/>
      <c r="AE289" s="12"/>
      <c r="AI289" s="12"/>
      <c r="AL289" s="12"/>
      <c r="AM289" s="12"/>
      <c r="AQ289" s="12"/>
      <c r="AR289" s="12"/>
      <c r="AS289" s="12"/>
      <c r="AW289" s="12"/>
      <c r="BF289" s="12"/>
      <c r="BJ289" s="12"/>
    </row>
    <row r="290">
      <c r="V290" s="12"/>
      <c r="W290" s="12"/>
      <c r="Z290" s="12"/>
      <c r="AA290" s="12"/>
      <c r="AD290" s="12"/>
      <c r="AE290" s="12"/>
      <c r="AI290" s="12"/>
      <c r="AL290" s="12"/>
      <c r="AM290" s="12"/>
      <c r="AQ290" s="12"/>
      <c r="AR290" s="12"/>
      <c r="AS290" s="12"/>
      <c r="AW290" s="12"/>
      <c r="BF290" s="12"/>
      <c r="BJ290" s="12"/>
    </row>
    <row r="291">
      <c r="V291" s="12"/>
      <c r="W291" s="12"/>
      <c r="Z291" s="12"/>
      <c r="AA291" s="12"/>
      <c r="AD291" s="12"/>
      <c r="AE291" s="12"/>
      <c r="AI291" s="12"/>
      <c r="AL291" s="12"/>
      <c r="AM291" s="12"/>
      <c r="AQ291" s="12"/>
      <c r="AR291" s="12"/>
      <c r="AS291" s="12"/>
      <c r="AW291" s="12"/>
      <c r="BF291" s="12"/>
      <c r="BJ291" s="12"/>
    </row>
    <row r="292">
      <c r="V292" s="12"/>
      <c r="W292" s="12"/>
      <c r="Z292" s="12"/>
      <c r="AA292" s="12"/>
      <c r="AD292" s="12"/>
      <c r="AE292" s="12"/>
      <c r="AI292" s="12"/>
      <c r="AL292" s="12"/>
      <c r="AM292" s="12"/>
      <c r="AQ292" s="12"/>
      <c r="AR292" s="12"/>
      <c r="AS292" s="12"/>
      <c r="AW292" s="12"/>
      <c r="BF292" s="12"/>
      <c r="BJ292" s="12"/>
    </row>
    <row r="293">
      <c r="V293" s="12"/>
      <c r="W293" s="12"/>
      <c r="Z293" s="12"/>
      <c r="AA293" s="12"/>
      <c r="AD293" s="12"/>
      <c r="AE293" s="12"/>
      <c r="AI293" s="12"/>
      <c r="AL293" s="12"/>
      <c r="AM293" s="12"/>
      <c r="AQ293" s="12"/>
      <c r="AR293" s="12"/>
      <c r="AS293" s="12"/>
      <c r="AW293" s="12"/>
      <c r="BF293" s="12"/>
      <c r="BJ293" s="12"/>
    </row>
    <row r="294">
      <c r="V294" s="12"/>
      <c r="W294" s="12"/>
      <c r="Z294" s="12"/>
      <c r="AA294" s="12"/>
      <c r="AD294" s="12"/>
      <c r="AE294" s="12"/>
      <c r="AI294" s="12"/>
      <c r="AL294" s="12"/>
      <c r="AM294" s="12"/>
      <c r="AQ294" s="12"/>
      <c r="AR294" s="12"/>
      <c r="AS294" s="12"/>
      <c r="AW294" s="12"/>
      <c r="BF294" s="12"/>
      <c r="BJ294" s="12"/>
    </row>
    <row r="295">
      <c r="V295" s="12"/>
      <c r="W295" s="12"/>
      <c r="Z295" s="12"/>
      <c r="AA295" s="12"/>
      <c r="AD295" s="12"/>
      <c r="AE295" s="12"/>
      <c r="AI295" s="12"/>
      <c r="AL295" s="12"/>
      <c r="AM295" s="12"/>
      <c r="AQ295" s="12"/>
      <c r="AR295" s="12"/>
      <c r="AS295" s="12"/>
      <c r="AW295" s="12"/>
      <c r="BF295" s="12"/>
      <c r="BJ295" s="12"/>
    </row>
    <row r="296">
      <c r="V296" s="12"/>
      <c r="W296" s="12"/>
      <c r="Z296" s="12"/>
      <c r="AA296" s="12"/>
      <c r="AD296" s="12"/>
      <c r="AE296" s="12"/>
      <c r="AI296" s="12"/>
      <c r="AL296" s="12"/>
      <c r="AM296" s="12"/>
      <c r="AQ296" s="12"/>
      <c r="AR296" s="12"/>
      <c r="AS296" s="12"/>
      <c r="AW296" s="12"/>
      <c r="BF296" s="12"/>
      <c r="BJ296" s="12"/>
    </row>
    <row r="297">
      <c r="V297" s="12"/>
      <c r="W297" s="12"/>
      <c r="Z297" s="12"/>
      <c r="AA297" s="12"/>
      <c r="AD297" s="12"/>
      <c r="AE297" s="12"/>
      <c r="AI297" s="12"/>
      <c r="AL297" s="12"/>
      <c r="AM297" s="12"/>
      <c r="AQ297" s="12"/>
      <c r="AR297" s="12"/>
      <c r="AS297" s="12"/>
      <c r="AW297" s="12"/>
      <c r="BF297" s="12"/>
      <c r="BJ297" s="12"/>
    </row>
    <row r="298">
      <c r="V298" s="12"/>
      <c r="W298" s="12"/>
      <c r="Z298" s="12"/>
      <c r="AA298" s="12"/>
      <c r="AD298" s="12"/>
      <c r="AE298" s="12"/>
      <c r="AI298" s="12"/>
      <c r="AL298" s="12"/>
      <c r="AM298" s="12"/>
      <c r="AQ298" s="12"/>
      <c r="AR298" s="12"/>
      <c r="AS298" s="12"/>
      <c r="AW298" s="12"/>
      <c r="BF298" s="12"/>
      <c r="BJ298" s="12"/>
    </row>
    <row r="299">
      <c r="V299" s="12"/>
      <c r="W299" s="12"/>
      <c r="Z299" s="12"/>
      <c r="AA299" s="12"/>
      <c r="AD299" s="12"/>
      <c r="AE299" s="12"/>
      <c r="AI299" s="12"/>
      <c r="AL299" s="12"/>
      <c r="AM299" s="12"/>
      <c r="AQ299" s="12"/>
      <c r="AR299" s="12"/>
      <c r="AS299" s="12"/>
      <c r="AW299" s="12"/>
      <c r="BF299" s="12"/>
      <c r="BJ299" s="12"/>
    </row>
    <row r="300">
      <c r="V300" s="12"/>
      <c r="W300" s="12"/>
      <c r="Z300" s="12"/>
      <c r="AA300" s="12"/>
      <c r="AD300" s="12"/>
      <c r="AE300" s="12"/>
      <c r="AI300" s="12"/>
      <c r="AL300" s="12"/>
      <c r="AM300" s="12"/>
      <c r="AQ300" s="12"/>
      <c r="AR300" s="12"/>
      <c r="AS300" s="12"/>
      <c r="AW300" s="12"/>
      <c r="BF300" s="12"/>
      <c r="BJ300" s="12"/>
    </row>
    <row r="301">
      <c r="V301" s="12"/>
      <c r="W301" s="12"/>
      <c r="Z301" s="12"/>
      <c r="AA301" s="12"/>
      <c r="AD301" s="12"/>
      <c r="AE301" s="12"/>
      <c r="AI301" s="12"/>
      <c r="AL301" s="12"/>
      <c r="AM301" s="12"/>
      <c r="AQ301" s="12"/>
      <c r="AR301" s="12"/>
      <c r="AS301" s="12"/>
      <c r="AW301" s="12"/>
      <c r="BF301" s="12"/>
      <c r="BJ301" s="12"/>
    </row>
    <row r="302">
      <c r="V302" s="12"/>
      <c r="W302" s="12"/>
      <c r="Z302" s="12"/>
      <c r="AA302" s="12"/>
      <c r="AD302" s="12"/>
      <c r="AE302" s="12"/>
      <c r="AI302" s="12"/>
      <c r="AL302" s="12"/>
      <c r="AM302" s="12"/>
      <c r="AQ302" s="12"/>
      <c r="AR302" s="12"/>
      <c r="AS302" s="12"/>
      <c r="AW302" s="12"/>
      <c r="BF302" s="12"/>
      <c r="BJ302" s="12"/>
    </row>
    <row r="303">
      <c r="V303" s="12"/>
      <c r="W303" s="12"/>
      <c r="Z303" s="12"/>
      <c r="AA303" s="12"/>
      <c r="AD303" s="12"/>
      <c r="AE303" s="12"/>
      <c r="AI303" s="12"/>
      <c r="AL303" s="12"/>
      <c r="AM303" s="12"/>
      <c r="AQ303" s="12"/>
      <c r="AR303" s="12"/>
      <c r="AS303" s="12"/>
      <c r="AW303" s="12"/>
      <c r="BF303" s="12"/>
      <c r="BJ303" s="12"/>
    </row>
    <row r="304">
      <c r="V304" s="12"/>
      <c r="W304" s="12"/>
      <c r="Z304" s="12"/>
      <c r="AA304" s="12"/>
      <c r="AD304" s="12"/>
      <c r="AE304" s="12"/>
      <c r="AI304" s="12"/>
      <c r="AL304" s="12"/>
      <c r="AM304" s="12"/>
      <c r="AQ304" s="12"/>
      <c r="AR304" s="12"/>
      <c r="AS304" s="12"/>
      <c r="AW304" s="12"/>
      <c r="BF304" s="12"/>
      <c r="BJ304" s="12"/>
    </row>
    <row r="305">
      <c r="V305" s="12"/>
      <c r="W305" s="12"/>
      <c r="Z305" s="12"/>
      <c r="AA305" s="12"/>
      <c r="AD305" s="12"/>
      <c r="AE305" s="12"/>
      <c r="AI305" s="12"/>
      <c r="AL305" s="12"/>
      <c r="AM305" s="12"/>
      <c r="AQ305" s="12"/>
      <c r="AR305" s="12"/>
      <c r="AS305" s="12"/>
      <c r="AW305" s="12"/>
      <c r="BF305" s="12"/>
      <c r="BJ305" s="12"/>
    </row>
    <row r="306">
      <c r="V306" s="12"/>
      <c r="W306" s="12"/>
      <c r="Z306" s="12"/>
      <c r="AA306" s="12"/>
      <c r="AD306" s="12"/>
      <c r="AE306" s="12"/>
      <c r="AI306" s="12"/>
      <c r="AL306" s="12"/>
      <c r="AM306" s="12"/>
      <c r="AQ306" s="12"/>
      <c r="AR306" s="12"/>
      <c r="AS306" s="12"/>
      <c r="AW306" s="12"/>
      <c r="BF306" s="12"/>
      <c r="BJ306" s="12"/>
    </row>
    <row r="307">
      <c r="V307" s="12"/>
      <c r="W307" s="12"/>
      <c r="Z307" s="12"/>
      <c r="AA307" s="12"/>
      <c r="AD307" s="12"/>
      <c r="AE307" s="12"/>
      <c r="AI307" s="12"/>
      <c r="AL307" s="12"/>
      <c r="AM307" s="12"/>
      <c r="AQ307" s="12"/>
      <c r="AR307" s="12"/>
      <c r="AS307" s="12"/>
      <c r="AW307" s="12"/>
      <c r="BF307" s="12"/>
      <c r="BJ307" s="12"/>
    </row>
    <row r="308">
      <c r="V308" s="12"/>
      <c r="W308" s="12"/>
      <c r="Z308" s="12"/>
      <c r="AA308" s="12"/>
      <c r="AD308" s="12"/>
      <c r="AE308" s="12"/>
      <c r="AI308" s="12"/>
      <c r="AL308" s="12"/>
      <c r="AM308" s="12"/>
      <c r="AQ308" s="12"/>
      <c r="AR308" s="12"/>
      <c r="AS308" s="12"/>
      <c r="AW308" s="12"/>
      <c r="BF308" s="12"/>
      <c r="BJ308" s="12"/>
    </row>
    <row r="309">
      <c r="V309" s="12"/>
      <c r="W309" s="12"/>
      <c r="Z309" s="12"/>
      <c r="AA309" s="12"/>
      <c r="AD309" s="12"/>
      <c r="AE309" s="12"/>
      <c r="AI309" s="12"/>
      <c r="AL309" s="12"/>
      <c r="AM309" s="12"/>
      <c r="AQ309" s="12"/>
      <c r="AR309" s="12"/>
      <c r="AS309" s="12"/>
      <c r="AW309" s="12"/>
      <c r="BF309" s="12"/>
      <c r="BJ309" s="12"/>
    </row>
    <row r="310">
      <c r="V310" s="12"/>
      <c r="W310" s="12"/>
      <c r="Z310" s="12"/>
      <c r="AA310" s="12"/>
      <c r="AD310" s="12"/>
      <c r="AE310" s="12"/>
      <c r="AI310" s="12"/>
      <c r="AL310" s="12"/>
      <c r="AM310" s="12"/>
      <c r="AQ310" s="12"/>
      <c r="AR310" s="12"/>
      <c r="AS310" s="12"/>
      <c r="AW310" s="12"/>
      <c r="BF310" s="12"/>
      <c r="BJ310" s="12"/>
    </row>
    <row r="311">
      <c r="V311" s="12"/>
      <c r="W311" s="12"/>
      <c r="Z311" s="12"/>
      <c r="AA311" s="12"/>
      <c r="AD311" s="12"/>
      <c r="AE311" s="12"/>
      <c r="AI311" s="12"/>
      <c r="AL311" s="12"/>
      <c r="AM311" s="12"/>
      <c r="AQ311" s="12"/>
      <c r="AR311" s="12"/>
      <c r="AS311" s="12"/>
      <c r="AW311" s="12"/>
      <c r="BF311" s="12"/>
      <c r="BJ311" s="12"/>
    </row>
    <row r="312">
      <c r="V312" s="12"/>
      <c r="W312" s="12"/>
      <c r="Z312" s="12"/>
      <c r="AA312" s="12"/>
      <c r="AD312" s="12"/>
      <c r="AE312" s="12"/>
      <c r="AI312" s="12"/>
      <c r="AL312" s="12"/>
      <c r="AM312" s="12"/>
      <c r="AQ312" s="12"/>
      <c r="AR312" s="12"/>
      <c r="AS312" s="12"/>
      <c r="AW312" s="12"/>
      <c r="BF312" s="12"/>
      <c r="BJ312" s="12"/>
    </row>
    <row r="313">
      <c r="V313" s="12"/>
      <c r="W313" s="12"/>
      <c r="Z313" s="12"/>
      <c r="AA313" s="12"/>
      <c r="AD313" s="12"/>
      <c r="AE313" s="12"/>
      <c r="AI313" s="12"/>
      <c r="AL313" s="12"/>
      <c r="AM313" s="12"/>
      <c r="AQ313" s="12"/>
      <c r="AR313" s="12"/>
      <c r="AS313" s="12"/>
      <c r="AW313" s="12"/>
      <c r="BF313" s="12"/>
      <c r="BJ313" s="12"/>
    </row>
    <row r="314">
      <c r="V314" s="12"/>
      <c r="W314" s="12"/>
      <c r="Z314" s="12"/>
      <c r="AA314" s="12"/>
      <c r="AD314" s="12"/>
      <c r="AE314" s="12"/>
      <c r="AI314" s="12"/>
      <c r="AL314" s="12"/>
      <c r="AM314" s="12"/>
      <c r="AQ314" s="12"/>
      <c r="AR314" s="12"/>
      <c r="AS314" s="12"/>
      <c r="AW314" s="12"/>
      <c r="BF314" s="12"/>
      <c r="BJ314" s="12"/>
    </row>
    <row r="315">
      <c r="V315" s="12"/>
      <c r="W315" s="12"/>
      <c r="Z315" s="12"/>
      <c r="AA315" s="12"/>
      <c r="AD315" s="12"/>
      <c r="AE315" s="12"/>
      <c r="AI315" s="12"/>
      <c r="AL315" s="12"/>
      <c r="AM315" s="12"/>
      <c r="AQ315" s="12"/>
      <c r="AR315" s="12"/>
      <c r="AS315" s="12"/>
      <c r="AW315" s="12"/>
      <c r="BF315" s="12"/>
      <c r="BJ315" s="12"/>
    </row>
    <row r="316">
      <c r="V316" s="12"/>
      <c r="W316" s="12"/>
      <c r="Z316" s="12"/>
      <c r="AA316" s="12"/>
      <c r="AD316" s="12"/>
      <c r="AE316" s="12"/>
      <c r="AI316" s="12"/>
      <c r="AL316" s="12"/>
      <c r="AM316" s="12"/>
      <c r="AQ316" s="12"/>
      <c r="AR316" s="12"/>
      <c r="AS316" s="12"/>
      <c r="AW316" s="12"/>
      <c r="BF316" s="12"/>
      <c r="BJ316" s="12"/>
    </row>
    <row r="317">
      <c r="V317" s="12"/>
      <c r="W317" s="12"/>
      <c r="Z317" s="12"/>
      <c r="AA317" s="12"/>
      <c r="AD317" s="12"/>
      <c r="AE317" s="12"/>
      <c r="AI317" s="12"/>
      <c r="AL317" s="12"/>
      <c r="AM317" s="12"/>
      <c r="AQ317" s="12"/>
      <c r="AR317" s="12"/>
      <c r="AS317" s="12"/>
      <c r="AW317" s="12"/>
      <c r="BF317" s="12"/>
      <c r="BJ317" s="12"/>
    </row>
    <row r="318">
      <c r="V318" s="12"/>
      <c r="W318" s="12"/>
      <c r="Z318" s="12"/>
      <c r="AA318" s="12"/>
      <c r="AD318" s="12"/>
      <c r="AE318" s="12"/>
      <c r="AI318" s="12"/>
      <c r="AL318" s="12"/>
      <c r="AM318" s="12"/>
      <c r="AQ318" s="12"/>
      <c r="AR318" s="12"/>
      <c r="AS318" s="12"/>
      <c r="AW318" s="12"/>
      <c r="BF318" s="12"/>
      <c r="BJ318" s="12"/>
    </row>
    <row r="319">
      <c r="V319" s="12"/>
      <c r="W319" s="12"/>
      <c r="Z319" s="12"/>
      <c r="AA319" s="12"/>
      <c r="AD319" s="12"/>
      <c r="AE319" s="12"/>
      <c r="AI319" s="12"/>
      <c r="AL319" s="12"/>
      <c r="AM319" s="12"/>
      <c r="AQ319" s="12"/>
      <c r="AR319" s="12"/>
      <c r="AS319" s="12"/>
      <c r="AW319" s="12"/>
      <c r="BF319" s="12"/>
      <c r="BJ319" s="12"/>
    </row>
    <row r="320">
      <c r="V320" s="12"/>
      <c r="W320" s="12"/>
      <c r="Z320" s="12"/>
      <c r="AA320" s="12"/>
      <c r="AD320" s="12"/>
      <c r="AE320" s="12"/>
      <c r="AI320" s="12"/>
      <c r="AL320" s="12"/>
      <c r="AM320" s="12"/>
      <c r="AQ320" s="12"/>
      <c r="AR320" s="12"/>
      <c r="AS320" s="12"/>
      <c r="AW320" s="12"/>
      <c r="BF320" s="12"/>
      <c r="BJ320" s="12"/>
    </row>
    <row r="321">
      <c r="V321" s="12"/>
      <c r="W321" s="12"/>
      <c r="Z321" s="12"/>
      <c r="AA321" s="12"/>
      <c r="AD321" s="12"/>
      <c r="AE321" s="12"/>
      <c r="AI321" s="12"/>
      <c r="AL321" s="12"/>
      <c r="AM321" s="12"/>
      <c r="AQ321" s="12"/>
      <c r="AR321" s="12"/>
      <c r="AS321" s="12"/>
      <c r="AW321" s="12"/>
      <c r="BF321" s="12"/>
      <c r="BJ321" s="12"/>
    </row>
    <row r="322">
      <c r="V322" s="12"/>
      <c r="W322" s="12"/>
      <c r="Z322" s="12"/>
      <c r="AA322" s="12"/>
      <c r="AD322" s="12"/>
      <c r="AE322" s="12"/>
      <c r="AI322" s="12"/>
      <c r="AL322" s="12"/>
      <c r="AM322" s="12"/>
      <c r="AQ322" s="12"/>
      <c r="AR322" s="12"/>
      <c r="AS322" s="12"/>
      <c r="AW322" s="12"/>
      <c r="BF322" s="12"/>
      <c r="BJ322" s="12"/>
    </row>
    <row r="323">
      <c r="V323" s="12"/>
      <c r="W323" s="12"/>
      <c r="Z323" s="12"/>
      <c r="AA323" s="12"/>
      <c r="AD323" s="12"/>
      <c r="AE323" s="12"/>
      <c r="AI323" s="12"/>
      <c r="AL323" s="12"/>
      <c r="AM323" s="12"/>
      <c r="AQ323" s="12"/>
      <c r="AR323" s="12"/>
      <c r="AS323" s="12"/>
      <c r="AW323" s="12"/>
      <c r="BF323" s="12"/>
      <c r="BJ323" s="12"/>
    </row>
    <row r="324">
      <c r="V324" s="12"/>
      <c r="W324" s="12"/>
      <c r="Z324" s="12"/>
      <c r="AA324" s="12"/>
      <c r="AD324" s="12"/>
      <c r="AE324" s="12"/>
      <c r="AI324" s="12"/>
      <c r="AL324" s="12"/>
      <c r="AM324" s="12"/>
      <c r="AQ324" s="12"/>
      <c r="AR324" s="12"/>
      <c r="AS324" s="12"/>
      <c r="AW324" s="12"/>
      <c r="BF324" s="12"/>
      <c r="BJ324" s="12"/>
    </row>
    <row r="325">
      <c r="V325" s="12"/>
      <c r="W325" s="12"/>
      <c r="Z325" s="12"/>
      <c r="AA325" s="12"/>
      <c r="AD325" s="12"/>
      <c r="AE325" s="12"/>
      <c r="AI325" s="12"/>
      <c r="AL325" s="12"/>
      <c r="AM325" s="12"/>
      <c r="AQ325" s="12"/>
      <c r="AR325" s="12"/>
      <c r="AS325" s="12"/>
      <c r="AW325" s="12"/>
      <c r="BF325" s="12"/>
      <c r="BJ325" s="12"/>
    </row>
    <row r="326">
      <c r="V326" s="12"/>
      <c r="W326" s="12"/>
      <c r="Z326" s="12"/>
      <c r="AA326" s="12"/>
      <c r="AD326" s="12"/>
      <c r="AE326" s="12"/>
      <c r="AI326" s="12"/>
      <c r="AL326" s="12"/>
      <c r="AM326" s="12"/>
      <c r="AQ326" s="12"/>
      <c r="AR326" s="12"/>
      <c r="AS326" s="12"/>
      <c r="AW326" s="12"/>
      <c r="BF326" s="12"/>
      <c r="BJ326" s="12"/>
    </row>
    <row r="327">
      <c r="V327" s="12"/>
      <c r="W327" s="12"/>
      <c r="Z327" s="12"/>
      <c r="AA327" s="12"/>
      <c r="AD327" s="12"/>
      <c r="AE327" s="12"/>
      <c r="AI327" s="12"/>
      <c r="AL327" s="12"/>
      <c r="AM327" s="12"/>
      <c r="AQ327" s="12"/>
      <c r="AR327" s="12"/>
      <c r="AS327" s="12"/>
      <c r="AW327" s="12"/>
      <c r="BF327" s="12"/>
      <c r="BJ327" s="12"/>
    </row>
    <row r="328">
      <c r="V328" s="12"/>
      <c r="W328" s="12"/>
      <c r="Z328" s="12"/>
      <c r="AA328" s="12"/>
      <c r="AD328" s="12"/>
      <c r="AE328" s="12"/>
      <c r="AI328" s="12"/>
      <c r="AL328" s="12"/>
      <c r="AM328" s="12"/>
      <c r="AQ328" s="12"/>
      <c r="AR328" s="12"/>
      <c r="AS328" s="12"/>
      <c r="AW328" s="12"/>
      <c r="BF328" s="12"/>
      <c r="BJ328" s="12"/>
    </row>
    <row r="329">
      <c r="V329" s="12"/>
      <c r="W329" s="12"/>
      <c r="Z329" s="12"/>
      <c r="AA329" s="12"/>
      <c r="AD329" s="12"/>
      <c r="AE329" s="12"/>
      <c r="AI329" s="12"/>
      <c r="AL329" s="12"/>
      <c r="AM329" s="12"/>
      <c r="AQ329" s="12"/>
      <c r="AR329" s="12"/>
      <c r="AS329" s="12"/>
      <c r="AW329" s="12"/>
      <c r="BF329" s="12"/>
      <c r="BJ329" s="12"/>
    </row>
    <row r="330">
      <c r="V330" s="12"/>
      <c r="W330" s="12"/>
      <c r="Z330" s="12"/>
      <c r="AA330" s="12"/>
      <c r="AD330" s="12"/>
      <c r="AE330" s="12"/>
      <c r="AI330" s="12"/>
      <c r="AL330" s="12"/>
      <c r="AM330" s="12"/>
      <c r="AQ330" s="12"/>
      <c r="AR330" s="12"/>
      <c r="AS330" s="12"/>
      <c r="AW330" s="12"/>
      <c r="BF330" s="12"/>
      <c r="BJ330" s="12"/>
    </row>
    <row r="331">
      <c r="V331" s="12"/>
      <c r="W331" s="12"/>
      <c r="Z331" s="12"/>
      <c r="AA331" s="12"/>
      <c r="AD331" s="12"/>
      <c r="AE331" s="12"/>
      <c r="AI331" s="12"/>
      <c r="AL331" s="12"/>
      <c r="AM331" s="12"/>
      <c r="AQ331" s="12"/>
      <c r="AR331" s="12"/>
      <c r="AS331" s="12"/>
      <c r="AW331" s="12"/>
      <c r="BF331" s="12"/>
      <c r="BJ331" s="12"/>
    </row>
    <row r="332">
      <c r="V332" s="12"/>
      <c r="W332" s="12"/>
      <c r="Z332" s="12"/>
      <c r="AA332" s="12"/>
      <c r="AD332" s="12"/>
      <c r="AE332" s="12"/>
      <c r="AI332" s="12"/>
      <c r="AL332" s="12"/>
      <c r="AM332" s="12"/>
      <c r="AQ332" s="12"/>
      <c r="AR332" s="12"/>
      <c r="AS332" s="12"/>
      <c r="AW332" s="12"/>
      <c r="BF332" s="12"/>
      <c r="BJ332" s="12"/>
    </row>
    <row r="333">
      <c r="V333" s="12"/>
      <c r="W333" s="12"/>
      <c r="Z333" s="12"/>
      <c r="AA333" s="12"/>
      <c r="AD333" s="12"/>
      <c r="AE333" s="12"/>
      <c r="AI333" s="12"/>
      <c r="AL333" s="12"/>
      <c r="AM333" s="12"/>
      <c r="AQ333" s="12"/>
      <c r="AR333" s="12"/>
      <c r="AS333" s="12"/>
      <c r="AW333" s="12"/>
      <c r="BF333" s="12"/>
      <c r="BJ333" s="12"/>
    </row>
    <row r="334">
      <c r="V334" s="12"/>
      <c r="W334" s="12"/>
      <c r="Z334" s="12"/>
      <c r="AA334" s="12"/>
      <c r="AD334" s="12"/>
      <c r="AE334" s="12"/>
      <c r="AI334" s="12"/>
      <c r="AL334" s="12"/>
      <c r="AM334" s="12"/>
      <c r="AQ334" s="12"/>
      <c r="AR334" s="12"/>
      <c r="AS334" s="12"/>
      <c r="AW334" s="12"/>
      <c r="BF334" s="12"/>
      <c r="BJ334" s="12"/>
    </row>
    <row r="335">
      <c r="V335" s="12"/>
      <c r="W335" s="12"/>
      <c r="Z335" s="12"/>
      <c r="AA335" s="12"/>
      <c r="AD335" s="12"/>
      <c r="AE335" s="12"/>
      <c r="AI335" s="12"/>
      <c r="AL335" s="12"/>
      <c r="AM335" s="12"/>
      <c r="AQ335" s="12"/>
      <c r="AR335" s="12"/>
      <c r="AS335" s="12"/>
      <c r="AW335" s="12"/>
      <c r="BF335" s="12"/>
      <c r="BJ335" s="12"/>
    </row>
    <row r="336">
      <c r="V336" s="12"/>
      <c r="W336" s="12"/>
      <c r="Z336" s="12"/>
      <c r="AA336" s="12"/>
      <c r="AD336" s="12"/>
      <c r="AE336" s="12"/>
      <c r="AI336" s="12"/>
      <c r="AL336" s="12"/>
      <c r="AM336" s="12"/>
      <c r="AQ336" s="12"/>
      <c r="AR336" s="12"/>
      <c r="AS336" s="12"/>
      <c r="AW336" s="12"/>
      <c r="BF336" s="12"/>
      <c r="BJ336" s="12"/>
    </row>
    <row r="337">
      <c r="V337" s="12"/>
      <c r="W337" s="12"/>
      <c r="Z337" s="12"/>
      <c r="AA337" s="12"/>
      <c r="AD337" s="12"/>
      <c r="AE337" s="12"/>
      <c r="AI337" s="12"/>
      <c r="AL337" s="12"/>
      <c r="AM337" s="12"/>
      <c r="AQ337" s="12"/>
      <c r="AR337" s="12"/>
      <c r="AS337" s="12"/>
      <c r="AW337" s="12"/>
      <c r="BF337" s="12"/>
      <c r="BJ337" s="12"/>
    </row>
    <row r="338">
      <c r="V338" s="12"/>
      <c r="W338" s="12"/>
      <c r="Z338" s="12"/>
      <c r="AA338" s="12"/>
      <c r="AD338" s="12"/>
      <c r="AE338" s="12"/>
      <c r="AI338" s="12"/>
      <c r="AL338" s="12"/>
      <c r="AM338" s="12"/>
      <c r="AQ338" s="12"/>
      <c r="AR338" s="12"/>
      <c r="AS338" s="12"/>
      <c r="AW338" s="12"/>
      <c r="BF338" s="12"/>
      <c r="BJ338" s="12"/>
    </row>
    <row r="339">
      <c r="V339" s="12"/>
      <c r="W339" s="12"/>
      <c r="Z339" s="12"/>
      <c r="AA339" s="12"/>
      <c r="AD339" s="12"/>
      <c r="AE339" s="12"/>
      <c r="AI339" s="12"/>
      <c r="AL339" s="12"/>
      <c r="AM339" s="12"/>
      <c r="AQ339" s="12"/>
      <c r="AR339" s="12"/>
      <c r="AS339" s="12"/>
      <c r="AW339" s="12"/>
      <c r="BF339" s="12"/>
      <c r="BJ339" s="12"/>
    </row>
    <row r="340">
      <c r="V340" s="12"/>
      <c r="W340" s="12"/>
      <c r="Z340" s="12"/>
      <c r="AA340" s="12"/>
      <c r="AD340" s="12"/>
      <c r="AE340" s="12"/>
      <c r="AI340" s="12"/>
      <c r="AL340" s="12"/>
      <c r="AM340" s="12"/>
      <c r="AQ340" s="12"/>
      <c r="AR340" s="12"/>
      <c r="AS340" s="12"/>
      <c r="AW340" s="12"/>
      <c r="BF340" s="12"/>
      <c r="BJ340" s="12"/>
    </row>
    <row r="341">
      <c r="V341" s="12"/>
      <c r="W341" s="12"/>
      <c r="Z341" s="12"/>
      <c r="AA341" s="12"/>
      <c r="AD341" s="12"/>
      <c r="AE341" s="12"/>
      <c r="AI341" s="12"/>
      <c r="AL341" s="12"/>
      <c r="AM341" s="12"/>
      <c r="AQ341" s="12"/>
      <c r="AR341" s="12"/>
      <c r="AS341" s="12"/>
      <c r="AW341" s="12"/>
      <c r="BF341" s="12"/>
      <c r="BJ341" s="12"/>
    </row>
    <row r="342">
      <c r="V342" s="12"/>
      <c r="W342" s="12"/>
      <c r="Z342" s="12"/>
      <c r="AA342" s="12"/>
      <c r="AD342" s="12"/>
      <c r="AE342" s="12"/>
      <c r="AI342" s="12"/>
      <c r="AL342" s="12"/>
      <c r="AM342" s="12"/>
      <c r="AQ342" s="12"/>
      <c r="AR342" s="12"/>
      <c r="AS342" s="12"/>
      <c r="AW342" s="12"/>
      <c r="BF342" s="12"/>
      <c r="BJ342" s="12"/>
    </row>
    <row r="343">
      <c r="V343" s="12"/>
      <c r="W343" s="12"/>
      <c r="Z343" s="12"/>
      <c r="AA343" s="12"/>
      <c r="AD343" s="12"/>
      <c r="AE343" s="12"/>
      <c r="AI343" s="12"/>
      <c r="AL343" s="12"/>
      <c r="AM343" s="12"/>
      <c r="AQ343" s="12"/>
      <c r="AR343" s="12"/>
      <c r="AS343" s="12"/>
      <c r="AW343" s="12"/>
      <c r="BF343" s="12"/>
      <c r="BJ343" s="12"/>
    </row>
    <row r="344">
      <c r="V344" s="12"/>
      <c r="W344" s="12"/>
      <c r="Z344" s="12"/>
      <c r="AA344" s="12"/>
      <c r="AD344" s="12"/>
      <c r="AE344" s="12"/>
      <c r="AI344" s="12"/>
      <c r="AL344" s="12"/>
      <c r="AM344" s="12"/>
      <c r="AQ344" s="12"/>
      <c r="AR344" s="12"/>
      <c r="AS344" s="12"/>
      <c r="AW344" s="12"/>
      <c r="BF344" s="12"/>
      <c r="BJ344" s="12"/>
    </row>
    <row r="345">
      <c r="V345" s="12"/>
      <c r="W345" s="12"/>
      <c r="Z345" s="12"/>
      <c r="AA345" s="12"/>
      <c r="AD345" s="12"/>
      <c r="AE345" s="12"/>
      <c r="AI345" s="12"/>
      <c r="AL345" s="12"/>
      <c r="AM345" s="12"/>
      <c r="AQ345" s="12"/>
      <c r="AR345" s="12"/>
      <c r="AS345" s="12"/>
      <c r="AW345" s="12"/>
      <c r="BF345" s="12"/>
      <c r="BJ345" s="12"/>
    </row>
    <row r="346">
      <c r="V346" s="12"/>
      <c r="W346" s="12"/>
      <c r="Z346" s="12"/>
      <c r="AA346" s="12"/>
      <c r="AD346" s="12"/>
      <c r="AE346" s="12"/>
      <c r="AI346" s="12"/>
      <c r="AL346" s="12"/>
      <c r="AM346" s="12"/>
      <c r="AQ346" s="12"/>
      <c r="AR346" s="12"/>
      <c r="AS346" s="12"/>
      <c r="AW346" s="12"/>
      <c r="BF346" s="12"/>
      <c r="BJ346" s="12"/>
    </row>
    <row r="347">
      <c r="V347" s="12"/>
      <c r="W347" s="12"/>
      <c r="Z347" s="12"/>
      <c r="AA347" s="12"/>
      <c r="AD347" s="12"/>
      <c r="AE347" s="12"/>
      <c r="AI347" s="12"/>
      <c r="AL347" s="12"/>
      <c r="AM347" s="12"/>
      <c r="AQ347" s="12"/>
      <c r="AR347" s="12"/>
      <c r="AS347" s="12"/>
      <c r="AW347" s="12"/>
      <c r="BF347" s="12"/>
      <c r="BJ347" s="12"/>
    </row>
    <row r="348">
      <c r="V348" s="12"/>
      <c r="W348" s="12"/>
      <c r="Z348" s="12"/>
      <c r="AA348" s="12"/>
      <c r="AD348" s="12"/>
      <c r="AE348" s="12"/>
      <c r="AI348" s="12"/>
      <c r="AL348" s="12"/>
      <c r="AM348" s="12"/>
      <c r="AQ348" s="12"/>
      <c r="AR348" s="12"/>
      <c r="AS348" s="12"/>
      <c r="AW348" s="12"/>
      <c r="BF348" s="12"/>
      <c r="BJ348" s="12"/>
    </row>
    <row r="349">
      <c r="V349" s="12"/>
      <c r="W349" s="12"/>
      <c r="Z349" s="12"/>
      <c r="AA349" s="12"/>
      <c r="AD349" s="12"/>
      <c r="AE349" s="12"/>
      <c r="AI349" s="12"/>
      <c r="AL349" s="12"/>
      <c r="AM349" s="12"/>
      <c r="AQ349" s="12"/>
      <c r="AR349" s="12"/>
      <c r="AS349" s="12"/>
      <c r="AW349" s="12"/>
      <c r="BF349" s="12"/>
      <c r="BJ349" s="12"/>
    </row>
    <row r="350">
      <c r="V350" s="12"/>
      <c r="W350" s="12"/>
      <c r="Z350" s="12"/>
      <c r="AA350" s="12"/>
      <c r="AD350" s="12"/>
      <c r="AE350" s="12"/>
      <c r="AI350" s="12"/>
      <c r="AL350" s="12"/>
      <c r="AM350" s="12"/>
      <c r="AQ350" s="12"/>
      <c r="AR350" s="12"/>
      <c r="AS350" s="12"/>
      <c r="AW350" s="12"/>
      <c r="BF350" s="12"/>
      <c r="BJ350" s="12"/>
    </row>
    <row r="351">
      <c r="V351" s="12"/>
      <c r="W351" s="12"/>
      <c r="Z351" s="12"/>
      <c r="AA351" s="12"/>
      <c r="AD351" s="12"/>
      <c r="AE351" s="12"/>
      <c r="AI351" s="12"/>
      <c r="AL351" s="12"/>
      <c r="AM351" s="12"/>
      <c r="AQ351" s="12"/>
      <c r="AR351" s="12"/>
      <c r="AS351" s="12"/>
      <c r="AW351" s="12"/>
      <c r="BF351" s="12"/>
      <c r="BJ351" s="12"/>
    </row>
    <row r="352">
      <c r="V352" s="12"/>
      <c r="W352" s="12"/>
      <c r="Z352" s="12"/>
      <c r="AA352" s="12"/>
      <c r="AD352" s="12"/>
      <c r="AE352" s="12"/>
      <c r="AI352" s="12"/>
      <c r="AL352" s="12"/>
      <c r="AM352" s="12"/>
      <c r="AQ352" s="12"/>
      <c r="AR352" s="12"/>
      <c r="AS352" s="12"/>
      <c r="AW352" s="12"/>
      <c r="BF352" s="12"/>
      <c r="BJ352" s="12"/>
    </row>
    <row r="353">
      <c r="V353" s="12"/>
      <c r="W353" s="12"/>
      <c r="Z353" s="12"/>
      <c r="AA353" s="12"/>
      <c r="AD353" s="12"/>
      <c r="AE353" s="12"/>
      <c r="AI353" s="12"/>
      <c r="AL353" s="12"/>
      <c r="AM353" s="12"/>
      <c r="AQ353" s="12"/>
      <c r="AR353" s="12"/>
      <c r="AS353" s="12"/>
      <c r="AW353" s="12"/>
      <c r="BF353" s="12"/>
      <c r="BJ353" s="12"/>
    </row>
    <row r="354">
      <c r="V354" s="12"/>
      <c r="W354" s="12"/>
      <c r="Z354" s="12"/>
      <c r="AA354" s="12"/>
      <c r="AD354" s="12"/>
      <c r="AE354" s="12"/>
      <c r="AI354" s="12"/>
      <c r="AL354" s="12"/>
      <c r="AM354" s="12"/>
      <c r="AQ354" s="12"/>
      <c r="AR354" s="12"/>
      <c r="AS354" s="12"/>
      <c r="AW354" s="12"/>
      <c r="BF354" s="12"/>
      <c r="BJ354" s="12"/>
    </row>
    <row r="355">
      <c r="V355" s="12"/>
      <c r="W355" s="12"/>
      <c r="Z355" s="12"/>
      <c r="AA355" s="12"/>
      <c r="AD355" s="12"/>
      <c r="AE355" s="12"/>
      <c r="AI355" s="12"/>
      <c r="AL355" s="12"/>
      <c r="AM355" s="12"/>
      <c r="AQ355" s="12"/>
      <c r="AR355" s="12"/>
      <c r="AS355" s="12"/>
      <c r="AW355" s="12"/>
      <c r="BF355" s="12"/>
      <c r="BJ355" s="12"/>
    </row>
    <row r="356">
      <c r="V356" s="12"/>
      <c r="W356" s="12"/>
      <c r="Z356" s="12"/>
      <c r="AA356" s="12"/>
      <c r="AD356" s="12"/>
      <c r="AE356" s="12"/>
      <c r="AI356" s="12"/>
      <c r="AL356" s="12"/>
      <c r="AM356" s="12"/>
      <c r="AQ356" s="12"/>
      <c r="AR356" s="12"/>
      <c r="AS356" s="12"/>
      <c r="AW356" s="12"/>
      <c r="BF356" s="12"/>
      <c r="BJ356" s="12"/>
    </row>
    <row r="357">
      <c r="V357" s="12"/>
      <c r="W357" s="12"/>
      <c r="Z357" s="12"/>
      <c r="AA357" s="12"/>
      <c r="AD357" s="12"/>
      <c r="AE357" s="12"/>
      <c r="AI357" s="12"/>
      <c r="AL357" s="12"/>
      <c r="AM357" s="12"/>
      <c r="AQ357" s="12"/>
      <c r="AR357" s="12"/>
      <c r="AS357" s="12"/>
      <c r="AW357" s="12"/>
      <c r="BF357" s="12"/>
      <c r="BJ357" s="12"/>
    </row>
    <row r="358">
      <c r="V358" s="12"/>
      <c r="W358" s="12"/>
      <c r="Z358" s="12"/>
      <c r="AA358" s="12"/>
      <c r="AD358" s="12"/>
      <c r="AE358" s="12"/>
      <c r="AI358" s="12"/>
      <c r="AL358" s="12"/>
      <c r="AM358" s="12"/>
      <c r="AQ358" s="12"/>
      <c r="AR358" s="12"/>
      <c r="AS358" s="12"/>
      <c r="AW358" s="12"/>
      <c r="BF358" s="12"/>
      <c r="BJ358" s="12"/>
    </row>
    <row r="359">
      <c r="V359" s="12"/>
      <c r="W359" s="12"/>
      <c r="Z359" s="12"/>
      <c r="AA359" s="12"/>
      <c r="AD359" s="12"/>
      <c r="AE359" s="12"/>
      <c r="AI359" s="12"/>
      <c r="AL359" s="12"/>
      <c r="AM359" s="12"/>
      <c r="AQ359" s="12"/>
      <c r="AR359" s="12"/>
      <c r="AS359" s="12"/>
      <c r="AW359" s="12"/>
      <c r="BF359" s="12"/>
      <c r="BJ359" s="12"/>
    </row>
    <row r="360">
      <c r="V360" s="12"/>
      <c r="W360" s="12"/>
      <c r="Z360" s="12"/>
      <c r="AA360" s="12"/>
      <c r="AD360" s="12"/>
      <c r="AE360" s="12"/>
      <c r="AI360" s="12"/>
      <c r="AL360" s="12"/>
      <c r="AM360" s="12"/>
      <c r="AQ360" s="12"/>
      <c r="AR360" s="12"/>
      <c r="AS360" s="12"/>
      <c r="AW360" s="12"/>
      <c r="BF360" s="12"/>
      <c r="BJ360" s="12"/>
    </row>
    <row r="361">
      <c r="V361" s="12"/>
      <c r="W361" s="12"/>
      <c r="Z361" s="12"/>
      <c r="AA361" s="12"/>
      <c r="AD361" s="12"/>
      <c r="AE361" s="12"/>
      <c r="AI361" s="12"/>
      <c r="AL361" s="12"/>
      <c r="AM361" s="12"/>
      <c r="AQ361" s="12"/>
      <c r="AR361" s="12"/>
      <c r="AS361" s="12"/>
      <c r="AW361" s="12"/>
      <c r="BF361" s="12"/>
      <c r="BJ361" s="12"/>
    </row>
    <row r="362">
      <c r="V362" s="12"/>
      <c r="W362" s="12"/>
      <c r="Z362" s="12"/>
      <c r="AA362" s="12"/>
      <c r="AD362" s="12"/>
      <c r="AE362" s="12"/>
      <c r="AI362" s="12"/>
      <c r="AL362" s="12"/>
      <c r="AM362" s="12"/>
      <c r="AQ362" s="12"/>
      <c r="AR362" s="12"/>
      <c r="AS362" s="12"/>
      <c r="AW362" s="12"/>
      <c r="BF362" s="12"/>
      <c r="BJ362" s="12"/>
    </row>
    <row r="363">
      <c r="V363" s="12"/>
      <c r="W363" s="12"/>
      <c r="Z363" s="12"/>
      <c r="AA363" s="12"/>
      <c r="AD363" s="12"/>
      <c r="AE363" s="12"/>
      <c r="AI363" s="12"/>
      <c r="AL363" s="12"/>
      <c r="AM363" s="12"/>
      <c r="AQ363" s="12"/>
      <c r="AR363" s="12"/>
      <c r="AS363" s="12"/>
      <c r="AW363" s="12"/>
      <c r="BF363" s="12"/>
      <c r="BJ363" s="12"/>
    </row>
    <row r="364">
      <c r="V364" s="12"/>
      <c r="W364" s="12"/>
      <c r="Z364" s="12"/>
      <c r="AA364" s="12"/>
      <c r="AD364" s="12"/>
      <c r="AE364" s="12"/>
      <c r="AI364" s="12"/>
      <c r="AL364" s="12"/>
      <c r="AM364" s="12"/>
      <c r="AQ364" s="12"/>
      <c r="AR364" s="12"/>
      <c r="AS364" s="12"/>
      <c r="AW364" s="12"/>
      <c r="BF364" s="12"/>
      <c r="BJ364" s="12"/>
    </row>
    <row r="365">
      <c r="V365" s="12"/>
      <c r="W365" s="12"/>
      <c r="Z365" s="12"/>
      <c r="AA365" s="12"/>
      <c r="AD365" s="12"/>
      <c r="AE365" s="12"/>
      <c r="AI365" s="12"/>
      <c r="AL365" s="12"/>
      <c r="AM365" s="12"/>
      <c r="AQ365" s="12"/>
      <c r="AR365" s="12"/>
      <c r="AS365" s="12"/>
      <c r="AW365" s="12"/>
      <c r="BF365" s="12"/>
      <c r="BJ365" s="12"/>
    </row>
    <row r="366">
      <c r="V366" s="12"/>
      <c r="W366" s="12"/>
      <c r="Z366" s="12"/>
      <c r="AA366" s="12"/>
      <c r="AD366" s="12"/>
      <c r="AE366" s="12"/>
      <c r="AI366" s="12"/>
      <c r="AL366" s="12"/>
      <c r="AM366" s="12"/>
      <c r="AQ366" s="12"/>
      <c r="AR366" s="12"/>
      <c r="AS366" s="12"/>
      <c r="AW366" s="12"/>
      <c r="BF366" s="12"/>
      <c r="BJ366" s="12"/>
    </row>
    <row r="367">
      <c r="V367" s="12"/>
      <c r="W367" s="12"/>
      <c r="Z367" s="12"/>
      <c r="AA367" s="12"/>
      <c r="AD367" s="12"/>
      <c r="AE367" s="12"/>
      <c r="AI367" s="12"/>
      <c r="AL367" s="12"/>
      <c r="AM367" s="12"/>
      <c r="AQ367" s="12"/>
      <c r="AR367" s="12"/>
      <c r="AS367" s="12"/>
      <c r="AW367" s="12"/>
      <c r="BF367" s="12"/>
      <c r="BJ367" s="12"/>
    </row>
    <row r="368">
      <c r="V368" s="12"/>
      <c r="W368" s="12"/>
      <c r="Z368" s="12"/>
      <c r="AA368" s="12"/>
      <c r="AD368" s="12"/>
      <c r="AE368" s="12"/>
      <c r="AI368" s="12"/>
      <c r="AL368" s="12"/>
      <c r="AM368" s="12"/>
      <c r="AQ368" s="12"/>
      <c r="AR368" s="12"/>
      <c r="AS368" s="12"/>
      <c r="AW368" s="12"/>
      <c r="BF368" s="12"/>
      <c r="BJ368" s="12"/>
    </row>
    <row r="369">
      <c r="V369" s="12"/>
      <c r="W369" s="12"/>
      <c r="Z369" s="12"/>
      <c r="AA369" s="12"/>
      <c r="AD369" s="12"/>
      <c r="AE369" s="12"/>
      <c r="AI369" s="12"/>
      <c r="AL369" s="12"/>
      <c r="AM369" s="12"/>
      <c r="AQ369" s="12"/>
      <c r="AR369" s="12"/>
      <c r="AS369" s="12"/>
      <c r="AW369" s="12"/>
      <c r="BF369" s="12"/>
      <c r="BJ369" s="12"/>
    </row>
    <row r="370">
      <c r="V370" s="12"/>
      <c r="W370" s="12"/>
      <c r="Z370" s="12"/>
      <c r="AA370" s="12"/>
      <c r="AD370" s="12"/>
      <c r="AE370" s="12"/>
      <c r="AI370" s="12"/>
      <c r="AL370" s="12"/>
      <c r="AM370" s="12"/>
      <c r="AQ370" s="12"/>
      <c r="AR370" s="12"/>
      <c r="AS370" s="12"/>
      <c r="AW370" s="12"/>
      <c r="BF370" s="12"/>
      <c r="BJ370" s="12"/>
    </row>
    <row r="371">
      <c r="V371" s="12"/>
      <c r="W371" s="12"/>
      <c r="Z371" s="12"/>
      <c r="AA371" s="12"/>
      <c r="AD371" s="12"/>
      <c r="AE371" s="12"/>
      <c r="AI371" s="12"/>
      <c r="AL371" s="12"/>
      <c r="AM371" s="12"/>
      <c r="AQ371" s="12"/>
      <c r="AR371" s="12"/>
      <c r="AS371" s="12"/>
      <c r="AW371" s="12"/>
      <c r="BF371" s="12"/>
      <c r="BJ371" s="12"/>
    </row>
    <row r="372">
      <c r="V372" s="12"/>
      <c r="W372" s="12"/>
      <c r="Z372" s="12"/>
      <c r="AA372" s="12"/>
      <c r="AD372" s="12"/>
      <c r="AE372" s="12"/>
      <c r="AI372" s="12"/>
      <c r="AL372" s="12"/>
      <c r="AM372" s="12"/>
      <c r="AQ372" s="12"/>
      <c r="AR372" s="12"/>
      <c r="AS372" s="12"/>
      <c r="AW372" s="12"/>
      <c r="BF372" s="12"/>
      <c r="BJ372" s="12"/>
    </row>
    <row r="373">
      <c r="V373" s="12"/>
      <c r="W373" s="12"/>
      <c r="Z373" s="12"/>
      <c r="AA373" s="12"/>
      <c r="AD373" s="12"/>
      <c r="AE373" s="12"/>
      <c r="AI373" s="12"/>
      <c r="AL373" s="12"/>
      <c r="AM373" s="12"/>
      <c r="AQ373" s="12"/>
      <c r="AR373" s="12"/>
      <c r="AS373" s="12"/>
      <c r="AW373" s="12"/>
      <c r="BF373" s="12"/>
      <c r="BJ373" s="12"/>
    </row>
    <row r="374">
      <c r="V374" s="12"/>
      <c r="W374" s="12"/>
      <c r="Z374" s="12"/>
      <c r="AA374" s="12"/>
      <c r="AD374" s="12"/>
      <c r="AE374" s="12"/>
      <c r="AI374" s="12"/>
      <c r="AL374" s="12"/>
      <c r="AM374" s="12"/>
      <c r="AQ374" s="12"/>
      <c r="AR374" s="12"/>
      <c r="AS374" s="12"/>
      <c r="AW374" s="12"/>
      <c r="BF374" s="12"/>
      <c r="BJ374" s="12"/>
    </row>
    <row r="375">
      <c r="V375" s="12"/>
      <c r="W375" s="12"/>
      <c r="Z375" s="12"/>
      <c r="AA375" s="12"/>
      <c r="AD375" s="12"/>
      <c r="AE375" s="12"/>
      <c r="AI375" s="12"/>
      <c r="AL375" s="12"/>
      <c r="AM375" s="12"/>
      <c r="AQ375" s="12"/>
      <c r="AR375" s="12"/>
      <c r="AS375" s="12"/>
      <c r="AW375" s="12"/>
      <c r="BF375" s="12"/>
      <c r="BJ375" s="12"/>
    </row>
    <row r="376">
      <c r="V376" s="12"/>
      <c r="W376" s="12"/>
      <c r="Z376" s="12"/>
      <c r="AA376" s="12"/>
      <c r="AD376" s="12"/>
      <c r="AE376" s="12"/>
      <c r="AI376" s="12"/>
      <c r="AL376" s="12"/>
      <c r="AM376" s="12"/>
      <c r="AQ376" s="12"/>
      <c r="AR376" s="12"/>
      <c r="AS376" s="12"/>
      <c r="AW376" s="12"/>
      <c r="BF376" s="12"/>
      <c r="BJ376" s="12"/>
    </row>
    <row r="377">
      <c r="V377" s="12"/>
      <c r="W377" s="12"/>
      <c r="Z377" s="12"/>
      <c r="AA377" s="12"/>
      <c r="AD377" s="12"/>
      <c r="AE377" s="12"/>
      <c r="AI377" s="12"/>
      <c r="AL377" s="12"/>
      <c r="AM377" s="12"/>
      <c r="AQ377" s="12"/>
      <c r="AR377" s="12"/>
      <c r="AS377" s="12"/>
      <c r="AW377" s="12"/>
      <c r="BF377" s="12"/>
      <c r="BJ377" s="12"/>
    </row>
    <row r="378">
      <c r="V378" s="12"/>
      <c r="W378" s="12"/>
      <c r="Z378" s="12"/>
      <c r="AA378" s="12"/>
      <c r="AD378" s="12"/>
      <c r="AE378" s="12"/>
      <c r="AI378" s="12"/>
      <c r="AL378" s="12"/>
      <c r="AM378" s="12"/>
      <c r="AQ378" s="12"/>
      <c r="AR378" s="12"/>
      <c r="AS378" s="12"/>
      <c r="AW378" s="12"/>
      <c r="BF378" s="12"/>
      <c r="BJ378" s="12"/>
    </row>
    <row r="379">
      <c r="V379" s="12"/>
      <c r="W379" s="12"/>
      <c r="Z379" s="12"/>
      <c r="AA379" s="12"/>
      <c r="AD379" s="12"/>
      <c r="AE379" s="12"/>
      <c r="AI379" s="12"/>
      <c r="AL379" s="12"/>
      <c r="AM379" s="12"/>
      <c r="AQ379" s="12"/>
      <c r="AR379" s="12"/>
      <c r="AS379" s="12"/>
      <c r="AW379" s="12"/>
      <c r="BF379" s="12"/>
      <c r="BJ379" s="12"/>
    </row>
    <row r="380">
      <c r="V380" s="12"/>
      <c r="W380" s="12"/>
      <c r="Z380" s="12"/>
      <c r="AA380" s="12"/>
      <c r="AD380" s="12"/>
      <c r="AE380" s="12"/>
      <c r="AI380" s="12"/>
      <c r="AL380" s="12"/>
      <c r="AM380" s="12"/>
      <c r="AQ380" s="12"/>
      <c r="AR380" s="12"/>
      <c r="AS380" s="12"/>
      <c r="AW380" s="12"/>
      <c r="BF380" s="12"/>
      <c r="BJ380" s="12"/>
    </row>
    <row r="381">
      <c r="V381" s="12"/>
      <c r="W381" s="12"/>
      <c r="Z381" s="12"/>
      <c r="AA381" s="12"/>
      <c r="AD381" s="12"/>
      <c r="AE381" s="12"/>
      <c r="AI381" s="12"/>
      <c r="AL381" s="12"/>
      <c r="AM381" s="12"/>
      <c r="AQ381" s="12"/>
      <c r="AR381" s="12"/>
      <c r="AS381" s="12"/>
      <c r="AW381" s="12"/>
      <c r="BF381" s="12"/>
      <c r="BJ381" s="12"/>
    </row>
    <row r="382">
      <c r="V382" s="12"/>
      <c r="W382" s="12"/>
      <c r="Z382" s="12"/>
      <c r="AA382" s="12"/>
      <c r="AD382" s="12"/>
      <c r="AE382" s="12"/>
      <c r="AI382" s="12"/>
      <c r="AL382" s="12"/>
      <c r="AM382" s="12"/>
      <c r="AQ382" s="12"/>
      <c r="AR382" s="12"/>
      <c r="AS382" s="12"/>
      <c r="AW382" s="12"/>
      <c r="BF382" s="12"/>
      <c r="BJ382" s="12"/>
    </row>
    <row r="383">
      <c r="V383" s="12"/>
      <c r="W383" s="12"/>
      <c r="Z383" s="12"/>
      <c r="AA383" s="12"/>
      <c r="AD383" s="12"/>
      <c r="AE383" s="12"/>
      <c r="AI383" s="12"/>
      <c r="AL383" s="12"/>
      <c r="AM383" s="12"/>
      <c r="AQ383" s="12"/>
      <c r="AR383" s="12"/>
      <c r="AS383" s="12"/>
      <c r="AW383" s="12"/>
      <c r="BF383" s="12"/>
      <c r="BJ383" s="12"/>
    </row>
    <row r="384">
      <c r="V384" s="12"/>
      <c r="W384" s="12"/>
      <c r="Z384" s="12"/>
      <c r="AA384" s="12"/>
      <c r="AD384" s="12"/>
      <c r="AE384" s="12"/>
      <c r="AI384" s="12"/>
      <c r="AL384" s="12"/>
      <c r="AM384" s="12"/>
      <c r="AQ384" s="12"/>
      <c r="AR384" s="12"/>
      <c r="AS384" s="12"/>
      <c r="AW384" s="12"/>
      <c r="BF384" s="12"/>
      <c r="BJ384" s="12"/>
    </row>
    <row r="385">
      <c r="V385" s="12"/>
      <c r="W385" s="12"/>
      <c r="Z385" s="12"/>
      <c r="AA385" s="12"/>
      <c r="AD385" s="12"/>
      <c r="AE385" s="12"/>
      <c r="AI385" s="12"/>
      <c r="AL385" s="12"/>
      <c r="AM385" s="12"/>
      <c r="AQ385" s="12"/>
      <c r="AR385" s="12"/>
      <c r="AS385" s="12"/>
      <c r="AW385" s="12"/>
      <c r="BF385" s="12"/>
      <c r="BJ385" s="12"/>
    </row>
    <row r="386">
      <c r="V386" s="12"/>
      <c r="W386" s="12"/>
      <c r="Z386" s="12"/>
      <c r="AA386" s="12"/>
      <c r="AD386" s="12"/>
      <c r="AE386" s="12"/>
      <c r="AI386" s="12"/>
      <c r="AL386" s="12"/>
      <c r="AM386" s="12"/>
      <c r="AQ386" s="12"/>
      <c r="AR386" s="12"/>
      <c r="AS386" s="12"/>
      <c r="AW386" s="12"/>
      <c r="BF386" s="12"/>
      <c r="BJ386" s="12"/>
    </row>
    <row r="387">
      <c r="V387" s="12"/>
      <c r="W387" s="12"/>
      <c r="Z387" s="12"/>
      <c r="AA387" s="12"/>
      <c r="AD387" s="12"/>
      <c r="AE387" s="12"/>
      <c r="AI387" s="12"/>
      <c r="AL387" s="12"/>
      <c r="AM387" s="12"/>
      <c r="AQ387" s="12"/>
      <c r="AR387" s="12"/>
      <c r="AS387" s="12"/>
      <c r="AW387" s="12"/>
      <c r="BF387" s="12"/>
      <c r="BJ387" s="12"/>
    </row>
    <row r="388">
      <c r="V388" s="12"/>
      <c r="W388" s="12"/>
      <c r="Z388" s="12"/>
      <c r="AA388" s="12"/>
      <c r="AD388" s="12"/>
      <c r="AE388" s="12"/>
      <c r="AI388" s="12"/>
      <c r="AL388" s="12"/>
      <c r="AM388" s="12"/>
      <c r="AQ388" s="12"/>
      <c r="AR388" s="12"/>
      <c r="AS388" s="12"/>
      <c r="AW388" s="12"/>
      <c r="BF388" s="12"/>
      <c r="BJ388" s="12"/>
    </row>
    <row r="389">
      <c r="V389" s="12"/>
      <c r="W389" s="12"/>
      <c r="Z389" s="12"/>
      <c r="AA389" s="12"/>
      <c r="AD389" s="12"/>
      <c r="AE389" s="12"/>
      <c r="AI389" s="12"/>
      <c r="AL389" s="12"/>
      <c r="AM389" s="12"/>
      <c r="AQ389" s="12"/>
      <c r="AR389" s="12"/>
      <c r="AS389" s="12"/>
      <c r="AW389" s="12"/>
      <c r="BF389" s="12"/>
      <c r="BJ389" s="12"/>
    </row>
    <row r="390">
      <c r="V390" s="12"/>
      <c r="W390" s="12"/>
      <c r="Z390" s="12"/>
      <c r="AA390" s="12"/>
      <c r="AD390" s="12"/>
      <c r="AE390" s="12"/>
      <c r="AI390" s="12"/>
      <c r="AL390" s="12"/>
      <c r="AM390" s="12"/>
      <c r="AQ390" s="12"/>
      <c r="AR390" s="12"/>
      <c r="AS390" s="12"/>
      <c r="AW390" s="12"/>
      <c r="BF390" s="12"/>
      <c r="BJ390" s="12"/>
    </row>
    <row r="391">
      <c r="V391" s="12"/>
      <c r="W391" s="12"/>
      <c r="Z391" s="12"/>
      <c r="AA391" s="12"/>
      <c r="AD391" s="12"/>
      <c r="AE391" s="12"/>
      <c r="AI391" s="12"/>
      <c r="AL391" s="12"/>
      <c r="AM391" s="12"/>
      <c r="AQ391" s="12"/>
      <c r="AR391" s="12"/>
      <c r="AS391" s="12"/>
      <c r="AW391" s="12"/>
      <c r="BF391" s="12"/>
      <c r="BJ391" s="12"/>
    </row>
    <row r="392">
      <c r="V392" s="12"/>
      <c r="W392" s="12"/>
      <c r="Z392" s="12"/>
      <c r="AA392" s="12"/>
      <c r="AD392" s="12"/>
      <c r="AE392" s="12"/>
      <c r="AI392" s="12"/>
      <c r="AL392" s="12"/>
      <c r="AM392" s="12"/>
      <c r="AQ392" s="12"/>
      <c r="AR392" s="12"/>
      <c r="AS392" s="12"/>
      <c r="AW392" s="12"/>
      <c r="BF392" s="12"/>
      <c r="BJ392" s="12"/>
    </row>
    <row r="393">
      <c r="V393" s="12"/>
      <c r="W393" s="12"/>
      <c r="Z393" s="12"/>
      <c r="AA393" s="12"/>
      <c r="AD393" s="12"/>
      <c r="AE393" s="12"/>
      <c r="AI393" s="12"/>
      <c r="AL393" s="12"/>
      <c r="AM393" s="12"/>
      <c r="AQ393" s="12"/>
      <c r="AR393" s="12"/>
      <c r="AS393" s="12"/>
      <c r="AW393" s="12"/>
      <c r="BF393" s="12"/>
      <c r="BJ393" s="12"/>
    </row>
    <row r="394">
      <c r="V394" s="12"/>
      <c r="W394" s="12"/>
      <c r="Z394" s="12"/>
      <c r="AA394" s="12"/>
      <c r="AD394" s="12"/>
      <c r="AE394" s="12"/>
      <c r="AI394" s="12"/>
      <c r="AL394" s="12"/>
      <c r="AM394" s="12"/>
      <c r="AQ394" s="12"/>
      <c r="AR394" s="12"/>
      <c r="AS394" s="12"/>
      <c r="AW394" s="12"/>
      <c r="BF394" s="12"/>
      <c r="BJ394" s="12"/>
    </row>
    <row r="395">
      <c r="V395" s="12"/>
      <c r="W395" s="12"/>
      <c r="Z395" s="12"/>
      <c r="AA395" s="12"/>
      <c r="AD395" s="12"/>
      <c r="AE395" s="12"/>
      <c r="AI395" s="12"/>
      <c r="AL395" s="12"/>
      <c r="AM395" s="12"/>
      <c r="AQ395" s="12"/>
      <c r="AR395" s="12"/>
      <c r="AS395" s="12"/>
      <c r="AW395" s="12"/>
      <c r="BF395" s="12"/>
      <c r="BJ395" s="12"/>
    </row>
    <row r="396">
      <c r="V396" s="12"/>
      <c r="W396" s="12"/>
      <c r="Z396" s="12"/>
      <c r="AA396" s="12"/>
      <c r="AD396" s="12"/>
      <c r="AE396" s="12"/>
      <c r="AI396" s="12"/>
      <c r="AL396" s="12"/>
      <c r="AM396" s="12"/>
      <c r="AQ396" s="12"/>
      <c r="AR396" s="12"/>
      <c r="AS396" s="12"/>
      <c r="AW396" s="12"/>
      <c r="BF396" s="12"/>
      <c r="BJ396" s="12"/>
    </row>
    <row r="397">
      <c r="V397" s="12"/>
      <c r="W397" s="12"/>
      <c r="Z397" s="12"/>
      <c r="AA397" s="12"/>
      <c r="AD397" s="12"/>
      <c r="AE397" s="12"/>
      <c r="AI397" s="12"/>
      <c r="AL397" s="12"/>
      <c r="AM397" s="12"/>
      <c r="AQ397" s="12"/>
      <c r="AR397" s="12"/>
      <c r="AS397" s="12"/>
      <c r="AW397" s="12"/>
      <c r="BF397" s="12"/>
      <c r="BJ397" s="12"/>
    </row>
    <row r="398">
      <c r="V398" s="12"/>
      <c r="W398" s="12"/>
      <c r="Z398" s="12"/>
      <c r="AA398" s="12"/>
      <c r="AD398" s="12"/>
      <c r="AE398" s="12"/>
      <c r="AI398" s="12"/>
      <c r="AL398" s="12"/>
      <c r="AM398" s="12"/>
      <c r="AQ398" s="12"/>
      <c r="AR398" s="12"/>
      <c r="AS398" s="12"/>
      <c r="AW398" s="12"/>
      <c r="BF398" s="12"/>
      <c r="BJ398" s="12"/>
    </row>
    <row r="399">
      <c r="V399" s="12"/>
      <c r="W399" s="12"/>
      <c r="Z399" s="12"/>
      <c r="AA399" s="12"/>
      <c r="AD399" s="12"/>
      <c r="AE399" s="12"/>
      <c r="AI399" s="12"/>
      <c r="AL399" s="12"/>
      <c r="AM399" s="12"/>
      <c r="AQ399" s="12"/>
      <c r="AR399" s="12"/>
      <c r="AS399" s="12"/>
      <c r="AW399" s="12"/>
      <c r="BF399" s="12"/>
      <c r="BJ399" s="12"/>
    </row>
    <row r="400">
      <c r="V400" s="12"/>
      <c r="W400" s="12"/>
      <c r="Z400" s="12"/>
      <c r="AA400" s="12"/>
      <c r="AD400" s="12"/>
      <c r="AE400" s="12"/>
      <c r="AI400" s="12"/>
      <c r="AL400" s="12"/>
      <c r="AM400" s="12"/>
      <c r="AQ400" s="12"/>
      <c r="AR400" s="12"/>
      <c r="AS400" s="12"/>
      <c r="AW400" s="12"/>
      <c r="BF400" s="12"/>
      <c r="BJ400" s="12"/>
    </row>
    <row r="401">
      <c r="V401" s="12"/>
      <c r="W401" s="12"/>
      <c r="Z401" s="12"/>
      <c r="AA401" s="12"/>
      <c r="AD401" s="12"/>
      <c r="AE401" s="12"/>
      <c r="AI401" s="12"/>
      <c r="AL401" s="12"/>
      <c r="AM401" s="12"/>
      <c r="AQ401" s="12"/>
      <c r="AR401" s="12"/>
      <c r="AS401" s="12"/>
      <c r="AW401" s="12"/>
      <c r="BF401" s="12"/>
      <c r="BJ401" s="12"/>
    </row>
    <row r="402">
      <c r="V402" s="12"/>
      <c r="W402" s="12"/>
      <c r="Z402" s="12"/>
      <c r="AA402" s="12"/>
      <c r="AD402" s="12"/>
      <c r="AE402" s="12"/>
      <c r="AI402" s="12"/>
      <c r="AL402" s="12"/>
      <c r="AM402" s="12"/>
      <c r="AQ402" s="12"/>
      <c r="AR402" s="12"/>
      <c r="AS402" s="12"/>
      <c r="AW402" s="12"/>
      <c r="BF402" s="12"/>
      <c r="BJ402" s="12"/>
    </row>
    <row r="403">
      <c r="V403" s="12"/>
      <c r="W403" s="12"/>
      <c r="Z403" s="12"/>
      <c r="AA403" s="12"/>
      <c r="AD403" s="12"/>
      <c r="AE403" s="12"/>
      <c r="AI403" s="12"/>
      <c r="AL403" s="12"/>
      <c r="AM403" s="12"/>
      <c r="AQ403" s="12"/>
      <c r="AR403" s="12"/>
      <c r="AS403" s="12"/>
      <c r="AW403" s="12"/>
      <c r="BF403" s="12"/>
      <c r="BJ403" s="12"/>
    </row>
    <row r="404">
      <c r="V404" s="12"/>
      <c r="W404" s="12"/>
      <c r="Z404" s="12"/>
      <c r="AA404" s="12"/>
      <c r="AD404" s="12"/>
      <c r="AE404" s="12"/>
      <c r="AI404" s="12"/>
      <c r="AL404" s="12"/>
      <c r="AM404" s="12"/>
      <c r="AQ404" s="12"/>
      <c r="AR404" s="12"/>
      <c r="AS404" s="12"/>
      <c r="AW404" s="12"/>
      <c r="BF404" s="12"/>
      <c r="BJ404" s="12"/>
    </row>
    <row r="405">
      <c r="V405" s="12"/>
      <c r="W405" s="12"/>
      <c r="Z405" s="12"/>
      <c r="AA405" s="12"/>
      <c r="AD405" s="12"/>
      <c r="AE405" s="12"/>
      <c r="AI405" s="12"/>
      <c r="AL405" s="12"/>
      <c r="AM405" s="12"/>
      <c r="AQ405" s="12"/>
      <c r="AR405" s="12"/>
      <c r="AS405" s="12"/>
      <c r="AW405" s="12"/>
      <c r="BF405" s="12"/>
      <c r="BJ405" s="12"/>
    </row>
    <row r="406">
      <c r="V406" s="12"/>
      <c r="W406" s="12"/>
      <c r="Z406" s="12"/>
      <c r="AA406" s="12"/>
      <c r="AD406" s="12"/>
      <c r="AE406" s="12"/>
      <c r="AI406" s="12"/>
      <c r="AL406" s="12"/>
      <c r="AM406" s="12"/>
      <c r="AQ406" s="12"/>
      <c r="AR406" s="12"/>
      <c r="AS406" s="12"/>
      <c r="AW406" s="12"/>
      <c r="BF406" s="12"/>
      <c r="BJ406" s="12"/>
    </row>
    <row r="407">
      <c r="V407" s="12"/>
      <c r="W407" s="12"/>
      <c r="Z407" s="12"/>
      <c r="AA407" s="12"/>
      <c r="AD407" s="12"/>
      <c r="AE407" s="12"/>
      <c r="AI407" s="12"/>
      <c r="AL407" s="12"/>
      <c r="AM407" s="12"/>
      <c r="AQ407" s="12"/>
      <c r="AR407" s="12"/>
      <c r="AS407" s="12"/>
      <c r="AW407" s="12"/>
      <c r="BF407" s="12"/>
      <c r="BJ407" s="12"/>
    </row>
    <row r="408">
      <c r="V408" s="12"/>
      <c r="W408" s="12"/>
      <c r="Z408" s="12"/>
      <c r="AA408" s="12"/>
      <c r="AD408" s="12"/>
      <c r="AE408" s="12"/>
      <c r="AI408" s="12"/>
      <c r="AL408" s="12"/>
      <c r="AM408" s="12"/>
      <c r="AQ408" s="12"/>
      <c r="AR408" s="12"/>
      <c r="AS408" s="12"/>
      <c r="AW408" s="12"/>
      <c r="BF408" s="12"/>
      <c r="BJ408" s="12"/>
    </row>
    <row r="409">
      <c r="V409" s="12"/>
      <c r="W409" s="12"/>
      <c r="Z409" s="12"/>
      <c r="AA409" s="12"/>
      <c r="AD409" s="12"/>
      <c r="AE409" s="12"/>
      <c r="AI409" s="12"/>
      <c r="AL409" s="12"/>
      <c r="AM409" s="12"/>
      <c r="AQ409" s="12"/>
      <c r="AR409" s="12"/>
      <c r="AS409" s="12"/>
      <c r="AW409" s="12"/>
      <c r="BF409" s="12"/>
      <c r="BJ409" s="12"/>
    </row>
    <row r="410">
      <c r="V410" s="12"/>
      <c r="W410" s="12"/>
      <c r="Z410" s="12"/>
      <c r="AA410" s="12"/>
      <c r="AD410" s="12"/>
      <c r="AE410" s="12"/>
      <c r="AI410" s="12"/>
      <c r="AL410" s="12"/>
      <c r="AM410" s="12"/>
      <c r="AQ410" s="12"/>
      <c r="AR410" s="12"/>
      <c r="AS410" s="12"/>
      <c r="AW410" s="12"/>
      <c r="BF410" s="12"/>
      <c r="BJ410" s="12"/>
    </row>
    <row r="411">
      <c r="V411" s="12"/>
      <c r="W411" s="12"/>
      <c r="Z411" s="12"/>
      <c r="AA411" s="12"/>
      <c r="AD411" s="12"/>
      <c r="AE411" s="12"/>
      <c r="AI411" s="12"/>
      <c r="AL411" s="12"/>
      <c r="AM411" s="12"/>
      <c r="AQ411" s="12"/>
      <c r="AR411" s="12"/>
      <c r="AS411" s="12"/>
      <c r="AW411" s="12"/>
      <c r="BF411" s="12"/>
      <c r="BJ411" s="12"/>
    </row>
    <row r="412">
      <c r="V412" s="12"/>
      <c r="W412" s="12"/>
      <c r="Z412" s="12"/>
      <c r="AA412" s="12"/>
      <c r="AD412" s="12"/>
      <c r="AE412" s="12"/>
      <c r="AI412" s="12"/>
      <c r="AL412" s="12"/>
      <c r="AM412" s="12"/>
      <c r="AQ412" s="12"/>
      <c r="AR412" s="12"/>
      <c r="AS412" s="12"/>
      <c r="AW412" s="12"/>
      <c r="BF412" s="12"/>
      <c r="BJ412" s="12"/>
    </row>
    <row r="413">
      <c r="V413" s="12"/>
      <c r="W413" s="12"/>
      <c r="Z413" s="12"/>
      <c r="AA413" s="12"/>
      <c r="AD413" s="12"/>
      <c r="AE413" s="12"/>
      <c r="AI413" s="12"/>
      <c r="AL413" s="12"/>
      <c r="AM413" s="12"/>
      <c r="AQ413" s="12"/>
      <c r="AR413" s="12"/>
      <c r="AS413" s="12"/>
      <c r="AW413" s="12"/>
      <c r="BF413" s="12"/>
      <c r="BJ413" s="12"/>
    </row>
    <row r="414">
      <c r="V414" s="12"/>
      <c r="W414" s="12"/>
      <c r="Z414" s="12"/>
      <c r="AA414" s="12"/>
      <c r="AD414" s="12"/>
      <c r="AE414" s="12"/>
      <c r="AI414" s="12"/>
      <c r="AL414" s="12"/>
      <c r="AM414" s="12"/>
      <c r="AQ414" s="12"/>
      <c r="AR414" s="12"/>
      <c r="AS414" s="12"/>
      <c r="AW414" s="12"/>
      <c r="BF414" s="12"/>
      <c r="BJ414" s="12"/>
    </row>
    <row r="415">
      <c r="V415" s="12"/>
      <c r="W415" s="12"/>
      <c r="Z415" s="12"/>
      <c r="AA415" s="12"/>
      <c r="AD415" s="12"/>
      <c r="AE415" s="12"/>
      <c r="AI415" s="12"/>
      <c r="AL415" s="12"/>
      <c r="AM415" s="12"/>
      <c r="AQ415" s="12"/>
      <c r="AR415" s="12"/>
      <c r="AS415" s="12"/>
      <c r="AW415" s="12"/>
      <c r="BF415" s="12"/>
      <c r="BJ415" s="12"/>
    </row>
    <row r="416">
      <c r="V416" s="12"/>
      <c r="W416" s="12"/>
      <c r="Z416" s="12"/>
      <c r="AA416" s="12"/>
      <c r="AD416" s="12"/>
      <c r="AE416" s="12"/>
      <c r="AI416" s="12"/>
      <c r="AL416" s="12"/>
      <c r="AM416" s="12"/>
      <c r="AQ416" s="12"/>
      <c r="AR416" s="12"/>
      <c r="AS416" s="12"/>
      <c r="AW416" s="12"/>
      <c r="BF416" s="12"/>
      <c r="BJ416" s="12"/>
    </row>
    <row r="417">
      <c r="V417" s="12"/>
      <c r="W417" s="12"/>
      <c r="Z417" s="12"/>
      <c r="AA417" s="12"/>
      <c r="AD417" s="12"/>
      <c r="AE417" s="12"/>
      <c r="AI417" s="12"/>
      <c r="AL417" s="12"/>
      <c r="AM417" s="12"/>
      <c r="AQ417" s="12"/>
      <c r="AR417" s="12"/>
      <c r="AS417" s="12"/>
      <c r="AW417" s="12"/>
      <c r="BF417" s="12"/>
      <c r="BJ417" s="12"/>
    </row>
    <row r="418">
      <c r="V418" s="12"/>
      <c r="W418" s="12"/>
      <c r="Z418" s="12"/>
      <c r="AA418" s="12"/>
      <c r="AD418" s="12"/>
      <c r="AE418" s="12"/>
      <c r="AI418" s="12"/>
      <c r="AL418" s="12"/>
      <c r="AM418" s="12"/>
      <c r="AQ418" s="12"/>
      <c r="AR418" s="12"/>
      <c r="AS418" s="12"/>
      <c r="AW418" s="12"/>
      <c r="BF418" s="12"/>
      <c r="BJ418" s="12"/>
    </row>
    <row r="419">
      <c r="V419" s="12"/>
      <c r="W419" s="12"/>
      <c r="Z419" s="12"/>
      <c r="AA419" s="12"/>
      <c r="AD419" s="12"/>
      <c r="AE419" s="12"/>
      <c r="AI419" s="12"/>
      <c r="AL419" s="12"/>
      <c r="AM419" s="12"/>
      <c r="AQ419" s="12"/>
      <c r="AR419" s="12"/>
      <c r="AS419" s="12"/>
      <c r="AW419" s="12"/>
      <c r="BF419" s="12"/>
      <c r="BJ419" s="12"/>
    </row>
    <row r="420">
      <c r="V420" s="12"/>
      <c r="W420" s="12"/>
      <c r="Z420" s="12"/>
      <c r="AA420" s="12"/>
      <c r="AD420" s="12"/>
      <c r="AE420" s="12"/>
      <c r="AI420" s="12"/>
      <c r="AL420" s="12"/>
      <c r="AM420" s="12"/>
      <c r="AQ420" s="12"/>
      <c r="AR420" s="12"/>
      <c r="AS420" s="12"/>
      <c r="AW420" s="12"/>
      <c r="BF420" s="12"/>
      <c r="BJ420" s="12"/>
    </row>
    <row r="421">
      <c r="V421" s="12"/>
      <c r="W421" s="12"/>
      <c r="Z421" s="12"/>
      <c r="AA421" s="12"/>
      <c r="AD421" s="12"/>
      <c r="AE421" s="12"/>
      <c r="AI421" s="12"/>
      <c r="AL421" s="12"/>
      <c r="AM421" s="12"/>
      <c r="AQ421" s="12"/>
      <c r="AR421" s="12"/>
      <c r="AS421" s="12"/>
      <c r="AW421" s="12"/>
      <c r="BF421" s="12"/>
      <c r="BJ421" s="12"/>
    </row>
    <row r="422">
      <c r="V422" s="12"/>
      <c r="W422" s="12"/>
      <c r="Z422" s="12"/>
      <c r="AA422" s="12"/>
      <c r="AD422" s="12"/>
      <c r="AE422" s="12"/>
      <c r="AI422" s="12"/>
      <c r="AL422" s="12"/>
      <c r="AM422" s="12"/>
      <c r="AQ422" s="12"/>
      <c r="AR422" s="12"/>
      <c r="AS422" s="12"/>
      <c r="AW422" s="12"/>
      <c r="BF422" s="12"/>
      <c r="BJ422" s="12"/>
    </row>
    <row r="423">
      <c r="V423" s="12"/>
      <c r="W423" s="12"/>
      <c r="Z423" s="12"/>
      <c r="AA423" s="12"/>
      <c r="AD423" s="12"/>
      <c r="AE423" s="12"/>
      <c r="AI423" s="12"/>
      <c r="AL423" s="12"/>
      <c r="AM423" s="12"/>
      <c r="AQ423" s="12"/>
      <c r="AR423" s="12"/>
      <c r="AS423" s="12"/>
      <c r="AW423" s="12"/>
      <c r="BF423" s="12"/>
      <c r="BJ423" s="12"/>
    </row>
    <row r="424">
      <c r="V424" s="12"/>
      <c r="W424" s="12"/>
      <c r="Z424" s="12"/>
      <c r="AA424" s="12"/>
      <c r="AD424" s="12"/>
      <c r="AE424" s="12"/>
      <c r="AI424" s="12"/>
      <c r="AL424" s="12"/>
      <c r="AM424" s="12"/>
      <c r="AQ424" s="12"/>
      <c r="AR424" s="12"/>
      <c r="AS424" s="12"/>
      <c r="AW424" s="12"/>
      <c r="BF424" s="12"/>
      <c r="BJ424" s="12"/>
    </row>
    <row r="425">
      <c r="V425" s="12"/>
      <c r="W425" s="12"/>
      <c r="Z425" s="12"/>
      <c r="AA425" s="12"/>
      <c r="AD425" s="12"/>
      <c r="AE425" s="12"/>
      <c r="AI425" s="12"/>
      <c r="AL425" s="12"/>
      <c r="AM425" s="12"/>
      <c r="AQ425" s="12"/>
      <c r="AR425" s="12"/>
      <c r="AS425" s="12"/>
      <c r="AW425" s="12"/>
      <c r="BF425" s="12"/>
      <c r="BJ425" s="12"/>
    </row>
    <row r="426">
      <c r="V426" s="12"/>
      <c r="W426" s="12"/>
      <c r="Z426" s="12"/>
      <c r="AA426" s="12"/>
      <c r="AD426" s="12"/>
      <c r="AE426" s="12"/>
      <c r="AI426" s="12"/>
      <c r="AL426" s="12"/>
      <c r="AM426" s="12"/>
      <c r="AQ426" s="12"/>
      <c r="AR426" s="12"/>
      <c r="AS426" s="12"/>
      <c r="AW426" s="12"/>
      <c r="BF426" s="12"/>
      <c r="BJ426" s="12"/>
    </row>
    <row r="427">
      <c r="V427" s="12"/>
      <c r="W427" s="12"/>
      <c r="Z427" s="12"/>
      <c r="AA427" s="12"/>
      <c r="AD427" s="12"/>
      <c r="AE427" s="12"/>
      <c r="AI427" s="12"/>
      <c r="AL427" s="12"/>
      <c r="AM427" s="12"/>
      <c r="AQ427" s="12"/>
      <c r="AR427" s="12"/>
      <c r="AS427" s="12"/>
      <c r="AW427" s="12"/>
      <c r="BF427" s="12"/>
      <c r="BJ427" s="12"/>
    </row>
    <row r="428">
      <c r="V428" s="12"/>
      <c r="W428" s="12"/>
      <c r="Z428" s="12"/>
      <c r="AA428" s="12"/>
      <c r="AD428" s="12"/>
      <c r="AE428" s="12"/>
      <c r="AI428" s="12"/>
      <c r="AL428" s="12"/>
      <c r="AM428" s="12"/>
      <c r="AQ428" s="12"/>
      <c r="AR428" s="12"/>
      <c r="AS428" s="12"/>
      <c r="AW428" s="12"/>
      <c r="BF428" s="12"/>
      <c r="BJ428" s="12"/>
    </row>
    <row r="429">
      <c r="V429" s="12"/>
      <c r="W429" s="12"/>
      <c r="Z429" s="12"/>
      <c r="AA429" s="12"/>
      <c r="AD429" s="12"/>
      <c r="AE429" s="12"/>
      <c r="AI429" s="12"/>
      <c r="AL429" s="12"/>
      <c r="AM429" s="12"/>
      <c r="AQ429" s="12"/>
      <c r="AR429" s="12"/>
      <c r="AS429" s="12"/>
      <c r="AW429" s="12"/>
      <c r="BF429" s="12"/>
      <c r="BJ429" s="12"/>
    </row>
    <row r="430">
      <c r="V430" s="12"/>
      <c r="W430" s="12"/>
      <c r="Z430" s="12"/>
      <c r="AA430" s="12"/>
      <c r="AD430" s="12"/>
      <c r="AE430" s="12"/>
      <c r="AI430" s="12"/>
      <c r="AL430" s="12"/>
      <c r="AM430" s="12"/>
      <c r="AQ430" s="12"/>
      <c r="AR430" s="12"/>
      <c r="AS430" s="12"/>
      <c r="AW430" s="12"/>
      <c r="BF430" s="12"/>
      <c r="BJ430" s="12"/>
    </row>
    <row r="431">
      <c r="V431" s="12"/>
      <c r="W431" s="12"/>
      <c r="Z431" s="12"/>
      <c r="AA431" s="12"/>
      <c r="AD431" s="12"/>
      <c r="AE431" s="12"/>
      <c r="AI431" s="12"/>
      <c r="AL431" s="12"/>
      <c r="AM431" s="12"/>
      <c r="AQ431" s="12"/>
      <c r="AR431" s="12"/>
      <c r="AS431" s="12"/>
      <c r="AW431" s="12"/>
      <c r="BF431" s="12"/>
      <c r="BJ431" s="12"/>
    </row>
    <row r="432">
      <c r="V432" s="12"/>
      <c r="W432" s="12"/>
      <c r="Z432" s="12"/>
      <c r="AA432" s="12"/>
      <c r="AD432" s="12"/>
      <c r="AE432" s="12"/>
      <c r="AI432" s="12"/>
      <c r="AL432" s="12"/>
      <c r="AM432" s="12"/>
      <c r="AQ432" s="12"/>
      <c r="AR432" s="12"/>
      <c r="AS432" s="12"/>
      <c r="AW432" s="12"/>
      <c r="BF432" s="12"/>
      <c r="BJ432" s="12"/>
    </row>
    <row r="433">
      <c r="V433" s="12"/>
      <c r="W433" s="12"/>
      <c r="Z433" s="12"/>
      <c r="AA433" s="12"/>
      <c r="AD433" s="12"/>
      <c r="AE433" s="12"/>
      <c r="AI433" s="12"/>
      <c r="AL433" s="12"/>
      <c r="AM433" s="12"/>
      <c r="AQ433" s="12"/>
      <c r="AR433" s="12"/>
      <c r="AS433" s="12"/>
      <c r="AW433" s="12"/>
      <c r="BF433" s="12"/>
      <c r="BJ433" s="12"/>
    </row>
    <row r="434">
      <c r="V434" s="12"/>
      <c r="W434" s="12"/>
      <c r="Z434" s="12"/>
      <c r="AA434" s="12"/>
      <c r="AD434" s="12"/>
      <c r="AE434" s="12"/>
      <c r="AI434" s="12"/>
      <c r="AL434" s="12"/>
      <c r="AM434" s="12"/>
      <c r="AQ434" s="12"/>
      <c r="AR434" s="12"/>
      <c r="AS434" s="12"/>
      <c r="AW434" s="12"/>
      <c r="BF434" s="12"/>
      <c r="BJ434" s="12"/>
    </row>
    <row r="435">
      <c r="V435" s="12"/>
      <c r="W435" s="12"/>
      <c r="Z435" s="12"/>
      <c r="AA435" s="12"/>
      <c r="AD435" s="12"/>
      <c r="AE435" s="12"/>
      <c r="AI435" s="12"/>
      <c r="AL435" s="12"/>
      <c r="AM435" s="12"/>
      <c r="AQ435" s="12"/>
      <c r="AR435" s="12"/>
      <c r="AS435" s="12"/>
      <c r="AW435" s="12"/>
      <c r="BF435" s="12"/>
      <c r="BJ435" s="12"/>
    </row>
    <row r="436">
      <c r="V436" s="12"/>
      <c r="W436" s="12"/>
      <c r="Z436" s="12"/>
      <c r="AA436" s="12"/>
      <c r="AD436" s="12"/>
      <c r="AE436" s="12"/>
      <c r="AI436" s="12"/>
      <c r="AL436" s="12"/>
      <c r="AM436" s="12"/>
      <c r="AQ436" s="12"/>
      <c r="AR436" s="12"/>
      <c r="AS436" s="12"/>
      <c r="AW436" s="12"/>
      <c r="BF436" s="12"/>
      <c r="BJ436" s="12"/>
    </row>
    <row r="437">
      <c r="V437" s="12"/>
      <c r="W437" s="12"/>
      <c r="Z437" s="12"/>
      <c r="AA437" s="12"/>
      <c r="AD437" s="12"/>
      <c r="AE437" s="12"/>
      <c r="AI437" s="12"/>
      <c r="AL437" s="12"/>
      <c r="AM437" s="12"/>
      <c r="AQ437" s="12"/>
      <c r="AR437" s="12"/>
      <c r="AS437" s="12"/>
      <c r="AW437" s="12"/>
      <c r="BF437" s="12"/>
      <c r="BJ437" s="12"/>
    </row>
    <row r="438">
      <c r="V438" s="12"/>
      <c r="W438" s="12"/>
      <c r="Z438" s="12"/>
      <c r="AA438" s="12"/>
      <c r="AD438" s="12"/>
      <c r="AE438" s="12"/>
      <c r="AI438" s="12"/>
      <c r="AL438" s="12"/>
      <c r="AM438" s="12"/>
      <c r="AQ438" s="12"/>
      <c r="AR438" s="12"/>
      <c r="AS438" s="12"/>
      <c r="AW438" s="12"/>
      <c r="BF438" s="12"/>
      <c r="BJ438" s="12"/>
    </row>
    <row r="439">
      <c r="V439" s="12"/>
      <c r="W439" s="12"/>
      <c r="Z439" s="12"/>
      <c r="AA439" s="12"/>
      <c r="AD439" s="12"/>
      <c r="AE439" s="12"/>
      <c r="AI439" s="12"/>
      <c r="AL439" s="12"/>
      <c r="AM439" s="12"/>
      <c r="AQ439" s="12"/>
      <c r="AR439" s="12"/>
      <c r="AS439" s="12"/>
      <c r="AW439" s="12"/>
      <c r="BF439" s="12"/>
      <c r="BJ439" s="12"/>
    </row>
    <row r="440">
      <c r="V440" s="12"/>
      <c r="W440" s="12"/>
      <c r="Z440" s="12"/>
      <c r="AA440" s="12"/>
      <c r="AD440" s="12"/>
      <c r="AE440" s="12"/>
      <c r="AI440" s="12"/>
      <c r="AL440" s="12"/>
      <c r="AM440" s="12"/>
      <c r="AQ440" s="12"/>
      <c r="AR440" s="12"/>
      <c r="AS440" s="12"/>
      <c r="AW440" s="12"/>
      <c r="BF440" s="12"/>
      <c r="BJ440" s="12"/>
    </row>
    <row r="441">
      <c r="V441" s="12"/>
      <c r="W441" s="12"/>
      <c r="Z441" s="12"/>
      <c r="AA441" s="12"/>
      <c r="AD441" s="12"/>
      <c r="AE441" s="12"/>
      <c r="AI441" s="12"/>
      <c r="AL441" s="12"/>
      <c r="AM441" s="12"/>
      <c r="AQ441" s="12"/>
      <c r="AR441" s="12"/>
      <c r="AS441" s="12"/>
      <c r="AW441" s="12"/>
      <c r="BF441" s="12"/>
      <c r="BJ441" s="12"/>
    </row>
    <row r="442">
      <c r="V442" s="12"/>
      <c r="W442" s="12"/>
      <c r="Z442" s="12"/>
      <c r="AA442" s="12"/>
      <c r="AD442" s="12"/>
      <c r="AE442" s="12"/>
      <c r="AI442" s="12"/>
      <c r="AL442" s="12"/>
      <c r="AM442" s="12"/>
      <c r="AQ442" s="12"/>
      <c r="AR442" s="12"/>
      <c r="AS442" s="12"/>
      <c r="AW442" s="12"/>
      <c r="BF442" s="12"/>
      <c r="BJ442" s="12"/>
    </row>
    <row r="443">
      <c r="V443" s="12"/>
      <c r="W443" s="12"/>
      <c r="Z443" s="12"/>
      <c r="AA443" s="12"/>
      <c r="AD443" s="12"/>
      <c r="AE443" s="12"/>
      <c r="AI443" s="12"/>
      <c r="AL443" s="12"/>
      <c r="AM443" s="12"/>
      <c r="AQ443" s="12"/>
      <c r="AR443" s="12"/>
      <c r="AS443" s="12"/>
      <c r="AW443" s="12"/>
      <c r="BF443" s="12"/>
      <c r="BJ443" s="12"/>
    </row>
    <row r="444">
      <c r="V444" s="12"/>
      <c r="W444" s="12"/>
      <c r="Z444" s="12"/>
      <c r="AA444" s="12"/>
      <c r="AD444" s="12"/>
      <c r="AE444" s="12"/>
      <c r="AI444" s="12"/>
      <c r="AL444" s="12"/>
      <c r="AM444" s="12"/>
      <c r="AQ444" s="12"/>
      <c r="AR444" s="12"/>
      <c r="AS444" s="12"/>
      <c r="AW444" s="12"/>
      <c r="BF444" s="12"/>
      <c r="BJ444" s="12"/>
    </row>
    <row r="445">
      <c r="V445" s="12"/>
      <c r="W445" s="12"/>
      <c r="Z445" s="12"/>
      <c r="AA445" s="12"/>
      <c r="AD445" s="12"/>
      <c r="AE445" s="12"/>
      <c r="AI445" s="12"/>
      <c r="AL445" s="12"/>
      <c r="AM445" s="12"/>
      <c r="AQ445" s="12"/>
      <c r="AR445" s="12"/>
      <c r="AS445" s="12"/>
      <c r="AW445" s="12"/>
      <c r="BF445" s="12"/>
      <c r="BJ445" s="12"/>
    </row>
    <row r="446">
      <c r="V446" s="12"/>
      <c r="W446" s="12"/>
      <c r="Z446" s="12"/>
      <c r="AA446" s="12"/>
      <c r="AD446" s="12"/>
      <c r="AE446" s="12"/>
      <c r="AI446" s="12"/>
      <c r="AL446" s="12"/>
      <c r="AM446" s="12"/>
      <c r="AQ446" s="12"/>
      <c r="AR446" s="12"/>
      <c r="AS446" s="12"/>
      <c r="AW446" s="12"/>
      <c r="BF446" s="12"/>
      <c r="BJ446" s="12"/>
    </row>
    <row r="447">
      <c r="V447" s="12"/>
      <c r="W447" s="12"/>
      <c r="Z447" s="12"/>
      <c r="AA447" s="12"/>
      <c r="AD447" s="12"/>
      <c r="AE447" s="12"/>
      <c r="AI447" s="12"/>
      <c r="AL447" s="12"/>
      <c r="AM447" s="12"/>
      <c r="AQ447" s="12"/>
      <c r="AR447" s="12"/>
      <c r="AS447" s="12"/>
      <c r="AW447" s="12"/>
      <c r="BF447" s="12"/>
      <c r="BJ447" s="12"/>
    </row>
    <row r="448">
      <c r="V448" s="12"/>
      <c r="W448" s="12"/>
      <c r="Z448" s="12"/>
      <c r="AA448" s="12"/>
      <c r="AD448" s="12"/>
      <c r="AE448" s="12"/>
      <c r="AI448" s="12"/>
      <c r="AL448" s="12"/>
      <c r="AM448" s="12"/>
      <c r="AQ448" s="12"/>
      <c r="AR448" s="12"/>
      <c r="AS448" s="12"/>
      <c r="AW448" s="12"/>
      <c r="BF448" s="12"/>
      <c r="BJ448" s="12"/>
    </row>
    <row r="449">
      <c r="V449" s="12"/>
      <c r="W449" s="12"/>
      <c r="Z449" s="12"/>
      <c r="AA449" s="12"/>
      <c r="AD449" s="12"/>
      <c r="AE449" s="12"/>
      <c r="AI449" s="12"/>
      <c r="AL449" s="12"/>
      <c r="AM449" s="12"/>
      <c r="AQ449" s="12"/>
      <c r="AR449" s="12"/>
      <c r="AS449" s="12"/>
      <c r="AW449" s="12"/>
      <c r="BF449" s="12"/>
      <c r="BJ449" s="12"/>
    </row>
    <row r="450">
      <c r="V450" s="12"/>
      <c r="W450" s="12"/>
      <c r="Z450" s="12"/>
      <c r="AA450" s="12"/>
      <c r="AD450" s="12"/>
      <c r="AE450" s="12"/>
      <c r="AI450" s="12"/>
      <c r="AL450" s="12"/>
      <c r="AM450" s="12"/>
      <c r="AQ450" s="12"/>
      <c r="AR450" s="12"/>
      <c r="AS450" s="12"/>
      <c r="AW450" s="12"/>
      <c r="BF450" s="12"/>
      <c r="BJ450" s="12"/>
    </row>
    <row r="451">
      <c r="V451" s="12"/>
      <c r="W451" s="12"/>
      <c r="Z451" s="12"/>
      <c r="AA451" s="12"/>
      <c r="AD451" s="12"/>
      <c r="AE451" s="12"/>
      <c r="AI451" s="12"/>
      <c r="AL451" s="12"/>
      <c r="AM451" s="12"/>
      <c r="AQ451" s="12"/>
      <c r="AR451" s="12"/>
      <c r="AS451" s="12"/>
      <c r="AW451" s="12"/>
      <c r="BF451" s="12"/>
      <c r="BJ451" s="12"/>
    </row>
    <row r="452">
      <c r="V452" s="12"/>
      <c r="W452" s="12"/>
      <c r="Z452" s="12"/>
      <c r="AA452" s="12"/>
      <c r="AD452" s="12"/>
      <c r="AE452" s="12"/>
      <c r="AI452" s="12"/>
      <c r="AL452" s="12"/>
      <c r="AM452" s="12"/>
      <c r="AQ452" s="12"/>
      <c r="AR452" s="12"/>
      <c r="AS452" s="12"/>
      <c r="AW452" s="12"/>
      <c r="BF452" s="12"/>
      <c r="BJ452" s="12"/>
    </row>
    <row r="453">
      <c r="V453" s="12"/>
      <c r="W453" s="12"/>
      <c r="Z453" s="12"/>
      <c r="AA453" s="12"/>
      <c r="AD453" s="12"/>
      <c r="AE453" s="12"/>
      <c r="AI453" s="12"/>
      <c r="AL453" s="12"/>
      <c r="AM453" s="12"/>
      <c r="AQ453" s="12"/>
      <c r="AR453" s="12"/>
      <c r="AS453" s="12"/>
      <c r="AW453" s="12"/>
      <c r="BF453" s="12"/>
      <c r="BJ453" s="12"/>
    </row>
    <row r="454">
      <c r="V454" s="12"/>
      <c r="W454" s="12"/>
      <c r="Z454" s="12"/>
      <c r="AA454" s="12"/>
      <c r="AD454" s="12"/>
      <c r="AE454" s="12"/>
      <c r="AI454" s="12"/>
      <c r="AL454" s="12"/>
      <c r="AM454" s="12"/>
      <c r="AQ454" s="12"/>
      <c r="AR454" s="12"/>
      <c r="AS454" s="12"/>
      <c r="AW454" s="12"/>
      <c r="BF454" s="12"/>
      <c r="BJ454" s="12"/>
    </row>
    <row r="455">
      <c r="V455" s="12"/>
      <c r="W455" s="12"/>
      <c r="Z455" s="12"/>
      <c r="AA455" s="12"/>
      <c r="AD455" s="12"/>
      <c r="AE455" s="12"/>
      <c r="AI455" s="12"/>
      <c r="AL455" s="12"/>
      <c r="AM455" s="12"/>
      <c r="AQ455" s="12"/>
      <c r="AR455" s="12"/>
      <c r="AS455" s="12"/>
      <c r="AW455" s="12"/>
      <c r="BF455" s="12"/>
      <c r="BJ455" s="12"/>
    </row>
    <row r="456">
      <c r="V456" s="12"/>
      <c r="W456" s="12"/>
      <c r="Z456" s="12"/>
      <c r="AA456" s="12"/>
      <c r="AD456" s="12"/>
      <c r="AE456" s="12"/>
      <c r="AI456" s="12"/>
      <c r="AL456" s="12"/>
      <c r="AM456" s="12"/>
      <c r="AQ456" s="12"/>
      <c r="AR456" s="12"/>
      <c r="AS456" s="12"/>
      <c r="AW456" s="12"/>
      <c r="BF456" s="12"/>
      <c r="BJ456" s="12"/>
    </row>
    <row r="457">
      <c r="V457" s="12"/>
      <c r="W457" s="12"/>
      <c r="Z457" s="12"/>
      <c r="AA457" s="12"/>
      <c r="AD457" s="12"/>
      <c r="AE457" s="12"/>
      <c r="AI457" s="12"/>
      <c r="AL457" s="12"/>
      <c r="AM457" s="12"/>
      <c r="AQ457" s="12"/>
      <c r="AR457" s="12"/>
      <c r="AS457" s="12"/>
      <c r="AW457" s="12"/>
      <c r="BF457" s="12"/>
      <c r="BJ457" s="12"/>
    </row>
    <row r="458">
      <c r="V458" s="12"/>
      <c r="W458" s="12"/>
      <c r="Z458" s="12"/>
      <c r="AA458" s="12"/>
      <c r="AD458" s="12"/>
      <c r="AE458" s="12"/>
      <c r="AI458" s="12"/>
      <c r="AL458" s="12"/>
      <c r="AM458" s="12"/>
      <c r="AQ458" s="12"/>
      <c r="AR458" s="12"/>
      <c r="AS458" s="12"/>
      <c r="AW458" s="12"/>
      <c r="BF458" s="12"/>
      <c r="BJ458" s="12"/>
    </row>
    <row r="459">
      <c r="V459" s="12"/>
      <c r="W459" s="12"/>
      <c r="Z459" s="12"/>
      <c r="AA459" s="12"/>
      <c r="AD459" s="12"/>
      <c r="AE459" s="12"/>
      <c r="AI459" s="12"/>
      <c r="AL459" s="12"/>
      <c r="AM459" s="12"/>
      <c r="AQ459" s="12"/>
      <c r="AR459" s="12"/>
      <c r="AS459" s="12"/>
      <c r="AW459" s="12"/>
      <c r="BF459" s="12"/>
      <c r="BJ459" s="12"/>
    </row>
    <row r="460">
      <c r="V460" s="12"/>
      <c r="W460" s="12"/>
      <c r="Z460" s="12"/>
      <c r="AA460" s="12"/>
      <c r="AD460" s="12"/>
      <c r="AE460" s="12"/>
      <c r="AI460" s="12"/>
      <c r="AL460" s="12"/>
      <c r="AM460" s="12"/>
      <c r="AQ460" s="12"/>
      <c r="AR460" s="12"/>
      <c r="AS460" s="12"/>
      <c r="AW460" s="12"/>
      <c r="BF460" s="12"/>
      <c r="BJ460" s="12"/>
    </row>
    <row r="461">
      <c r="V461" s="12"/>
      <c r="W461" s="12"/>
      <c r="Z461" s="12"/>
      <c r="AA461" s="12"/>
      <c r="AD461" s="12"/>
      <c r="AE461" s="12"/>
      <c r="AI461" s="12"/>
      <c r="AL461" s="12"/>
      <c r="AM461" s="12"/>
      <c r="AQ461" s="12"/>
      <c r="AR461" s="12"/>
      <c r="AS461" s="12"/>
      <c r="AW461" s="12"/>
      <c r="BF461" s="12"/>
      <c r="BJ461" s="12"/>
    </row>
    <row r="462">
      <c r="V462" s="12"/>
      <c r="W462" s="12"/>
      <c r="Z462" s="12"/>
      <c r="AA462" s="12"/>
      <c r="AD462" s="12"/>
      <c r="AE462" s="12"/>
      <c r="AI462" s="12"/>
      <c r="AL462" s="12"/>
      <c r="AM462" s="12"/>
      <c r="AQ462" s="12"/>
      <c r="AR462" s="12"/>
      <c r="AS462" s="12"/>
      <c r="AW462" s="12"/>
      <c r="BF462" s="12"/>
      <c r="BJ462" s="12"/>
    </row>
    <row r="463">
      <c r="V463" s="12"/>
      <c r="W463" s="12"/>
      <c r="Z463" s="12"/>
      <c r="AA463" s="12"/>
      <c r="AD463" s="12"/>
      <c r="AE463" s="12"/>
      <c r="AI463" s="12"/>
      <c r="AL463" s="12"/>
      <c r="AM463" s="12"/>
      <c r="AQ463" s="12"/>
      <c r="AR463" s="12"/>
      <c r="AS463" s="12"/>
      <c r="AW463" s="12"/>
      <c r="BF463" s="12"/>
      <c r="BJ463" s="12"/>
    </row>
    <row r="464">
      <c r="V464" s="12"/>
      <c r="W464" s="12"/>
      <c r="Z464" s="12"/>
      <c r="AA464" s="12"/>
      <c r="AD464" s="12"/>
      <c r="AE464" s="12"/>
      <c r="AI464" s="12"/>
      <c r="AL464" s="12"/>
      <c r="AM464" s="12"/>
      <c r="AQ464" s="12"/>
      <c r="AR464" s="12"/>
      <c r="AS464" s="12"/>
      <c r="AW464" s="12"/>
      <c r="BF464" s="12"/>
      <c r="BJ464" s="12"/>
    </row>
    <row r="465">
      <c r="V465" s="12"/>
      <c r="W465" s="12"/>
      <c r="Z465" s="12"/>
      <c r="AA465" s="12"/>
      <c r="AD465" s="12"/>
      <c r="AE465" s="12"/>
      <c r="AI465" s="12"/>
      <c r="AL465" s="12"/>
      <c r="AM465" s="12"/>
      <c r="AQ465" s="12"/>
      <c r="AR465" s="12"/>
      <c r="AS465" s="12"/>
      <c r="AW465" s="12"/>
      <c r="BF465" s="12"/>
      <c r="BJ465" s="12"/>
    </row>
    <row r="466">
      <c r="V466" s="12"/>
      <c r="W466" s="12"/>
      <c r="Z466" s="12"/>
      <c r="AA466" s="12"/>
      <c r="AD466" s="12"/>
      <c r="AE466" s="12"/>
      <c r="AI466" s="12"/>
      <c r="AL466" s="12"/>
      <c r="AM466" s="12"/>
      <c r="AQ466" s="12"/>
      <c r="AR466" s="12"/>
      <c r="AS466" s="12"/>
      <c r="AW466" s="12"/>
      <c r="BF466" s="12"/>
      <c r="BJ466" s="12"/>
    </row>
    <row r="467">
      <c r="V467" s="12"/>
      <c r="W467" s="12"/>
      <c r="Z467" s="12"/>
      <c r="AA467" s="12"/>
      <c r="AD467" s="12"/>
      <c r="AE467" s="12"/>
      <c r="AI467" s="12"/>
      <c r="AL467" s="12"/>
      <c r="AM467" s="12"/>
      <c r="AQ467" s="12"/>
      <c r="AR467" s="12"/>
      <c r="AS467" s="12"/>
      <c r="AW467" s="12"/>
      <c r="BF467" s="12"/>
      <c r="BJ467" s="12"/>
    </row>
    <row r="468">
      <c r="V468" s="12"/>
      <c r="W468" s="12"/>
      <c r="Z468" s="12"/>
      <c r="AA468" s="12"/>
      <c r="AD468" s="12"/>
      <c r="AE468" s="12"/>
      <c r="AI468" s="12"/>
      <c r="AL468" s="12"/>
      <c r="AM468" s="12"/>
      <c r="AQ468" s="12"/>
      <c r="AR468" s="12"/>
      <c r="AS468" s="12"/>
      <c r="AW468" s="12"/>
      <c r="BF468" s="12"/>
      <c r="BJ468" s="12"/>
    </row>
    <row r="469">
      <c r="V469" s="12"/>
      <c r="W469" s="12"/>
      <c r="Z469" s="12"/>
      <c r="AA469" s="12"/>
      <c r="AD469" s="12"/>
      <c r="AE469" s="12"/>
      <c r="AI469" s="12"/>
      <c r="AL469" s="12"/>
      <c r="AM469" s="12"/>
      <c r="AQ469" s="12"/>
      <c r="AR469" s="12"/>
      <c r="AS469" s="12"/>
      <c r="AW469" s="12"/>
      <c r="BF469" s="12"/>
      <c r="BJ469" s="12"/>
    </row>
    <row r="470">
      <c r="V470" s="12"/>
      <c r="W470" s="12"/>
      <c r="Z470" s="12"/>
      <c r="AA470" s="12"/>
      <c r="AD470" s="12"/>
      <c r="AE470" s="12"/>
      <c r="AI470" s="12"/>
      <c r="AL470" s="12"/>
      <c r="AM470" s="12"/>
      <c r="AQ470" s="12"/>
      <c r="AR470" s="12"/>
      <c r="AS470" s="12"/>
      <c r="AW470" s="12"/>
      <c r="BF470" s="12"/>
      <c r="BJ470" s="12"/>
    </row>
    <row r="471">
      <c r="V471" s="12"/>
      <c r="W471" s="12"/>
      <c r="Z471" s="12"/>
      <c r="AA471" s="12"/>
      <c r="AD471" s="12"/>
      <c r="AE471" s="12"/>
      <c r="AI471" s="12"/>
      <c r="AL471" s="12"/>
      <c r="AM471" s="12"/>
      <c r="AQ471" s="12"/>
      <c r="AR471" s="12"/>
      <c r="AS471" s="12"/>
      <c r="AW471" s="12"/>
      <c r="BF471" s="12"/>
      <c r="BJ471" s="12"/>
    </row>
    <row r="472">
      <c r="V472" s="12"/>
      <c r="W472" s="12"/>
      <c r="Z472" s="12"/>
      <c r="AA472" s="12"/>
      <c r="AD472" s="12"/>
      <c r="AE472" s="12"/>
      <c r="AI472" s="12"/>
      <c r="AL472" s="12"/>
      <c r="AM472" s="12"/>
      <c r="AQ472" s="12"/>
      <c r="AR472" s="12"/>
      <c r="AS472" s="12"/>
      <c r="AW472" s="12"/>
      <c r="BF472" s="12"/>
      <c r="BJ472" s="12"/>
    </row>
    <row r="473">
      <c r="V473" s="12"/>
      <c r="W473" s="12"/>
      <c r="Z473" s="12"/>
      <c r="AA473" s="12"/>
      <c r="AD473" s="12"/>
      <c r="AE473" s="12"/>
      <c r="AI473" s="12"/>
      <c r="AL473" s="12"/>
      <c r="AM473" s="12"/>
      <c r="AQ473" s="12"/>
      <c r="AR473" s="12"/>
      <c r="AS473" s="12"/>
      <c r="AW473" s="12"/>
      <c r="BF473" s="12"/>
      <c r="BJ473" s="12"/>
    </row>
    <row r="474">
      <c r="V474" s="12"/>
      <c r="W474" s="12"/>
      <c r="Z474" s="12"/>
      <c r="AA474" s="12"/>
      <c r="AD474" s="12"/>
      <c r="AE474" s="12"/>
      <c r="AI474" s="12"/>
      <c r="AL474" s="12"/>
      <c r="AM474" s="12"/>
      <c r="AQ474" s="12"/>
      <c r="AR474" s="12"/>
      <c r="AS474" s="12"/>
      <c r="AW474" s="12"/>
      <c r="BF474" s="12"/>
      <c r="BJ474" s="12"/>
    </row>
    <row r="475">
      <c r="V475" s="12"/>
      <c r="W475" s="12"/>
      <c r="Z475" s="12"/>
      <c r="AA475" s="12"/>
      <c r="AD475" s="12"/>
      <c r="AE475" s="12"/>
      <c r="AI475" s="12"/>
      <c r="AL475" s="12"/>
      <c r="AM475" s="12"/>
      <c r="AQ475" s="12"/>
      <c r="AR475" s="12"/>
      <c r="AS475" s="12"/>
      <c r="AW475" s="12"/>
      <c r="BF475" s="12"/>
      <c r="BJ475" s="12"/>
    </row>
    <row r="476">
      <c r="V476" s="12"/>
      <c r="W476" s="12"/>
      <c r="Z476" s="12"/>
      <c r="AA476" s="12"/>
      <c r="AD476" s="12"/>
      <c r="AE476" s="12"/>
      <c r="AI476" s="12"/>
      <c r="AL476" s="12"/>
      <c r="AM476" s="12"/>
      <c r="AQ476" s="12"/>
      <c r="AR476" s="12"/>
      <c r="AS476" s="12"/>
      <c r="AW476" s="12"/>
      <c r="BF476" s="12"/>
      <c r="BJ476" s="12"/>
    </row>
    <row r="477">
      <c r="V477" s="12"/>
      <c r="W477" s="12"/>
      <c r="Z477" s="12"/>
      <c r="AA477" s="12"/>
      <c r="AD477" s="12"/>
      <c r="AE477" s="12"/>
      <c r="AI477" s="12"/>
      <c r="AL477" s="12"/>
      <c r="AM477" s="12"/>
      <c r="AQ477" s="12"/>
      <c r="AR477" s="12"/>
      <c r="AS477" s="12"/>
      <c r="AW477" s="12"/>
      <c r="BF477" s="12"/>
      <c r="BJ477" s="12"/>
    </row>
    <row r="478">
      <c r="V478" s="12"/>
      <c r="W478" s="12"/>
      <c r="Z478" s="12"/>
      <c r="AA478" s="12"/>
      <c r="AD478" s="12"/>
      <c r="AE478" s="12"/>
      <c r="AI478" s="12"/>
      <c r="AL478" s="12"/>
      <c r="AM478" s="12"/>
      <c r="AQ478" s="12"/>
      <c r="AR478" s="12"/>
      <c r="AS478" s="12"/>
      <c r="AW478" s="12"/>
      <c r="BF478" s="12"/>
      <c r="BJ478" s="12"/>
    </row>
    <row r="479">
      <c r="V479" s="12"/>
      <c r="W479" s="12"/>
      <c r="Z479" s="12"/>
      <c r="AA479" s="12"/>
      <c r="AD479" s="12"/>
      <c r="AE479" s="12"/>
      <c r="AI479" s="12"/>
      <c r="AL479" s="12"/>
      <c r="AM479" s="12"/>
      <c r="AQ479" s="12"/>
      <c r="AR479" s="12"/>
      <c r="AS479" s="12"/>
      <c r="AW479" s="12"/>
      <c r="BF479" s="12"/>
      <c r="BJ479" s="12"/>
    </row>
    <row r="480">
      <c r="V480" s="12"/>
      <c r="W480" s="12"/>
      <c r="Z480" s="12"/>
      <c r="AA480" s="12"/>
      <c r="AD480" s="12"/>
      <c r="AE480" s="12"/>
      <c r="AI480" s="12"/>
      <c r="AL480" s="12"/>
      <c r="AM480" s="12"/>
      <c r="AQ480" s="12"/>
      <c r="AR480" s="12"/>
      <c r="AS480" s="12"/>
      <c r="AW480" s="12"/>
      <c r="BF480" s="12"/>
      <c r="BJ480" s="12"/>
    </row>
    <row r="481">
      <c r="V481" s="12"/>
      <c r="W481" s="12"/>
      <c r="Z481" s="12"/>
      <c r="AA481" s="12"/>
      <c r="AD481" s="12"/>
      <c r="AE481" s="12"/>
      <c r="AI481" s="12"/>
      <c r="AL481" s="12"/>
      <c r="AM481" s="12"/>
      <c r="AQ481" s="12"/>
      <c r="AR481" s="12"/>
      <c r="AS481" s="12"/>
      <c r="AW481" s="12"/>
      <c r="BF481" s="12"/>
      <c r="BJ481" s="12"/>
    </row>
    <row r="482">
      <c r="V482" s="12"/>
      <c r="W482" s="12"/>
      <c r="Z482" s="12"/>
      <c r="AA482" s="12"/>
      <c r="AD482" s="12"/>
      <c r="AE482" s="12"/>
      <c r="AI482" s="12"/>
      <c r="AL482" s="12"/>
      <c r="AM482" s="12"/>
      <c r="AQ482" s="12"/>
      <c r="AR482" s="12"/>
      <c r="AS482" s="12"/>
      <c r="AW482" s="12"/>
      <c r="BF482" s="12"/>
      <c r="BJ482" s="12"/>
    </row>
    <row r="483">
      <c r="V483" s="12"/>
      <c r="W483" s="12"/>
      <c r="Z483" s="12"/>
      <c r="AA483" s="12"/>
      <c r="AD483" s="12"/>
      <c r="AE483" s="12"/>
      <c r="AI483" s="12"/>
      <c r="AL483" s="12"/>
      <c r="AM483" s="12"/>
      <c r="AQ483" s="12"/>
      <c r="AR483" s="12"/>
      <c r="AS483" s="12"/>
      <c r="AW483" s="12"/>
      <c r="BF483" s="12"/>
      <c r="BJ483" s="12"/>
    </row>
    <row r="484">
      <c r="V484" s="12"/>
      <c r="W484" s="12"/>
      <c r="Z484" s="12"/>
      <c r="AA484" s="12"/>
      <c r="AD484" s="12"/>
      <c r="AE484" s="12"/>
      <c r="AI484" s="12"/>
      <c r="AL484" s="12"/>
      <c r="AM484" s="12"/>
      <c r="AQ484" s="12"/>
      <c r="AR484" s="12"/>
      <c r="AS484" s="12"/>
      <c r="AW484" s="12"/>
      <c r="BF484" s="12"/>
      <c r="BJ484" s="12"/>
    </row>
    <row r="485">
      <c r="V485" s="12"/>
      <c r="W485" s="12"/>
      <c r="Z485" s="12"/>
      <c r="AA485" s="12"/>
      <c r="AD485" s="12"/>
      <c r="AE485" s="12"/>
      <c r="AI485" s="12"/>
      <c r="AL485" s="12"/>
      <c r="AM485" s="12"/>
      <c r="AQ485" s="12"/>
      <c r="AR485" s="12"/>
      <c r="AS485" s="12"/>
      <c r="AW485" s="12"/>
      <c r="BF485" s="12"/>
      <c r="BJ485" s="12"/>
    </row>
    <row r="486">
      <c r="V486" s="12"/>
      <c r="W486" s="12"/>
      <c r="Z486" s="12"/>
      <c r="AA486" s="12"/>
      <c r="AD486" s="12"/>
      <c r="AE486" s="12"/>
      <c r="AI486" s="12"/>
      <c r="AL486" s="12"/>
      <c r="AM486" s="12"/>
      <c r="AQ486" s="12"/>
      <c r="AR486" s="12"/>
      <c r="AS486" s="12"/>
      <c r="AW486" s="12"/>
      <c r="BF486" s="12"/>
      <c r="BJ486" s="12"/>
    </row>
    <row r="487">
      <c r="V487" s="12"/>
      <c r="W487" s="12"/>
      <c r="Z487" s="12"/>
      <c r="AA487" s="12"/>
      <c r="AD487" s="12"/>
      <c r="AE487" s="12"/>
      <c r="AI487" s="12"/>
      <c r="AL487" s="12"/>
      <c r="AM487" s="12"/>
      <c r="AQ487" s="12"/>
      <c r="AR487" s="12"/>
      <c r="AS487" s="12"/>
      <c r="AW487" s="12"/>
      <c r="BF487" s="12"/>
      <c r="BJ487" s="12"/>
    </row>
    <row r="488">
      <c r="V488" s="12"/>
      <c r="W488" s="12"/>
      <c r="Z488" s="12"/>
      <c r="AA488" s="12"/>
      <c r="AD488" s="12"/>
      <c r="AE488" s="12"/>
      <c r="AI488" s="12"/>
      <c r="AL488" s="12"/>
      <c r="AM488" s="12"/>
      <c r="AQ488" s="12"/>
      <c r="AR488" s="12"/>
      <c r="AS488" s="12"/>
      <c r="AW488" s="12"/>
      <c r="BF488" s="12"/>
      <c r="BJ488" s="12"/>
    </row>
    <row r="489">
      <c r="V489" s="12"/>
      <c r="W489" s="12"/>
      <c r="Z489" s="12"/>
      <c r="AA489" s="12"/>
      <c r="AD489" s="12"/>
      <c r="AE489" s="12"/>
      <c r="AI489" s="12"/>
      <c r="AL489" s="12"/>
      <c r="AM489" s="12"/>
      <c r="AQ489" s="12"/>
      <c r="AR489" s="12"/>
      <c r="AS489" s="12"/>
      <c r="AW489" s="12"/>
      <c r="BF489" s="12"/>
      <c r="BJ489" s="12"/>
    </row>
    <row r="490">
      <c r="V490" s="12"/>
      <c r="W490" s="12"/>
      <c r="Z490" s="12"/>
      <c r="AA490" s="12"/>
      <c r="AD490" s="12"/>
      <c r="AE490" s="12"/>
      <c r="AI490" s="12"/>
      <c r="AL490" s="12"/>
      <c r="AM490" s="12"/>
      <c r="AQ490" s="12"/>
      <c r="AR490" s="12"/>
      <c r="AS490" s="12"/>
      <c r="AW490" s="12"/>
      <c r="BF490" s="12"/>
      <c r="BJ490" s="12"/>
    </row>
    <row r="491">
      <c r="V491" s="12"/>
      <c r="W491" s="12"/>
      <c r="Z491" s="12"/>
      <c r="AA491" s="12"/>
      <c r="AD491" s="12"/>
      <c r="AE491" s="12"/>
      <c r="AI491" s="12"/>
      <c r="AL491" s="12"/>
      <c r="AM491" s="12"/>
      <c r="AQ491" s="12"/>
      <c r="AR491" s="12"/>
      <c r="AS491" s="12"/>
      <c r="AW491" s="12"/>
      <c r="BF491" s="12"/>
      <c r="BJ491" s="12"/>
    </row>
    <row r="492">
      <c r="V492" s="12"/>
      <c r="W492" s="12"/>
      <c r="Z492" s="12"/>
      <c r="AA492" s="12"/>
      <c r="AD492" s="12"/>
      <c r="AE492" s="12"/>
      <c r="AI492" s="12"/>
      <c r="AL492" s="12"/>
      <c r="AM492" s="12"/>
      <c r="AQ492" s="12"/>
      <c r="AR492" s="12"/>
      <c r="AS492" s="12"/>
      <c r="AW492" s="12"/>
      <c r="BF492" s="12"/>
      <c r="BJ492" s="12"/>
    </row>
    <row r="493">
      <c r="V493" s="12"/>
      <c r="W493" s="12"/>
      <c r="Z493" s="12"/>
      <c r="AA493" s="12"/>
      <c r="AD493" s="12"/>
      <c r="AE493" s="12"/>
      <c r="AI493" s="12"/>
      <c r="AL493" s="12"/>
      <c r="AM493" s="12"/>
      <c r="AQ493" s="12"/>
      <c r="AR493" s="12"/>
      <c r="AS493" s="12"/>
      <c r="AW493" s="12"/>
      <c r="BF493" s="12"/>
      <c r="BJ493" s="12"/>
    </row>
    <row r="494">
      <c r="V494" s="12"/>
      <c r="W494" s="12"/>
      <c r="Z494" s="12"/>
      <c r="AA494" s="12"/>
      <c r="AD494" s="12"/>
      <c r="AE494" s="12"/>
      <c r="AI494" s="12"/>
      <c r="AL494" s="12"/>
      <c r="AM494" s="12"/>
      <c r="AQ494" s="12"/>
      <c r="AR494" s="12"/>
      <c r="AS494" s="12"/>
      <c r="AW494" s="12"/>
      <c r="BF494" s="12"/>
      <c r="BJ494" s="12"/>
    </row>
    <row r="495">
      <c r="V495" s="12"/>
      <c r="W495" s="12"/>
      <c r="Z495" s="12"/>
      <c r="AA495" s="12"/>
      <c r="AD495" s="12"/>
      <c r="AE495" s="12"/>
      <c r="AI495" s="12"/>
      <c r="AL495" s="12"/>
      <c r="AM495" s="12"/>
      <c r="AQ495" s="12"/>
      <c r="AR495" s="12"/>
      <c r="AS495" s="12"/>
      <c r="AW495" s="12"/>
      <c r="BF495" s="12"/>
      <c r="BJ495" s="12"/>
    </row>
    <row r="496">
      <c r="V496" s="12"/>
      <c r="W496" s="12"/>
      <c r="Z496" s="12"/>
      <c r="AA496" s="12"/>
      <c r="AD496" s="12"/>
      <c r="AE496" s="12"/>
      <c r="AI496" s="12"/>
      <c r="AL496" s="12"/>
      <c r="AM496" s="12"/>
      <c r="AQ496" s="12"/>
      <c r="AR496" s="12"/>
      <c r="AS496" s="12"/>
      <c r="AW496" s="12"/>
      <c r="BF496" s="12"/>
      <c r="BJ496" s="12"/>
    </row>
    <row r="497">
      <c r="V497" s="12"/>
      <c r="W497" s="12"/>
      <c r="Z497" s="12"/>
      <c r="AA497" s="12"/>
      <c r="AD497" s="12"/>
      <c r="AE497" s="12"/>
      <c r="AI497" s="12"/>
      <c r="AL497" s="12"/>
      <c r="AM497" s="12"/>
      <c r="AQ497" s="12"/>
      <c r="AR497" s="12"/>
      <c r="AS497" s="12"/>
      <c r="AW497" s="12"/>
      <c r="BF497" s="12"/>
      <c r="BJ497" s="12"/>
    </row>
    <row r="498">
      <c r="V498" s="12"/>
      <c r="W498" s="12"/>
      <c r="Z498" s="12"/>
      <c r="AA498" s="12"/>
      <c r="AD498" s="12"/>
      <c r="AE498" s="12"/>
      <c r="AI498" s="12"/>
      <c r="AL498" s="12"/>
      <c r="AM498" s="12"/>
      <c r="AQ498" s="12"/>
      <c r="AR498" s="12"/>
      <c r="AS498" s="12"/>
      <c r="AW498" s="12"/>
      <c r="BF498" s="12"/>
      <c r="BJ498" s="12"/>
    </row>
    <row r="499">
      <c r="V499" s="12"/>
      <c r="W499" s="12"/>
      <c r="Z499" s="12"/>
      <c r="AA499" s="12"/>
      <c r="AD499" s="12"/>
      <c r="AE499" s="12"/>
      <c r="AI499" s="12"/>
      <c r="AL499" s="12"/>
      <c r="AM499" s="12"/>
      <c r="AQ499" s="12"/>
      <c r="AR499" s="12"/>
      <c r="AS499" s="12"/>
      <c r="AW499" s="12"/>
      <c r="BF499" s="12"/>
      <c r="BJ499" s="12"/>
    </row>
    <row r="500">
      <c r="V500" s="12"/>
      <c r="W500" s="12"/>
      <c r="Z500" s="12"/>
      <c r="AA500" s="12"/>
      <c r="AD500" s="12"/>
      <c r="AE500" s="12"/>
      <c r="AI500" s="12"/>
      <c r="AL500" s="12"/>
      <c r="AM500" s="12"/>
      <c r="AQ500" s="12"/>
      <c r="AR500" s="12"/>
      <c r="AS500" s="12"/>
      <c r="AW500" s="12"/>
      <c r="BF500" s="12"/>
      <c r="BJ500" s="12"/>
    </row>
    <row r="501">
      <c r="V501" s="12"/>
      <c r="W501" s="12"/>
      <c r="Z501" s="12"/>
      <c r="AA501" s="12"/>
      <c r="AD501" s="12"/>
      <c r="AE501" s="12"/>
      <c r="AI501" s="12"/>
      <c r="AL501" s="12"/>
      <c r="AM501" s="12"/>
      <c r="AQ501" s="12"/>
      <c r="AR501" s="12"/>
      <c r="AS501" s="12"/>
      <c r="AW501" s="12"/>
      <c r="BF501" s="12"/>
      <c r="BJ501" s="12"/>
    </row>
    <row r="502">
      <c r="V502" s="12"/>
      <c r="W502" s="12"/>
      <c r="Z502" s="12"/>
      <c r="AA502" s="12"/>
      <c r="AD502" s="12"/>
      <c r="AE502" s="12"/>
      <c r="AI502" s="12"/>
      <c r="AL502" s="12"/>
      <c r="AM502" s="12"/>
      <c r="AQ502" s="12"/>
      <c r="AR502" s="12"/>
      <c r="AS502" s="12"/>
      <c r="AW502" s="12"/>
      <c r="BF502" s="12"/>
      <c r="BJ502" s="12"/>
    </row>
    <row r="503">
      <c r="V503" s="12"/>
      <c r="W503" s="12"/>
      <c r="Z503" s="12"/>
      <c r="AA503" s="12"/>
      <c r="AD503" s="12"/>
      <c r="AE503" s="12"/>
      <c r="AI503" s="12"/>
      <c r="AL503" s="12"/>
      <c r="AM503" s="12"/>
      <c r="AQ503" s="12"/>
      <c r="AR503" s="12"/>
      <c r="AS503" s="12"/>
      <c r="AW503" s="12"/>
      <c r="BF503" s="12"/>
      <c r="BJ503" s="12"/>
    </row>
    <row r="504">
      <c r="V504" s="12"/>
      <c r="W504" s="12"/>
      <c r="Z504" s="12"/>
      <c r="AA504" s="12"/>
      <c r="AD504" s="12"/>
      <c r="AE504" s="12"/>
      <c r="AI504" s="12"/>
      <c r="AL504" s="12"/>
      <c r="AM504" s="12"/>
      <c r="AQ504" s="12"/>
      <c r="AR504" s="12"/>
      <c r="AS504" s="12"/>
      <c r="AW504" s="12"/>
      <c r="BF504" s="12"/>
      <c r="BJ504" s="12"/>
    </row>
    <row r="505">
      <c r="V505" s="12"/>
      <c r="W505" s="12"/>
      <c r="Z505" s="12"/>
      <c r="AA505" s="12"/>
      <c r="AD505" s="12"/>
      <c r="AE505" s="12"/>
      <c r="AI505" s="12"/>
      <c r="AL505" s="12"/>
      <c r="AM505" s="12"/>
      <c r="AQ505" s="12"/>
      <c r="AR505" s="12"/>
      <c r="AS505" s="12"/>
      <c r="AW505" s="12"/>
      <c r="BF505" s="12"/>
      <c r="BJ505" s="12"/>
    </row>
    <row r="506">
      <c r="V506" s="12"/>
      <c r="W506" s="12"/>
      <c r="Z506" s="12"/>
      <c r="AA506" s="12"/>
      <c r="AD506" s="12"/>
      <c r="AE506" s="12"/>
      <c r="AI506" s="12"/>
      <c r="AL506" s="12"/>
      <c r="AM506" s="12"/>
      <c r="AQ506" s="12"/>
      <c r="AR506" s="12"/>
      <c r="AS506" s="12"/>
      <c r="AW506" s="12"/>
      <c r="BF506" s="12"/>
      <c r="BJ506" s="12"/>
    </row>
    <row r="507">
      <c r="V507" s="12"/>
      <c r="W507" s="12"/>
      <c r="Z507" s="12"/>
      <c r="AA507" s="12"/>
      <c r="AD507" s="12"/>
      <c r="AE507" s="12"/>
      <c r="AI507" s="12"/>
      <c r="AL507" s="12"/>
      <c r="AM507" s="12"/>
      <c r="AQ507" s="12"/>
      <c r="AR507" s="12"/>
      <c r="AS507" s="12"/>
      <c r="AW507" s="12"/>
      <c r="BF507" s="12"/>
      <c r="BJ507" s="12"/>
    </row>
    <row r="508">
      <c r="V508" s="12"/>
      <c r="W508" s="12"/>
      <c r="Z508" s="12"/>
      <c r="AA508" s="12"/>
      <c r="AD508" s="12"/>
      <c r="AE508" s="12"/>
      <c r="AI508" s="12"/>
      <c r="AL508" s="12"/>
      <c r="AM508" s="12"/>
      <c r="AQ508" s="12"/>
      <c r="AR508" s="12"/>
      <c r="AS508" s="12"/>
      <c r="AW508" s="12"/>
      <c r="BF508" s="12"/>
      <c r="BJ508" s="12"/>
    </row>
    <row r="509">
      <c r="V509" s="12"/>
      <c r="W509" s="12"/>
      <c r="Z509" s="12"/>
      <c r="AA509" s="12"/>
      <c r="AD509" s="12"/>
      <c r="AE509" s="12"/>
      <c r="AI509" s="12"/>
      <c r="AL509" s="12"/>
      <c r="AM509" s="12"/>
      <c r="AQ509" s="12"/>
      <c r="AR509" s="12"/>
      <c r="AS509" s="12"/>
      <c r="AW509" s="12"/>
      <c r="BF509" s="12"/>
      <c r="BJ509" s="12"/>
    </row>
    <row r="510">
      <c r="V510" s="12"/>
      <c r="W510" s="12"/>
      <c r="Z510" s="12"/>
      <c r="AA510" s="12"/>
      <c r="AD510" s="12"/>
      <c r="AE510" s="12"/>
      <c r="AI510" s="12"/>
      <c r="AL510" s="12"/>
      <c r="AM510" s="12"/>
      <c r="AQ510" s="12"/>
      <c r="AR510" s="12"/>
      <c r="AS510" s="12"/>
      <c r="AW510" s="12"/>
      <c r="BF510" s="12"/>
      <c r="BJ510" s="12"/>
    </row>
    <row r="511">
      <c r="V511" s="12"/>
      <c r="W511" s="12"/>
      <c r="Z511" s="12"/>
      <c r="AA511" s="12"/>
      <c r="AD511" s="12"/>
      <c r="AE511" s="12"/>
      <c r="AI511" s="12"/>
      <c r="AL511" s="12"/>
      <c r="AM511" s="12"/>
      <c r="AQ511" s="12"/>
      <c r="AR511" s="12"/>
      <c r="AS511" s="12"/>
      <c r="AW511" s="12"/>
      <c r="BF511" s="12"/>
      <c r="BJ511" s="12"/>
    </row>
    <row r="512">
      <c r="V512" s="12"/>
      <c r="W512" s="12"/>
      <c r="Z512" s="12"/>
      <c r="AA512" s="12"/>
      <c r="AD512" s="12"/>
      <c r="AE512" s="12"/>
      <c r="AI512" s="12"/>
      <c r="AL512" s="12"/>
      <c r="AM512" s="12"/>
      <c r="AQ512" s="12"/>
      <c r="AR512" s="12"/>
      <c r="AS512" s="12"/>
      <c r="AW512" s="12"/>
      <c r="BF512" s="12"/>
      <c r="BJ512" s="12"/>
    </row>
    <row r="513">
      <c r="V513" s="12"/>
      <c r="W513" s="12"/>
      <c r="Z513" s="12"/>
      <c r="AA513" s="12"/>
      <c r="AD513" s="12"/>
      <c r="AE513" s="12"/>
      <c r="AI513" s="12"/>
      <c r="AL513" s="12"/>
      <c r="AM513" s="12"/>
      <c r="AQ513" s="12"/>
      <c r="AR513" s="12"/>
      <c r="AS513" s="12"/>
      <c r="AW513" s="12"/>
      <c r="BF513" s="12"/>
      <c r="BJ513" s="12"/>
    </row>
    <row r="514">
      <c r="V514" s="12"/>
      <c r="W514" s="12"/>
      <c r="Z514" s="12"/>
      <c r="AA514" s="12"/>
      <c r="AD514" s="12"/>
      <c r="AE514" s="12"/>
      <c r="AI514" s="12"/>
      <c r="AL514" s="12"/>
      <c r="AM514" s="12"/>
      <c r="AQ514" s="12"/>
      <c r="AR514" s="12"/>
      <c r="AS514" s="12"/>
      <c r="AW514" s="12"/>
      <c r="BF514" s="12"/>
      <c r="BJ514" s="12"/>
    </row>
    <row r="515">
      <c r="V515" s="12"/>
      <c r="W515" s="12"/>
      <c r="Z515" s="12"/>
      <c r="AA515" s="12"/>
      <c r="AD515" s="12"/>
      <c r="AE515" s="12"/>
      <c r="AI515" s="12"/>
      <c r="AL515" s="12"/>
      <c r="AM515" s="12"/>
      <c r="AQ515" s="12"/>
      <c r="AR515" s="12"/>
      <c r="AS515" s="12"/>
      <c r="AW515" s="12"/>
      <c r="BF515" s="12"/>
      <c r="BJ515" s="12"/>
    </row>
    <row r="516">
      <c r="V516" s="12"/>
      <c r="W516" s="12"/>
      <c r="Z516" s="12"/>
      <c r="AA516" s="12"/>
      <c r="AD516" s="12"/>
      <c r="AE516" s="12"/>
      <c r="AI516" s="12"/>
      <c r="AL516" s="12"/>
      <c r="AM516" s="12"/>
      <c r="AQ516" s="12"/>
      <c r="AR516" s="12"/>
      <c r="AS516" s="12"/>
      <c r="AW516" s="12"/>
      <c r="BF516" s="12"/>
      <c r="BJ516" s="12"/>
    </row>
    <row r="517">
      <c r="V517" s="12"/>
      <c r="W517" s="12"/>
      <c r="Z517" s="12"/>
      <c r="AA517" s="12"/>
      <c r="AD517" s="12"/>
      <c r="AE517" s="12"/>
      <c r="AI517" s="12"/>
      <c r="AL517" s="12"/>
      <c r="AM517" s="12"/>
      <c r="AQ517" s="12"/>
      <c r="AR517" s="12"/>
      <c r="AS517" s="12"/>
      <c r="AW517" s="12"/>
      <c r="BF517" s="12"/>
      <c r="BJ517" s="12"/>
    </row>
    <row r="518">
      <c r="V518" s="12"/>
      <c r="W518" s="12"/>
      <c r="Z518" s="12"/>
      <c r="AA518" s="12"/>
      <c r="AD518" s="12"/>
      <c r="AE518" s="12"/>
      <c r="AI518" s="12"/>
      <c r="AL518" s="12"/>
      <c r="AM518" s="12"/>
      <c r="AQ518" s="12"/>
      <c r="AR518" s="12"/>
      <c r="AS518" s="12"/>
      <c r="AW518" s="12"/>
      <c r="BF518" s="12"/>
      <c r="BJ518" s="12"/>
    </row>
    <row r="519">
      <c r="V519" s="12"/>
      <c r="W519" s="12"/>
      <c r="Z519" s="12"/>
      <c r="AA519" s="12"/>
      <c r="AD519" s="12"/>
      <c r="AE519" s="12"/>
      <c r="AI519" s="12"/>
      <c r="AL519" s="12"/>
      <c r="AM519" s="12"/>
      <c r="AQ519" s="12"/>
      <c r="AR519" s="12"/>
      <c r="AS519" s="12"/>
      <c r="AW519" s="12"/>
      <c r="BF519" s="12"/>
      <c r="BJ519" s="12"/>
    </row>
    <row r="520">
      <c r="V520" s="12"/>
      <c r="W520" s="12"/>
      <c r="Z520" s="12"/>
      <c r="AA520" s="12"/>
      <c r="AD520" s="12"/>
      <c r="AE520" s="12"/>
      <c r="AI520" s="12"/>
      <c r="AL520" s="12"/>
      <c r="AM520" s="12"/>
      <c r="AQ520" s="12"/>
      <c r="AR520" s="12"/>
      <c r="AS520" s="12"/>
      <c r="AW520" s="12"/>
      <c r="BF520" s="12"/>
      <c r="BJ520" s="12"/>
    </row>
    <row r="521">
      <c r="V521" s="12"/>
      <c r="W521" s="12"/>
      <c r="Z521" s="12"/>
      <c r="AA521" s="12"/>
      <c r="AD521" s="12"/>
      <c r="AE521" s="12"/>
      <c r="AI521" s="12"/>
      <c r="AL521" s="12"/>
      <c r="AM521" s="12"/>
      <c r="AQ521" s="12"/>
      <c r="AR521" s="12"/>
      <c r="AS521" s="12"/>
      <c r="AW521" s="12"/>
      <c r="BF521" s="12"/>
      <c r="BJ521" s="12"/>
    </row>
    <row r="522">
      <c r="V522" s="12"/>
      <c r="W522" s="12"/>
      <c r="Z522" s="12"/>
      <c r="AA522" s="12"/>
      <c r="AD522" s="12"/>
      <c r="AE522" s="12"/>
      <c r="AI522" s="12"/>
      <c r="AL522" s="12"/>
      <c r="AM522" s="12"/>
      <c r="AQ522" s="12"/>
      <c r="AR522" s="12"/>
      <c r="AS522" s="12"/>
      <c r="AW522" s="12"/>
      <c r="BF522" s="12"/>
      <c r="BJ522" s="12"/>
    </row>
    <row r="523">
      <c r="V523" s="12"/>
      <c r="W523" s="12"/>
      <c r="Z523" s="12"/>
      <c r="AA523" s="12"/>
      <c r="AD523" s="12"/>
      <c r="AE523" s="12"/>
      <c r="AI523" s="12"/>
      <c r="AL523" s="12"/>
      <c r="AM523" s="12"/>
      <c r="AQ523" s="12"/>
      <c r="AR523" s="12"/>
      <c r="AS523" s="12"/>
      <c r="AW523" s="12"/>
      <c r="BF523" s="12"/>
      <c r="BJ523" s="12"/>
    </row>
    <row r="524">
      <c r="V524" s="12"/>
      <c r="W524" s="12"/>
      <c r="Z524" s="12"/>
      <c r="AA524" s="12"/>
      <c r="AD524" s="12"/>
      <c r="AE524" s="12"/>
      <c r="AI524" s="12"/>
      <c r="AL524" s="12"/>
      <c r="AM524" s="12"/>
      <c r="AQ524" s="12"/>
      <c r="AR524" s="12"/>
      <c r="AS524" s="12"/>
      <c r="AW524" s="12"/>
      <c r="BF524" s="12"/>
      <c r="BJ524" s="12"/>
    </row>
    <row r="525">
      <c r="V525" s="12"/>
      <c r="W525" s="12"/>
      <c r="Z525" s="12"/>
      <c r="AA525" s="12"/>
      <c r="AD525" s="12"/>
      <c r="AE525" s="12"/>
      <c r="AI525" s="12"/>
      <c r="AL525" s="12"/>
      <c r="AM525" s="12"/>
      <c r="AQ525" s="12"/>
      <c r="AR525" s="12"/>
      <c r="AS525" s="12"/>
      <c r="AW525" s="12"/>
      <c r="BF525" s="12"/>
      <c r="BJ525" s="12"/>
    </row>
    <row r="526">
      <c r="V526" s="12"/>
      <c r="W526" s="12"/>
      <c r="Z526" s="12"/>
      <c r="AA526" s="12"/>
      <c r="AD526" s="12"/>
      <c r="AE526" s="12"/>
      <c r="AI526" s="12"/>
      <c r="AL526" s="12"/>
      <c r="AM526" s="12"/>
      <c r="AQ526" s="12"/>
      <c r="AR526" s="12"/>
      <c r="AS526" s="12"/>
      <c r="AW526" s="12"/>
      <c r="BF526" s="12"/>
      <c r="BJ526" s="12"/>
    </row>
    <row r="527">
      <c r="V527" s="12"/>
      <c r="W527" s="12"/>
      <c r="Z527" s="12"/>
      <c r="AA527" s="12"/>
      <c r="AD527" s="12"/>
      <c r="AE527" s="12"/>
      <c r="AI527" s="12"/>
      <c r="AL527" s="12"/>
      <c r="AM527" s="12"/>
      <c r="AQ527" s="12"/>
      <c r="AR527" s="12"/>
      <c r="AS527" s="12"/>
      <c r="AW527" s="12"/>
      <c r="BF527" s="12"/>
      <c r="BJ527" s="12"/>
    </row>
    <row r="528">
      <c r="V528" s="12"/>
      <c r="W528" s="12"/>
      <c r="Z528" s="12"/>
      <c r="AA528" s="12"/>
      <c r="AD528" s="12"/>
      <c r="AE528" s="12"/>
      <c r="AI528" s="12"/>
      <c r="AL528" s="12"/>
      <c r="AM528" s="12"/>
      <c r="AQ528" s="12"/>
      <c r="AR528" s="12"/>
      <c r="AS528" s="12"/>
      <c r="AW528" s="12"/>
      <c r="BF528" s="12"/>
      <c r="BJ528" s="12"/>
    </row>
    <row r="529">
      <c r="V529" s="12"/>
      <c r="W529" s="12"/>
      <c r="Z529" s="12"/>
      <c r="AA529" s="12"/>
      <c r="AD529" s="12"/>
      <c r="AE529" s="12"/>
      <c r="AI529" s="12"/>
      <c r="AL529" s="12"/>
      <c r="AM529" s="12"/>
      <c r="AQ529" s="12"/>
      <c r="AR529" s="12"/>
      <c r="AS529" s="12"/>
      <c r="AW529" s="12"/>
      <c r="BF529" s="12"/>
      <c r="BJ529" s="12"/>
    </row>
    <row r="530">
      <c r="V530" s="12"/>
      <c r="W530" s="12"/>
      <c r="Z530" s="12"/>
      <c r="AA530" s="12"/>
      <c r="AD530" s="12"/>
      <c r="AE530" s="12"/>
      <c r="AI530" s="12"/>
      <c r="AL530" s="12"/>
      <c r="AM530" s="12"/>
      <c r="AQ530" s="12"/>
      <c r="AR530" s="12"/>
      <c r="AS530" s="12"/>
      <c r="AW530" s="12"/>
      <c r="BF530" s="12"/>
      <c r="BJ530" s="12"/>
    </row>
    <row r="531">
      <c r="V531" s="12"/>
      <c r="W531" s="12"/>
      <c r="Z531" s="12"/>
      <c r="AA531" s="12"/>
      <c r="AD531" s="12"/>
      <c r="AE531" s="12"/>
      <c r="AI531" s="12"/>
      <c r="AL531" s="12"/>
      <c r="AM531" s="12"/>
      <c r="AQ531" s="12"/>
      <c r="AR531" s="12"/>
      <c r="AS531" s="12"/>
      <c r="AW531" s="12"/>
      <c r="BF531" s="12"/>
      <c r="BJ531" s="12"/>
    </row>
    <row r="532">
      <c r="V532" s="12"/>
      <c r="W532" s="12"/>
      <c r="Z532" s="12"/>
      <c r="AA532" s="12"/>
      <c r="AD532" s="12"/>
      <c r="AE532" s="12"/>
      <c r="AI532" s="12"/>
      <c r="AL532" s="12"/>
      <c r="AM532" s="12"/>
      <c r="AQ532" s="12"/>
      <c r="AR532" s="12"/>
      <c r="AS532" s="12"/>
      <c r="AW532" s="12"/>
      <c r="BF532" s="12"/>
      <c r="BJ532" s="12"/>
    </row>
    <row r="533">
      <c r="V533" s="12"/>
      <c r="W533" s="12"/>
      <c r="Z533" s="12"/>
      <c r="AA533" s="12"/>
      <c r="AD533" s="12"/>
      <c r="AE533" s="12"/>
      <c r="AI533" s="12"/>
      <c r="AL533" s="12"/>
      <c r="AM533" s="12"/>
      <c r="AQ533" s="12"/>
      <c r="AR533" s="12"/>
      <c r="AS533" s="12"/>
      <c r="AW533" s="12"/>
      <c r="BF533" s="12"/>
      <c r="BJ533" s="12"/>
    </row>
    <row r="534">
      <c r="V534" s="12"/>
      <c r="W534" s="12"/>
      <c r="Z534" s="12"/>
      <c r="AA534" s="12"/>
      <c r="AD534" s="12"/>
      <c r="AE534" s="12"/>
      <c r="AI534" s="12"/>
      <c r="AL534" s="12"/>
      <c r="AM534" s="12"/>
      <c r="AQ534" s="12"/>
      <c r="AR534" s="12"/>
      <c r="AS534" s="12"/>
      <c r="AW534" s="12"/>
      <c r="BF534" s="12"/>
      <c r="BJ534" s="12"/>
    </row>
    <row r="535">
      <c r="V535" s="12"/>
      <c r="W535" s="12"/>
      <c r="Z535" s="12"/>
      <c r="AA535" s="12"/>
      <c r="AD535" s="12"/>
      <c r="AE535" s="12"/>
      <c r="AI535" s="12"/>
      <c r="AL535" s="12"/>
      <c r="AM535" s="12"/>
      <c r="AQ535" s="12"/>
      <c r="AR535" s="12"/>
      <c r="AS535" s="12"/>
      <c r="AW535" s="12"/>
      <c r="BF535" s="12"/>
      <c r="BJ535" s="12"/>
    </row>
    <row r="536">
      <c r="V536" s="12"/>
      <c r="W536" s="12"/>
      <c r="Z536" s="12"/>
      <c r="AA536" s="12"/>
      <c r="AD536" s="12"/>
      <c r="AE536" s="12"/>
      <c r="AI536" s="12"/>
      <c r="AL536" s="12"/>
      <c r="AM536" s="12"/>
      <c r="AQ536" s="12"/>
      <c r="AR536" s="12"/>
      <c r="AS536" s="12"/>
      <c r="AW536" s="12"/>
      <c r="BF536" s="12"/>
      <c r="BJ536" s="12"/>
    </row>
    <row r="537">
      <c r="V537" s="12"/>
      <c r="W537" s="12"/>
      <c r="Z537" s="12"/>
      <c r="AA537" s="12"/>
      <c r="AD537" s="12"/>
      <c r="AE537" s="12"/>
      <c r="AI537" s="12"/>
      <c r="AL537" s="12"/>
      <c r="AM537" s="12"/>
      <c r="AQ537" s="12"/>
      <c r="AR537" s="12"/>
      <c r="AS537" s="12"/>
      <c r="AW537" s="12"/>
      <c r="BF537" s="12"/>
      <c r="BJ537" s="12"/>
    </row>
    <row r="538">
      <c r="V538" s="12"/>
      <c r="W538" s="12"/>
      <c r="Z538" s="12"/>
      <c r="AA538" s="12"/>
      <c r="AD538" s="12"/>
      <c r="AE538" s="12"/>
      <c r="AI538" s="12"/>
      <c r="AL538" s="12"/>
      <c r="AM538" s="12"/>
      <c r="AQ538" s="12"/>
      <c r="AR538" s="12"/>
      <c r="AS538" s="12"/>
      <c r="AW538" s="12"/>
      <c r="BF538" s="12"/>
      <c r="BJ538" s="12"/>
    </row>
    <row r="539">
      <c r="V539" s="12"/>
      <c r="W539" s="12"/>
      <c r="Z539" s="12"/>
      <c r="AA539" s="12"/>
      <c r="AD539" s="12"/>
      <c r="AE539" s="12"/>
      <c r="AI539" s="12"/>
      <c r="AL539" s="12"/>
      <c r="AM539" s="12"/>
      <c r="AQ539" s="12"/>
      <c r="AR539" s="12"/>
      <c r="AS539" s="12"/>
      <c r="AW539" s="12"/>
      <c r="BF539" s="12"/>
      <c r="BJ539" s="12"/>
    </row>
    <row r="540">
      <c r="V540" s="12"/>
      <c r="W540" s="12"/>
      <c r="Z540" s="12"/>
      <c r="AA540" s="12"/>
      <c r="AD540" s="12"/>
      <c r="AE540" s="12"/>
      <c r="AI540" s="12"/>
      <c r="AL540" s="12"/>
      <c r="AM540" s="12"/>
      <c r="AQ540" s="12"/>
      <c r="AR540" s="12"/>
      <c r="AS540" s="12"/>
      <c r="AW540" s="12"/>
      <c r="BF540" s="12"/>
      <c r="BJ540" s="12"/>
    </row>
    <row r="541">
      <c r="V541" s="12"/>
      <c r="W541" s="12"/>
      <c r="Z541" s="12"/>
      <c r="AA541" s="12"/>
      <c r="AD541" s="12"/>
      <c r="AE541" s="12"/>
      <c r="AI541" s="12"/>
      <c r="AL541" s="12"/>
      <c r="AM541" s="12"/>
      <c r="AQ541" s="12"/>
      <c r="AR541" s="12"/>
      <c r="AS541" s="12"/>
      <c r="AW541" s="12"/>
      <c r="BF541" s="12"/>
      <c r="BJ541" s="12"/>
    </row>
    <row r="542">
      <c r="V542" s="12"/>
      <c r="W542" s="12"/>
      <c r="Z542" s="12"/>
      <c r="AA542" s="12"/>
      <c r="AD542" s="12"/>
      <c r="AE542" s="12"/>
      <c r="AI542" s="12"/>
      <c r="AL542" s="12"/>
      <c r="AM542" s="12"/>
      <c r="AQ542" s="12"/>
      <c r="AR542" s="12"/>
      <c r="AS542" s="12"/>
      <c r="AW542" s="12"/>
      <c r="BF542" s="12"/>
      <c r="BJ542" s="12"/>
    </row>
    <row r="543">
      <c r="V543" s="12"/>
      <c r="W543" s="12"/>
      <c r="Z543" s="12"/>
      <c r="AA543" s="12"/>
      <c r="AD543" s="12"/>
      <c r="AE543" s="12"/>
      <c r="AI543" s="12"/>
      <c r="AL543" s="12"/>
      <c r="AM543" s="12"/>
      <c r="AQ543" s="12"/>
      <c r="AR543" s="12"/>
      <c r="AS543" s="12"/>
      <c r="AW543" s="12"/>
      <c r="BF543" s="12"/>
      <c r="BJ543" s="12"/>
    </row>
    <row r="544">
      <c r="V544" s="12"/>
      <c r="W544" s="12"/>
      <c r="Z544" s="12"/>
      <c r="AA544" s="12"/>
      <c r="AD544" s="12"/>
      <c r="AE544" s="12"/>
      <c r="AI544" s="12"/>
      <c r="AL544" s="12"/>
      <c r="AM544" s="12"/>
      <c r="AQ544" s="12"/>
      <c r="AR544" s="12"/>
      <c r="AS544" s="12"/>
      <c r="AW544" s="12"/>
      <c r="BF544" s="12"/>
      <c r="BJ544" s="12"/>
    </row>
    <row r="545">
      <c r="V545" s="12"/>
      <c r="W545" s="12"/>
      <c r="Z545" s="12"/>
      <c r="AA545" s="12"/>
      <c r="AD545" s="12"/>
      <c r="AE545" s="12"/>
      <c r="AI545" s="12"/>
      <c r="AL545" s="12"/>
      <c r="AM545" s="12"/>
      <c r="AQ545" s="12"/>
      <c r="AR545" s="12"/>
      <c r="AS545" s="12"/>
      <c r="AW545" s="12"/>
      <c r="BF545" s="12"/>
      <c r="BJ545" s="12"/>
    </row>
    <row r="546">
      <c r="V546" s="12"/>
      <c r="W546" s="12"/>
      <c r="Z546" s="12"/>
      <c r="AA546" s="12"/>
      <c r="AD546" s="12"/>
      <c r="AE546" s="12"/>
      <c r="AI546" s="12"/>
      <c r="AL546" s="12"/>
      <c r="AM546" s="12"/>
      <c r="AQ546" s="12"/>
      <c r="AR546" s="12"/>
      <c r="AS546" s="12"/>
      <c r="AW546" s="12"/>
      <c r="BF546" s="12"/>
      <c r="BJ546" s="12"/>
    </row>
    <row r="547">
      <c r="V547" s="12"/>
      <c r="W547" s="12"/>
      <c r="Z547" s="12"/>
      <c r="AA547" s="12"/>
      <c r="AD547" s="12"/>
      <c r="AE547" s="12"/>
      <c r="AI547" s="12"/>
      <c r="AL547" s="12"/>
      <c r="AM547" s="12"/>
      <c r="AQ547" s="12"/>
      <c r="AR547" s="12"/>
      <c r="AS547" s="12"/>
      <c r="AW547" s="12"/>
      <c r="BF547" s="12"/>
      <c r="BJ547" s="12"/>
    </row>
    <row r="548">
      <c r="V548" s="12"/>
      <c r="W548" s="12"/>
      <c r="Z548" s="12"/>
      <c r="AA548" s="12"/>
      <c r="AD548" s="12"/>
      <c r="AE548" s="12"/>
      <c r="AI548" s="12"/>
      <c r="AL548" s="12"/>
      <c r="AM548" s="12"/>
      <c r="AQ548" s="12"/>
      <c r="AR548" s="12"/>
      <c r="AS548" s="12"/>
      <c r="AW548" s="12"/>
      <c r="BF548" s="12"/>
      <c r="BJ548" s="12"/>
    </row>
    <row r="549">
      <c r="V549" s="12"/>
      <c r="W549" s="12"/>
      <c r="Z549" s="12"/>
      <c r="AA549" s="12"/>
      <c r="AD549" s="12"/>
      <c r="AE549" s="12"/>
      <c r="AI549" s="12"/>
      <c r="AL549" s="12"/>
      <c r="AM549" s="12"/>
      <c r="AQ549" s="12"/>
      <c r="AR549" s="12"/>
      <c r="AS549" s="12"/>
      <c r="AW549" s="12"/>
      <c r="BF549" s="12"/>
      <c r="BJ549" s="12"/>
    </row>
    <row r="550">
      <c r="V550" s="12"/>
      <c r="W550" s="12"/>
      <c r="Z550" s="12"/>
      <c r="AA550" s="12"/>
      <c r="AD550" s="12"/>
      <c r="AE550" s="12"/>
      <c r="AI550" s="12"/>
      <c r="AL550" s="12"/>
      <c r="AM550" s="12"/>
      <c r="AQ550" s="12"/>
      <c r="AR550" s="12"/>
      <c r="AS550" s="12"/>
      <c r="AW550" s="12"/>
      <c r="BF550" s="12"/>
      <c r="BJ550" s="12"/>
    </row>
    <row r="551">
      <c r="V551" s="12"/>
      <c r="W551" s="12"/>
      <c r="Z551" s="12"/>
      <c r="AA551" s="12"/>
      <c r="AD551" s="12"/>
      <c r="AE551" s="12"/>
      <c r="AI551" s="12"/>
      <c r="AL551" s="12"/>
      <c r="AM551" s="12"/>
      <c r="AQ551" s="12"/>
      <c r="AR551" s="12"/>
      <c r="AS551" s="12"/>
      <c r="AW551" s="12"/>
      <c r="BF551" s="12"/>
      <c r="BJ551" s="12"/>
    </row>
    <row r="552">
      <c r="V552" s="12"/>
      <c r="W552" s="12"/>
      <c r="Z552" s="12"/>
      <c r="AA552" s="12"/>
      <c r="AD552" s="12"/>
      <c r="AE552" s="12"/>
      <c r="AI552" s="12"/>
      <c r="AL552" s="12"/>
      <c r="AM552" s="12"/>
      <c r="AQ552" s="12"/>
      <c r="AR552" s="12"/>
      <c r="AS552" s="12"/>
      <c r="AW552" s="12"/>
      <c r="BF552" s="12"/>
      <c r="BJ552" s="12"/>
    </row>
    <row r="553">
      <c r="V553" s="12"/>
      <c r="W553" s="12"/>
      <c r="Z553" s="12"/>
      <c r="AA553" s="12"/>
      <c r="AD553" s="12"/>
      <c r="AE553" s="12"/>
      <c r="AI553" s="12"/>
      <c r="AL553" s="12"/>
      <c r="AM553" s="12"/>
      <c r="AQ553" s="12"/>
      <c r="AR553" s="12"/>
      <c r="AS553" s="12"/>
      <c r="AW553" s="12"/>
      <c r="BF553" s="12"/>
      <c r="BJ553" s="12"/>
    </row>
    <row r="554">
      <c r="V554" s="12"/>
      <c r="W554" s="12"/>
      <c r="Z554" s="12"/>
      <c r="AA554" s="12"/>
      <c r="AD554" s="12"/>
      <c r="AE554" s="12"/>
      <c r="AI554" s="12"/>
      <c r="AL554" s="12"/>
      <c r="AM554" s="12"/>
      <c r="AQ554" s="12"/>
      <c r="AR554" s="12"/>
      <c r="AS554" s="12"/>
      <c r="AW554" s="12"/>
      <c r="BF554" s="12"/>
      <c r="BJ554" s="12"/>
    </row>
    <row r="555">
      <c r="V555" s="12"/>
      <c r="W555" s="12"/>
      <c r="Z555" s="12"/>
      <c r="AA555" s="12"/>
      <c r="AD555" s="12"/>
      <c r="AE555" s="12"/>
      <c r="AI555" s="12"/>
      <c r="AL555" s="12"/>
      <c r="AM555" s="12"/>
      <c r="AQ555" s="12"/>
      <c r="AR555" s="12"/>
      <c r="AS555" s="12"/>
      <c r="AW555" s="12"/>
      <c r="BF555" s="12"/>
      <c r="BJ555" s="12"/>
    </row>
    <row r="556">
      <c r="V556" s="12"/>
      <c r="W556" s="12"/>
      <c r="Z556" s="12"/>
      <c r="AA556" s="12"/>
      <c r="AD556" s="12"/>
      <c r="AE556" s="12"/>
      <c r="AI556" s="12"/>
      <c r="AL556" s="12"/>
      <c r="AM556" s="12"/>
      <c r="AQ556" s="12"/>
      <c r="AR556" s="12"/>
      <c r="AS556" s="12"/>
      <c r="AW556" s="12"/>
      <c r="BF556" s="12"/>
      <c r="BJ556" s="12"/>
    </row>
    <row r="557">
      <c r="V557" s="12"/>
      <c r="W557" s="12"/>
      <c r="Z557" s="12"/>
      <c r="AA557" s="12"/>
      <c r="AD557" s="12"/>
      <c r="AE557" s="12"/>
      <c r="AI557" s="12"/>
      <c r="AL557" s="12"/>
      <c r="AM557" s="12"/>
      <c r="AQ557" s="12"/>
      <c r="AR557" s="12"/>
      <c r="AS557" s="12"/>
      <c r="AW557" s="12"/>
      <c r="BF557" s="12"/>
      <c r="BJ557" s="12"/>
    </row>
    <row r="558">
      <c r="V558" s="12"/>
      <c r="W558" s="12"/>
      <c r="Z558" s="12"/>
      <c r="AA558" s="12"/>
      <c r="AD558" s="12"/>
      <c r="AE558" s="12"/>
      <c r="AI558" s="12"/>
      <c r="AL558" s="12"/>
      <c r="AM558" s="12"/>
      <c r="AQ558" s="12"/>
      <c r="AR558" s="12"/>
      <c r="AS558" s="12"/>
      <c r="AW558" s="12"/>
      <c r="BF558" s="12"/>
      <c r="BJ558" s="12"/>
    </row>
    <row r="559">
      <c r="V559" s="12"/>
      <c r="W559" s="12"/>
      <c r="Z559" s="12"/>
      <c r="AA559" s="12"/>
      <c r="AD559" s="12"/>
      <c r="AE559" s="12"/>
      <c r="AI559" s="12"/>
      <c r="AL559" s="12"/>
      <c r="AM559" s="12"/>
      <c r="AQ559" s="12"/>
      <c r="AR559" s="12"/>
      <c r="AS559" s="12"/>
      <c r="AW559" s="12"/>
      <c r="BF559" s="12"/>
      <c r="BJ559" s="12"/>
    </row>
    <row r="560">
      <c r="V560" s="12"/>
      <c r="W560" s="12"/>
      <c r="Z560" s="12"/>
      <c r="AA560" s="12"/>
      <c r="AD560" s="12"/>
      <c r="AE560" s="12"/>
      <c r="AI560" s="12"/>
      <c r="AL560" s="12"/>
      <c r="AM560" s="12"/>
      <c r="AQ560" s="12"/>
      <c r="AR560" s="12"/>
      <c r="AS560" s="12"/>
      <c r="AW560" s="12"/>
      <c r="BF560" s="12"/>
      <c r="BJ560" s="12"/>
    </row>
    <row r="561">
      <c r="V561" s="12"/>
      <c r="W561" s="12"/>
      <c r="Z561" s="12"/>
      <c r="AA561" s="12"/>
      <c r="AD561" s="12"/>
      <c r="AE561" s="12"/>
      <c r="AI561" s="12"/>
      <c r="AL561" s="12"/>
      <c r="AM561" s="12"/>
      <c r="AQ561" s="12"/>
      <c r="AR561" s="12"/>
      <c r="AS561" s="12"/>
      <c r="AW561" s="12"/>
      <c r="BF561" s="12"/>
      <c r="BJ561" s="12"/>
    </row>
    <row r="562">
      <c r="V562" s="12"/>
      <c r="W562" s="12"/>
      <c r="Z562" s="12"/>
      <c r="AA562" s="12"/>
      <c r="AD562" s="12"/>
      <c r="AE562" s="12"/>
      <c r="AI562" s="12"/>
      <c r="AL562" s="12"/>
      <c r="AM562" s="12"/>
      <c r="AQ562" s="12"/>
      <c r="AR562" s="12"/>
      <c r="AS562" s="12"/>
      <c r="AW562" s="12"/>
      <c r="BF562" s="12"/>
      <c r="BJ562" s="12"/>
    </row>
    <row r="563">
      <c r="V563" s="12"/>
      <c r="W563" s="12"/>
      <c r="Z563" s="12"/>
      <c r="AA563" s="12"/>
      <c r="AD563" s="12"/>
      <c r="AE563" s="12"/>
      <c r="AI563" s="12"/>
      <c r="AL563" s="12"/>
      <c r="AM563" s="12"/>
      <c r="AQ563" s="12"/>
      <c r="AR563" s="12"/>
      <c r="AS563" s="12"/>
      <c r="AW563" s="12"/>
      <c r="BF563" s="12"/>
      <c r="BJ563" s="12"/>
    </row>
    <row r="564">
      <c r="V564" s="12"/>
      <c r="W564" s="12"/>
      <c r="Z564" s="12"/>
      <c r="AA564" s="12"/>
      <c r="AD564" s="12"/>
      <c r="AE564" s="12"/>
      <c r="AI564" s="12"/>
      <c r="AL564" s="12"/>
      <c r="AM564" s="12"/>
      <c r="AQ564" s="12"/>
      <c r="AR564" s="12"/>
      <c r="AS564" s="12"/>
      <c r="AW564" s="12"/>
      <c r="BF564" s="12"/>
      <c r="BJ564" s="12"/>
    </row>
    <row r="565">
      <c r="V565" s="12"/>
      <c r="W565" s="12"/>
      <c r="Z565" s="12"/>
      <c r="AA565" s="12"/>
      <c r="AD565" s="12"/>
      <c r="AE565" s="12"/>
      <c r="AI565" s="12"/>
      <c r="AL565" s="12"/>
      <c r="AM565" s="12"/>
      <c r="AQ565" s="12"/>
      <c r="AR565" s="12"/>
      <c r="AS565" s="12"/>
      <c r="AW565" s="12"/>
      <c r="BF565" s="12"/>
      <c r="BJ565" s="12"/>
    </row>
    <row r="566">
      <c r="V566" s="12"/>
      <c r="W566" s="12"/>
      <c r="Z566" s="12"/>
      <c r="AA566" s="12"/>
      <c r="AD566" s="12"/>
      <c r="AE566" s="12"/>
      <c r="AI566" s="12"/>
      <c r="AL566" s="12"/>
      <c r="AM566" s="12"/>
      <c r="AQ566" s="12"/>
      <c r="AR566" s="12"/>
      <c r="AS566" s="12"/>
      <c r="AW566" s="12"/>
      <c r="BF566" s="12"/>
      <c r="BJ566" s="12"/>
    </row>
    <row r="567">
      <c r="V567" s="12"/>
      <c r="W567" s="12"/>
      <c r="Z567" s="12"/>
      <c r="AA567" s="12"/>
      <c r="AD567" s="12"/>
      <c r="AE567" s="12"/>
      <c r="AI567" s="12"/>
      <c r="AL567" s="12"/>
      <c r="AM567" s="12"/>
      <c r="AQ567" s="12"/>
      <c r="AR567" s="12"/>
      <c r="AS567" s="12"/>
      <c r="AW567" s="12"/>
      <c r="BF567" s="12"/>
      <c r="BJ567" s="12"/>
    </row>
    <row r="568">
      <c r="V568" s="12"/>
      <c r="W568" s="12"/>
      <c r="Z568" s="12"/>
      <c r="AA568" s="12"/>
      <c r="AD568" s="12"/>
      <c r="AE568" s="12"/>
      <c r="AI568" s="12"/>
      <c r="AL568" s="12"/>
      <c r="AM568" s="12"/>
      <c r="AQ568" s="12"/>
      <c r="AR568" s="12"/>
      <c r="AS568" s="12"/>
      <c r="AW568" s="12"/>
      <c r="BF568" s="12"/>
      <c r="BJ568" s="12"/>
    </row>
    <row r="569">
      <c r="V569" s="12"/>
      <c r="W569" s="12"/>
      <c r="Z569" s="12"/>
      <c r="AA569" s="12"/>
      <c r="AD569" s="12"/>
      <c r="AE569" s="12"/>
      <c r="AI569" s="12"/>
      <c r="AL569" s="12"/>
      <c r="AM569" s="12"/>
      <c r="AQ569" s="12"/>
      <c r="AR569" s="12"/>
      <c r="AS569" s="12"/>
      <c r="AW569" s="12"/>
      <c r="BF569" s="12"/>
      <c r="BJ569" s="12"/>
    </row>
    <row r="570">
      <c r="V570" s="12"/>
      <c r="W570" s="12"/>
      <c r="Z570" s="12"/>
      <c r="AA570" s="12"/>
      <c r="AD570" s="12"/>
      <c r="AE570" s="12"/>
      <c r="AI570" s="12"/>
      <c r="AL570" s="12"/>
      <c r="AM570" s="12"/>
      <c r="AQ570" s="12"/>
      <c r="AR570" s="12"/>
      <c r="AS570" s="12"/>
      <c r="AW570" s="12"/>
      <c r="BF570" s="12"/>
      <c r="BJ570" s="12"/>
    </row>
    <row r="571">
      <c r="V571" s="12"/>
      <c r="W571" s="12"/>
      <c r="Z571" s="12"/>
      <c r="AA571" s="12"/>
      <c r="AD571" s="12"/>
      <c r="AE571" s="12"/>
      <c r="AI571" s="12"/>
      <c r="AL571" s="12"/>
      <c r="AM571" s="12"/>
      <c r="AQ571" s="12"/>
      <c r="AR571" s="12"/>
      <c r="AS571" s="12"/>
      <c r="AW571" s="12"/>
      <c r="BF571" s="12"/>
      <c r="BJ571" s="12"/>
    </row>
    <row r="572">
      <c r="V572" s="12"/>
      <c r="W572" s="12"/>
      <c r="Z572" s="12"/>
      <c r="AA572" s="12"/>
      <c r="AD572" s="12"/>
      <c r="AE572" s="12"/>
      <c r="AI572" s="12"/>
      <c r="AL572" s="12"/>
      <c r="AM572" s="12"/>
      <c r="AQ572" s="12"/>
      <c r="AR572" s="12"/>
      <c r="AS572" s="12"/>
      <c r="AW572" s="12"/>
      <c r="BF572" s="12"/>
      <c r="BJ572" s="12"/>
    </row>
    <row r="573">
      <c r="V573" s="12"/>
      <c r="W573" s="12"/>
      <c r="Z573" s="12"/>
      <c r="AA573" s="12"/>
      <c r="AD573" s="12"/>
      <c r="AE573" s="12"/>
      <c r="AI573" s="12"/>
      <c r="AL573" s="12"/>
      <c r="AM573" s="12"/>
      <c r="AQ573" s="12"/>
      <c r="AR573" s="12"/>
      <c r="AS573" s="12"/>
      <c r="AW573" s="12"/>
      <c r="BF573" s="12"/>
      <c r="BJ573" s="12"/>
    </row>
    <row r="574">
      <c r="V574" s="12"/>
      <c r="W574" s="12"/>
      <c r="Z574" s="12"/>
      <c r="AA574" s="12"/>
      <c r="AD574" s="12"/>
      <c r="AE574" s="12"/>
      <c r="AI574" s="12"/>
      <c r="AL574" s="12"/>
      <c r="AM574" s="12"/>
      <c r="AQ574" s="12"/>
      <c r="AR574" s="12"/>
      <c r="AS574" s="12"/>
      <c r="AW574" s="12"/>
      <c r="BF574" s="12"/>
      <c r="BJ574" s="12"/>
    </row>
    <row r="575">
      <c r="V575" s="12"/>
      <c r="W575" s="12"/>
      <c r="Z575" s="12"/>
      <c r="AA575" s="12"/>
      <c r="AD575" s="12"/>
      <c r="AE575" s="12"/>
      <c r="AI575" s="12"/>
      <c r="AL575" s="12"/>
      <c r="AM575" s="12"/>
      <c r="AQ575" s="12"/>
      <c r="AR575" s="12"/>
      <c r="AS575" s="12"/>
      <c r="AW575" s="12"/>
      <c r="BF575" s="12"/>
      <c r="BJ575" s="12"/>
    </row>
    <row r="576">
      <c r="V576" s="12"/>
      <c r="W576" s="12"/>
      <c r="Z576" s="12"/>
      <c r="AA576" s="12"/>
      <c r="AD576" s="12"/>
      <c r="AE576" s="12"/>
      <c r="AI576" s="12"/>
      <c r="AL576" s="12"/>
      <c r="AM576" s="12"/>
      <c r="AQ576" s="12"/>
      <c r="AR576" s="12"/>
      <c r="AS576" s="12"/>
      <c r="AW576" s="12"/>
      <c r="BF576" s="12"/>
      <c r="BJ576" s="12"/>
    </row>
    <row r="577">
      <c r="V577" s="12"/>
      <c r="W577" s="12"/>
      <c r="Z577" s="12"/>
      <c r="AA577" s="12"/>
      <c r="AD577" s="12"/>
      <c r="AE577" s="12"/>
      <c r="AI577" s="12"/>
      <c r="AL577" s="12"/>
      <c r="AM577" s="12"/>
      <c r="AQ577" s="12"/>
      <c r="AR577" s="12"/>
      <c r="AS577" s="12"/>
      <c r="AW577" s="12"/>
      <c r="BF577" s="12"/>
      <c r="BJ577" s="12"/>
    </row>
    <row r="578">
      <c r="V578" s="12"/>
      <c r="W578" s="12"/>
      <c r="Z578" s="12"/>
      <c r="AA578" s="12"/>
      <c r="AD578" s="12"/>
      <c r="AE578" s="12"/>
      <c r="AI578" s="12"/>
      <c r="AL578" s="12"/>
      <c r="AM578" s="12"/>
      <c r="AQ578" s="12"/>
      <c r="AR578" s="12"/>
      <c r="AS578" s="12"/>
      <c r="AW578" s="12"/>
      <c r="BF578" s="12"/>
      <c r="BJ578" s="12"/>
    </row>
    <row r="579">
      <c r="V579" s="12"/>
      <c r="W579" s="12"/>
      <c r="Z579" s="12"/>
      <c r="AA579" s="12"/>
      <c r="AD579" s="12"/>
      <c r="AE579" s="12"/>
      <c r="AI579" s="12"/>
      <c r="AL579" s="12"/>
      <c r="AM579" s="12"/>
      <c r="AQ579" s="12"/>
      <c r="AR579" s="12"/>
      <c r="AS579" s="12"/>
      <c r="AW579" s="12"/>
      <c r="BF579" s="12"/>
      <c r="BJ579" s="12"/>
    </row>
    <row r="580">
      <c r="V580" s="12"/>
      <c r="W580" s="12"/>
      <c r="Z580" s="12"/>
      <c r="AA580" s="12"/>
      <c r="AD580" s="12"/>
      <c r="AE580" s="12"/>
      <c r="AI580" s="12"/>
      <c r="AL580" s="12"/>
      <c r="AM580" s="12"/>
      <c r="AQ580" s="12"/>
      <c r="AR580" s="12"/>
      <c r="AS580" s="12"/>
      <c r="AW580" s="12"/>
      <c r="BF580" s="12"/>
      <c r="BJ580" s="12"/>
    </row>
    <row r="581">
      <c r="V581" s="12"/>
      <c r="W581" s="12"/>
      <c r="Z581" s="12"/>
      <c r="AA581" s="12"/>
      <c r="AD581" s="12"/>
      <c r="AE581" s="12"/>
      <c r="AI581" s="12"/>
      <c r="AL581" s="12"/>
      <c r="AM581" s="12"/>
      <c r="AQ581" s="12"/>
      <c r="AR581" s="12"/>
      <c r="AS581" s="12"/>
      <c r="AW581" s="12"/>
      <c r="BF581" s="12"/>
      <c r="BJ581" s="12"/>
    </row>
    <row r="582">
      <c r="V582" s="12"/>
      <c r="W582" s="12"/>
      <c r="Z582" s="12"/>
      <c r="AA582" s="12"/>
      <c r="AD582" s="12"/>
      <c r="AE582" s="12"/>
      <c r="AI582" s="12"/>
      <c r="AL582" s="12"/>
      <c r="AM582" s="12"/>
      <c r="AQ582" s="12"/>
      <c r="AR582" s="12"/>
      <c r="AS582" s="12"/>
      <c r="AW582" s="12"/>
      <c r="BF582" s="12"/>
      <c r="BJ582" s="12"/>
    </row>
    <row r="583">
      <c r="V583" s="12"/>
      <c r="W583" s="12"/>
      <c r="Z583" s="12"/>
      <c r="AA583" s="12"/>
      <c r="AD583" s="12"/>
      <c r="AE583" s="12"/>
      <c r="AI583" s="12"/>
      <c r="AL583" s="12"/>
      <c r="AM583" s="12"/>
      <c r="AQ583" s="12"/>
      <c r="AR583" s="12"/>
      <c r="AS583" s="12"/>
      <c r="AW583" s="12"/>
      <c r="BF583" s="12"/>
      <c r="BJ583" s="12"/>
    </row>
    <row r="584">
      <c r="V584" s="12"/>
      <c r="W584" s="12"/>
      <c r="Z584" s="12"/>
      <c r="AA584" s="12"/>
      <c r="AD584" s="12"/>
      <c r="AE584" s="12"/>
      <c r="AI584" s="12"/>
      <c r="AL584" s="12"/>
      <c r="AM584" s="12"/>
      <c r="AQ584" s="12"/>
      <c r="AR584" s="12"/>
      <c r="AS584" s="12"/>
      <c r="AW584" s="12"/>
      <c r="BF584" s="12"/>
      <c r="BJ584" s="12"/>
    </row>
    <row r="585">
      <c r="V585" s="12"/>
      <c r="W585" s="12"/>
      <c r="Z585" s="12"/>
      <c r="AA585" s="12"/>
      <c r="AD585" s="12"/>
      <c r="AE585" s="12"/>
      <c r="AI585" s="12"/>
      <c r="AL585" s="12"/>
      <c r="AM585" s="12"/>
      <c r="AQ585" s="12"/>
      <c r="AR585" s="12"/>
      <c r="AS585" s="12"/>
      <c r="AW585" s="12"/>
      <c r="BF585" s="12"/>
      <c r="BJ585" s="12"/>
    </row>
    <row r="586">
      <c r="V586" s="12"/>
      <c r="W586" s="12"/>
      <c r="Z586" s="12"/>
      <c r="AA586" s="12"/>
      <c r="AD586" s="12"/>
      <c r="AE586" s="12"/>
      <c r="AI586" s="12"/>
      <c r="AL586" s="12"/>
      <c r="AM586" s="12"/>
      <c r="AQ586" s="12"/>
      <c r="AR586" s="12"/>
      <c r="AS586" s="12"/>
      <c r="AW586" s="12"/>
      <c r="BF586" s="12"/>
      <c r="BJ586" s="12"/>
    </row>
    <row r="587">
      <c r="V587" s="12"/>
      <c r="W587" s="12"/>
      <c r="Z587" s="12"/>
      <c r="AA587" s="12"/>
      <c r="AD587" s="12"/>
      <c r="AE587" s="12"/>
      <c r="AI587" s="12"/>
      <c r="AL587" s="12"/>
      <c r="AM587" s="12"/>
      <c r="AQ587" s="12"/>
      <c r="AR587" s="12"/>
      <c r="AS587" s="12"/>
      <c r="AW587" s="12"/>
      <c r="BF587" s="12"/>
      <c r="BJ587" s="12"/>
    </row>
    <row r="588">
      <c r="V588" s="12"/>
      <c r="W588" s="12"/>
      <c r="Z588" s="12"/>
      <c r="AA588" s="12"/>
      <c r="AD588" s="12"/>
      <c r="AE588" s="12"/>
      <c r="AI588" s="12"/>
      <c r="AL588" s="12"/>
      <c r="AM588" s="12"/>
      <c r="AQ588" s="12"/>
      <c r="AR588" s="12"/>
      <c r="AS588" s="12"/>
      <c r="AW588" s="12"/>
      <c r="BF588" s="12"/>
      <c r="BJ588" s="12"/>
    </row>
    <row r="589">
      <c r="V589" s="12"/>
      <c r="W589" s="12"/>
      <c r="Z589" s="12"/>
      <c r="AA589" s="12"/>
      <c r="AD589" s="12"/>
      <c r="AE589" s="12"/>
      <c r="AI589" s="12"/>
      <c r="AL589" s="12"/>
      <c r="AM589" s="12"/>
      <c r="AQ589" s="12"/>
      <c r="AR589" s="12"/>
      <c r="AS589" s="12"/>
      <c r="AW589" s="12"/>
      <c r="BF589" s="12"/>
      <c r="BJ589" s="12"/>
    </row>
    <row r="590">
      <c r="V590" s="12"/>
      <c r="W590" s="12"/>
      <c r="Z590" s="12"/>
      <c r="AA590" s="12"/>
      <c r="AD590" s="12"/>
      <c r="AE590" s="12"/>
      <c r="AI590" s="12"/>
      <c r="AL590" s="12"/>
      <c r="AM590" s="12"/>
      <c r="AQ590" s="12"/>
      <c r="AR590" s="12"/>
      <c r="AS590" s="12"/>
      <c r="AW590" s="12"/>
      <c r="BF590" s="12"/>
      <c r="BJ590" s="12"/>
    </row>
    <row r="591">
      <c r="V591" s="12"/>
      <c r="W591" s="12"/>
      <c r="Z591" s="12"/>
      <c r="AA591" s="12"/>
      <c r="AD591" s="12"/>
      <c r="AE591" s="12"/>
      <c r="AI591" s="12"/>
      <c r="AL591" s="12"/>
      <c r="AM591" s="12"/>
      <c r="AQ591" s="12"/>
      <c r="AR591" s="12"/>
      <c r="AS591" s="12"/>
      <c r="AW591" s="12"/>
      <c r="BF591" s="12"/>
      <c r="BJ591" s="12"/>
    </row>
    <row r="592">
      <c r="V592" s="12"/>
      <c r="W592" s="12"/>
      <c r="Z592" s="12"/>
      <c r="AA592" s="12"/>
      <c r="AD592" s="12"/>
      <c r="AE592" s="12"/>
      <c r="AI592" s="12"/>
      <c r="AL592" s="12"/>
      <c r="AM592" s="12"/>
      <c r="AQ592" s="12"/>
      <c r="AR592" s="12"/>
      <c r="AS592" s="12"/>
      <c r="AW592" s="12"/>
      <c r="BF592" s="12"/>
      <c r="BJ592" s="12"/>
    </row>
    <row r="593">
      <c r="V593" s="12"/>
      <c r="W593" s="12"/>
      <c r="Z593" s="12"/>
      <c r="AA593" s="12"/>
      <c r="AD593" s="12"/>
      <c r="AE593" s="12"/>
      <c r="AI593" s="12"/>
      <c r="AL593" s="12"/>
      <c r="AM593" s="12"/>
      <c r="AQ593" s="12"/>
      <c r="AR593" s="12"/>
      <c r="AS593" s="12"/>
      <c r="AW593" s="12"/>
      <c r="BF593" s="12"/>
      <c r="BJ593" s="12"/>
    </row>
    <row r="594">
      <c r="V594" s="12"/>
      <c r="W594" s="12"/>
      <c r="Z594" s="12"/>
      <c r="AA594" s="12"/>
      <c r="AD594" s="12"/>
      <c r="AE594" s="12"/>
      <c r="AI594" s="12"/>
      <c r="AL594" s="12"/>
      <c r="AM594" s="12"/>
      <c r="AQ594" s="12"/>
      <c r="AR594" s="12"/>
      <c r="AS594" s="12"/>
      <c r="AW594" s="12"/>
      <c r="BF594" s="12"/>
      <c r="BJ594" s="12"/>
    </row>
    <row r="595">
      <c r="V595" s="12"/>
      <c r="W595" s="12"/>
      <c r="Z595" s="12"/>
      <c r="AA595" s="12"/>
      <c r="AD595" s="12"/>
      <c r="AE595" s="12"/>
      <c r="AI595" s="12"/>
      <c r="AL595" s="12"/>
      <c r="AM595" s="12"/>
      <c r="AQ595" s="12"/>
      <c r="AR595" s="12"/>
      <c r="AS595" s="12"/>
      <c r="AW595" s="12"/>
      <c r="BF595" s="12"/>
      <c r="BJ595" s="12"/>
    </row>
    <row r="596">
      <c r="V596" s="12"/>
      <c r="W596" s="12"/>
      <c r="Z596" s="12"/>
      <c r="AA596" s="12"/>
      <c r="AD596" s="12"/>
      <c r="AE596" s="12"/>
      <c r="AI596" s="12"/>
      <c r="AL596" s="12"/>
      <c r="AM596" s="12"/>
      <c r="AQ596" s="12"/>
      <c r="AR596" s="12"/>
      <c r="AS596" s="12"/>
      <c r="AW596" s="12"/>
      <c r="BF596" s="12"/>
      <c r="BJ596" s="12"/>
    </row>
    <row r="597">
      <c r="V597" s="12"/>
      <c r="W597" s="12"/>
      <c r="Z597" s="12"/>
      <c r="AA597" s="12"/>
      <c r="AD597" s="12"/>
      <c r="AE597" s="12"/>
      <c r="AI597" s="12"/>
      <c r="AL597" s="12"/>
      <c r="AM597" s="12"/>
      <c r="AQ597" s="12"/>
      <c r="AR597" s="12"/>
      <c r="AS597" s="12"/>
      <c r="AW597" s="12"/>
      <c r="BF597" s="12"/>
      <c r="BJ597" s="12"/>
    </row>
    <row r="598">
      <c r="V598" s="12"/>
      <c r="W598" s="12"/>
      <c r="Z598" s="12"/>
      <c r="AA598" s="12"/>
      <c r="AD598" s="12"/>
      <c r="AE598" s="12"/>
      <c r="AI598" s="12"/>
      <c r="AL598" s="12"/>
      <c r="AM598" s="12"/>
      <c r="AQ598" s="12"/>
      <c r="AR598" s="12"/>
      <c r="AS598" s="12"/>
      <c r="AW598" s="12"/>
      <c r="BF598" s="12"/>
      <c r="BJ598" s="12"/>
    </row>
    <row r="599">
      <c r="V599" s="12"/>
      <c r="W599" s="12"/>
      <c r="Z599" s="12"/>
      <c r="AA599" s="12"/>
      <c r="AD599" s="12"/>
      <c r="AE599" s="12"/>
      <c r="AI599" s="12"/>
      <c r="AL599" s="12"/>
      <c r="AM599" s="12"/>
      <c r="AQ599" s="12"/>
      <c r="AR599" s="12"/>
      <c r="AS599" s="12"/>
      <c r="AW599" s="12"/>
      <c r="BF599" s="12"/>
      <c r="BJ599" s="12"/>
    </row>
    <row r="600">
      <c r="V600" s="12"/>
      <c r="W600" s="12"/>
      <c r="Z600" s="12"/>
      <c r="AA600" s="12"/>
      <c r="AD600" s="12"/>
      <c r="AE600" s="12"/>
      <c r="AI600" s="12"/>
      <c r="AL600" s="12"/>
      <c r="AM600" s="12"/>
      <c r="AQ600" s="12"/>
      <c r="AR600" s="12"/>
      <c r="AS600" s="12"/>
      <c r="AW600" s="12"/>
      <c r="BF600" s="12"/>
      <c r="BJ600" s="12"/>
    </row>
    <row r="601">
      <c r="V601" s="12"/>
      <c r="W601" s="12"/>
      <c r="Z601" s="12"/>
      <c r="AA601" s="12"/>
      <c r="AD601" s="12"/>
      <c r="AE601" s="12"/>
      <c r="AI601" s="12"/>
      <c r="AL601" s="12"/>
      <c r="AM601" s="12"/>
      <c r="AQ601" s="12"/>
      <c r="AR601" s="12"/>
      <c r="AS601" s="12"/>
      <c r="AW601" s="12"/>
      <c r="BF601" s="12"/>
      <c r="BJ601" s="12"/>
    </row>
    <row r="602">
      <c r="V602" s="12"/>
      <c r="W602" s="12"/>
      <c r="Z602" s="12"/>
      <c r="AA602" s="12"/>
      <c r="AD602" s="12"/>
      <c r="AE602" s="12"/>
      <c r="AI602" s="12"/>
      <c r="AL602" s="12"/>
      <c r="AM602" s="12"/>
      <c r="AQ602" s="12"/>
      <c r="AR602" s="12"/>
      <c r="AS602" s="12"/>
      <c r="AW602" s="12"/>
      <c r="BF602" s="12"/>
      <c r="BJ602" s="12"/>
    </row>
    <row r="603">
      <c r="V603" s="12"/>
      <c r="W603" s="12"/>
      <c r="Z603" s="12"/>
      <c r="AA603" s="12"/>
      <c r="AD603" s="12"/>
      <c r="AE603" s="12"/>
      <c r="AI603" s="12"/>
      <c r="AL603" s="12"/>
      <c r="AM603" s="12"/>
      <c r="AQ603" s="12"/>
      <c r="AR603" s="12"/>
      <c r="AS603" s="12"/>
      <c r="AW603" s="12"/>
      <c r="BF603" s="12"/>
      <c r="BJ603" s="12"/>
    </row>
    <row r="604">
      <c r="V604" s="12"/>
      <c r="W604" s="12"/>
      <c r="Z604" s="12"/>
      <c r="AA604" s="12"/>
      <c r="AD604" s="12"/>
      <c r="AE604" s="12"/>
      <c r="AI604" s="12"/>
      <c r="AL604" s="12"/>
      <c r="AM604" s="12"/>
      <c r="AQ604" s="12"/>
      <c r="AR604" s="12"/>
      <c r="AS604" s="12"/>
      <c r="AW604" s="12"/>
      <c r="BF604" s="12"/>
      <c r="BJ604" s="12"/>
    </row>
    <row r="605">
      <c r="V605" s="12"/>
      <c r="W605" s="12"/>
      <c r="Z605" s="12"/>
      <c r="AA605" s="12"/>
      <c r="AD605" s="12"/>
      <c r="AE605" s="12"/>
      <c r="AI605" s="12"/>
      <c r="AL605" s="12"/>
      <c r="AM605" s="12"/>
      <c r="AQ605" s="12"/>
      <c r="AR605" s="12"/>
      <c r="AS605" s="12"/>
      <c r="AW605" s="12"/>
      <c r="BF605" s="12"/>
      <c r="BJ605" s="12"/>
    </row>
    <row r="606">
      <c r="V606" s="12"/>
      <c r="W606" s="12"/>
      <c r="Z606" s="12"/>
      <c r="AA606" s="12"/>
      <c r="AD606" s="12"/>
      <c r="AE606" s="12"/>
      <c r="AI606" s="12"/>
      <c r="AL606" s="12"/>
      <c r="AM606" s="12"/>
      <c r="AQ606" s="12"/>
      <c r="AR606" s="12"/>
      <c r="AS606" s="12"/>
      <c r="AW606" s="12"/>
      <c r="BF606" s="12"/>
      <c r="BJ606" s="12"/>
    </row>
    <row r="607">
      <c r="V607" s="12"/>
      <c r="W607" s="12"/>
      <c r="Z607" s="12"/>
      <c r="AA607" s="12"/>
      <c r="AD607" s="12"/>
      <c r="AE607" s="12"/>
      <c r="AI607" s="12"/>
      <c r="AL607" s="12"/>
      <c r="AM607" s="12"/>
      <c r="AQ607" s="12"/>
      <c r="AR607" s="12"/>
      <c r="AS607" s="12"/>
      <c r="AW607" s="12"/>
      <c r="BF607" s="12"/>
      <c r="BJ607" s="12"/>
    </row>
    <row r="608">
      <c r="V608" s="12"/>
      <c r="W608" s="12"/>
      <c r="Z608" s="12"/>
      <c r="AA608" s="12"/>
      <c r="AD608" s="12"/>
      <c r="AE608" s="12"/>
      <c r="AI608" s="12"/>
      <c r="AL608" s="12"/>
      <c r="AM608" s="12"/>
      <c r="AQ608" s="12"/>
      <c r="AR608" s="12"/>
      <c r="AS608" s="12"/>
      <c r="AW608" s="12"/>
      <c r="BF608" s="12"/>
      <c r="BJ608" s="12"/>
    </row>
    <row r="609">
      <c r="V609" s="12"/>
      <c r="W609" s="12"/>
      <c r="Z609" s="12"/>
      <c r="AA609" s="12"/>
      <c r="AD609" s="12"/>
      <c r="AE609" s="12"/>
      <c r="AI609" s="12"/>
      <c r="AL609" s="12"/>
      <c r="AM609" s="12"/>
      <c r="AQ609" s="12"/>
      <c r="AR609" s="12"/>
      <c r="AS609" s="12"/>
      <c r="AW609" s="12"/>
      <c r="BF609" s="12"/>
      <c r="BJ609" s="12"/>
    </row>
    <row r="610">
      <c r="V610" s="12"/>
      <c r="W610" s="12"/>
      <c r="Z610" s="12"/>
      <c r="AA610" s="12"/>
      <c r="AD610" s="12"/>
      <c r="AE610" s="12"/>
      <c r="AI610" s="12"/>
      <c r="AL610" s="12"/>
      <c r="AM610" s="12"/>
      <c r="AQ610" s="12"/>
      <c r="AR610" s="12"/>
      <c r="AS610" s="12"/>
      <c r="AW610" s="12"/>
      <c r="BF610" s="12"/>
      <c r="BJ610" s="12"/>
    </row>
    <row r="611">
      <c r="V611" s="12"/>
      <c r="W611" s="12"/>
      <c r="Z611" s="12"/>
      <c r="AA611" s="12"/>
      <c r="AD611" s="12"/>
      <c r="AE611" s="12"/>
      <c r="AI611" s="12"/>
      <c r="AL611" s="12"/>
      <c r="AM611" s="12"/>
      <c r="AQ611" s="12"/>
      <c r="AR611" s="12"/>
      <c r="AS611" s="12"/>
      <c r="AW611" s="12"/>
      <c r="BF611" s="12"/>
      <c r="BJ611" s="12"/>
    </row>
    <row r="612">
      <c r="V612" s="12"/>
      <c r="W612" s="12"/>
      <c r="Z612" s="12"/>
      <c r="AA612" s="12"/>
      <c r="AD612" s="12"/>
      <c r="AE612" s="12"/>
      <c r="AI612" s="12"/>
      <c r="AL612" s="12"/>
      <c r="AM612" s="12"/>
      <c r="AQ612" s="12"/>
      <c r="AR612" s="12"/>
      <c r="AS612" s="12"/>
      <c r="AW612" s="12"/>
      <c r="BF612" s="12"/>
      <c r="BJ612" s="12"/>
    </row>
    <row r="613">
      <c r="V613" s="12"/>
      <c r="W613" s="12"/>
      <c r="Z613" s="12"/>
      <c r="AA613" s="12"/>
      <c r="AD613" s="12"/>
      <c r="AE613" s="12"/>
      <c r="AI613" s="12"/>
      <c r="AL613" s="12"/>
      <c r="AM613" s="12"/>
      <c r="AQ613" s="12"/>
      <c r="AR613" s="12"/>
      <c r="AS613" s="12"/>
      <c r="AW613" s="12"/>
      <c r="BF613" s="12"/>
      <c r="BJ613" s="12"/>
    </row>
    <row r="614">
      <c r="V614" s="12"/>
      <c r="W614" s="12"/>
      <c r="Z614" s="12"/>
      <c r="AA614" s="12"/>
      <c r="AD614" s="12"/>
      <c r="AE614" s="12"/>
      <c r="AI614" s="12"/>
      <c r="AL614" s="12"/>
      <c r="AM614" s="12"/>
      <c r="AQ614" s="12"/>
      <c r="AR614" s="12"/>
      <c r="AS614" s="12"/>
      <c r="AW614" s="12"/>
      <c r="BF614" s="12"/>
      <c r="BJ614" s="12"/>
    </row>
    <row r="615">
      <c r="V615" s="12"/>
      <c r="W615" s="12"/>
      <c r="Z615" s="12"/>
      <c r="AA615" s="12"/>
      <c r="AD615" s="12"/>
      <c r="AE615" s="12"/>
      <c r="AI615" s="12"/>
      <c r="AL615" s="12"/>
      <c r="AM615" s="12"/>
      <c r="AQ615" s="12"/>
      <c r="AR615" s="12"/>
      <c r="AS615" s="12"/>
      <c r="AW615" s="12"/>
      <c r="BF615" s="12"/>
      <c r="BJ615" s="12"/>
    </row>
    <row r="616">
      <c r="V616" s="12"/>
      <c r="W616" s="12"/>
      <c r="Z616" s="12"/>
      <c r="AA616" s="12"/>
      <c r="AD616" s="12"/>
      <c r="AE616" s="12"/>
      <c r="AI616" s="12"/>
      <c r="AL616" s="12"/>
      <c r="AM616" s="12"/>
      <c r="AQ616" s="12"/>
      <c r="AR616" s="12"/>
      <c r="AS616" s="12"/>
      <c r="AW616" s="12"/>
      <c r="BF616" s="12"/>
      <c r="BJ616" s="12"/>
    </row>
    <row r="617">
      <c r="V617" s="12"/>
      <c r="W617" s="12"/>
      <c r="Z617" s="12"/>
      <c r="AA617" s="12"/>
      <c r="AD617" s="12"/>
      <c r="AE617" s="12"/>
      <c r="AI617" s="12"/>
      <c r="AL617" s="12"/>
      <c r="AM617" s="12"/>
      <c r="AQ617" s="12"/>
      <c r="AR617" s="12"/>
      <c r="AS617" s="12"/>
      <c r="AW617" s="12"/>
      <c r="BF617" s="12"/>
      <c r="BJ617" s="12"/>
    </row>
    <row r="618">
      <c r="V618" s="12"/>
      <c r="W618" s="12"/>
      <c r="Z618" s="12"/>
      <c r="AA618" s="12"/>
      <c r="AD618" s="12"/>
      <c r="AE618" s="12"/>
      <c r="AI618" s="12"/>
      <c r="AL618" s="12"/>
      <c r="AM618" s="12"/>
      <c r="AQ618" s="12"/>
      <c r="AR618" s="12"/>
      <c r="AS618" s="12"/>
      <c r="AW618" s="12"/>
      <c r="BF618" s="12"/>
      <c r="BJ618" s="12"/>
    </row>
    <row r="619">
      <c r="V619" s="12"/>
      <c r="W619" s="12"/>
      <c r="Z619" s="12"/>
      <c r="AA619" s="12"/>
      <c r="AD619" s="12"/>
      <c r="AE619" s="12"/>
      <c r="AI619" s="12"/>
      <c r="AL619" s="12"/>
      <c r="AM619" s="12"/>
      <c r="AQ619" s="12"/>
      <c r="AR619" s="12"/>
      <c r="AS619" s="12"/>
      <c r="AW619" s="12"/>
      <c r="BF619" s="12"/>
      <c r="BJ619" s="12"/>
    </row>
    <row r="620">
      <c r="V620" s="12"/>
      <c r="W620" s="12"/>
      <c r="Z620" s="12"/>
      <c r="AA620" s="12"/>
      <c r="AD620" s="12"/>
      <c r="AE620" s="12"/>
      <c r="AI620" s="12"/>
      <c r="AL620" s="12"/>
      <c r="AM620" s="12"/>
      <c r="AQ620" s="12"/>
      <c r="AR620" s="12"/>
      <c r="AS620" s="12"/>
      <c r="AW620" s="12"/>
      <c r="BF620" s="12"/>
      <c r="BJ620" s="12"/>
    </row>
    <row r="621">
      <c r="V621" s="12"/>
      <c r="W621" s="12"/>
      <c r="Z621" s="12"/>
      <c r="AA621" s="12"/>
      <c r="AD621" s="12"/>
      <c r="AE621" s="12"/>
      <c r="AI621" s="12"/>
      <c r="AL621" s="12"/>
      <c r="AM621" s="12"/>
      <c r="AQ621" s="12"/>
      <c r="AR621" s="12"/>
      <c r="AS621" s="12"/>
      <c r="AW621" s="12"/>
      <c r="BF621" s="12"/>
      <c r="BJ621" s="12"/>
    </row>
    <row r="622">
      <c r="V622" s="12"/>
      <c r="W622" s="12"/>
      <c r="Z622" s="12"/>
      <c r="AA622" s="12"/>
      <c r="AD622" s="12"/>
      <c r="AE622" s="12"/>
      <c r="AI622" s="12"/>
      <c r="AL622" s="12"/>
      <c r="AM622" s="12"/>
      <c r="AQ622" s="12"/>
      <c r="AR622" s="12"/>
      <c r="AS622" s="12"/>
      <c r="AW622" s="12"/>
      <c r="BF622" s="12"/>
      <c r="BJ622" s="12"/>
    </row>
    <row r="623">
      <c r="V623" s="12"/>
      <c r="W623" s="12"/>
      <c r="Z623" s="12"/>
      <c r="AA623" s="12"/>
      <c r="AD623" s="12"/>
      <c r="AE623" s="12"/>
      <c r="AI623" s="12"/>
      <c r="AL623" s="12"/>
      <c r="AM623" s="12"/>
      <c r="AQ623" s="12"/>
      <c r="AR623" s="12"/>
      <c r="AS623" s="12"/>
      <c r="AW623" s="12"/>
      <c r="BF623" s="12"/>
      <c r="BJ623" s="12"/>
    </row>
    <row r="624">
      <c r="V624" s="12"/>
      <c r="W624" s="12"/>
      <c r="Z624" s="12"/>
      <c r="AA624" s="12"/>
      <c r="AD624" s="12"/>
      <c r="AE624" s="12"/>
      <c r="AI624" s="12"/>
      <c r="AL624" s="12"/>
      <c r="AM624" s="12"/>
      <c r="AQ624" s="12"/>
      <c r="AR624" s="12"/>
      <c r="AS624" s="12"/>
      <c r="AW624" s="12"/>
      <c r="BF624" s="12"/>
      <c r="BJ624" s="12"/>
    </row>
    <row r="625">
      <c r="V625" s="12"/>
      <c r="W625" s="12"/>
      <c r="Z625" s="12"/>
      <c r="AA625" s="12"/>
      <c r="AD625" s="12"/>
      <c r="AE625" s="12"/>
      <c r="AI625" s="12"/>
      <c r="AL625" s="12"/>
      <c r="AM625" s="12"/>
      <c r="AQ625" s="12"/>
      <c r="AR625" s="12"/>
      <c r="AS625" s="12"/>
      <c r="AW625" s="12"/>
      <c r="BF625" s="12"/>
      <c r="BJ625" s="12"/>
    </row>
    <row r="626">
      <c r="V626" s="12"/>
      <c r="W626" s="12"/>
      <c r="Z626" s="12"/>
      <c r="AA626" s="12"/>
      <c r="AD626" s="12"/>
      <c r="AE626" s="12"/>
      <c r="AI626" s="12"/>
      <c r="AL626" s="12"/>
      <c r="AM626" s="12"/>
      <c r="AQ626" s="12"/>
      <c r="AR626" s="12"/>
      <c r="AS626" s="12"/>
      <c r="AW626" s="12"/>
      <c r="BF626" s="12"/>
      <c r="BJ626" s="12"/>
    </row>
    <row r="627">
      <c r="V627" s="12"/>
      <c r="W627" s="12"/>
      <c r="Z627" s="12"/>
      <c r="AA627" s="12"/>
      <c r="AD627" s="12"/>
      <c r="AE627" s="12"/>
      <c r="AI627" s="12"/>
      <c r="AL627" s="12"/>
      <c r="AM627" s="12"/>
      <c r="AQ627" s="12"/>
      <c r="AR627" s="12"/>
      <c r="AS627" s="12"/>
      <c r="AW627" s="12"/>
      <c r="BF627" s="12"/>
      <c r="BJ627" s="12"/>
    </row>
    <row r="628">
      <c r="V628" s="12"/>
      <c r="W628" s="12"/>
      <c r="Z628" s="12"/>
      <c r="AA628" s="12"/>
      <c r="AD628" s="12"/>
      <c r="AE628" s="12"/>
      <c r="AI628" s="12"/>
      <c r="AL628" s="12"/>
      <c r="AM628" s="12"/>
      <c r="AQ628" s="12"/>
      <c r="AR628" s="12"/>
      <c r="AS628" s="12"/>
      <c r="AW628" s="12"/>
      <c r="BF628" s="12"/>
      <c r="BJ628" s="12"/>
    </row>
    <row r="629">
      <c r="V629" s="12"/>
      <c r="W629" s="12"/>
      <c r="Z629" s="12"/>
      <c r="AA629" s="12"/>
      <c r="AD629" s="12"/>
      <c r="AE629" s="12"/>
      <c r="AI629" s="12"/>
      <c r="AL629" s="12"/>
      <c r="AM629" s="12"/>
      <c r="AQ629" s="12"/>
      <c r="AR629" s="12"/>
      <c r="AS629" s="12"/>
      <c r="AW629" s="12"/>
      <c r="BF629" s="12"/>
      <c r="BJ629" s="12"/>
    </row>
    <row r="630">
      <c r="V630" s="12"/>
      <c r="W630" s="12"/>
      <c r="Z630" s="12"/>
      <c r="AA630" s="12"/>
      <c r="AD630" s="12"/>
      <c r="AE630" s="12"/>
      <c r="AI630" s="12"/>
      <c r="AL630" s="12"/>
      <c r="AM630" s="12"/>
      <c r="AQ630" s="12"/>
      <c r="AR630" s="12"/>
      <c r="AS630" s="12"/>
      <c r="AW630" s="12"/>
      <c r="BF630" s="12"/>
      <c r="BJ630" s="12"/>
    </row>
    <row r="631">
      <c r="V631" s="12"/>
      <c r="W631" s="12"/>
      <c r="Z631" s="12"/>
      <c r="AA631" s="12"/>
      <c r="AD631" s="12"/>
      <c r="AE631" s="12"/>
      <c r="AI631" s="12"/>
      <c r="AL631" s="12"/>
      <c r="AM631" s="12"/>
      <c r="AQ631" s="12"/>
      <c r="AR631" s="12"/>
      <c r="AS631" s="12"/>
      <c r="AW631" s="12"/>
      <c r="BF631" s="12"/>
      <c r="BJ631" s="12"/>
    </row>
    <row r="632">
      <c r="V632" s="12"/>
      <c r="W632" s="12"/>
      <c r="Z632" s="12"/>
      <c r="AA632" s="12"/>
      <c r="AD632" s="12"/>
      <c r="AE632" s="12"/>
      <c r="AI632" s="12"/>
      <c r="AL632" s="12"/>
      <c r="AM632" s="12"/>
      <c r="AQ632" s="12"/>
      <c r="AR632" s="12"/>
      <c r="AS632" s="12"/>
      <c r="AW632" s="12"/>
      <c r="BF632" s="12"/>
      <c r="BJ632" s="12"/>
    </row>
    <row r="633">
      <c r="V633" s="12"/>
      <c r="W633" s="12"/>
      <c r="Z633" s="12"/>
      <c r="AA633" s="12"/>
      <c r="AD633" s="12"/>
      <c r="AE633" s="12"/>
      <c r="AI633" s="12"/>
      <c r="AL633" s="12"/>
      <c r="AM633" s="12"/>
      <c r="AQ633" s="12"/>
      <c r="AR633" s="12"/>
      <c r="AS633" s="12"/>
      <c r="AW633" s="12"/>
      <c r="BF633" s="12"/>
      <c r="BJ633" s="12"/>
    </row>
    <row r="634">
      <c r="V634" s="12"/>
      <c r="W634" s="12"/>
      <c r="Z634" s="12"/>
      <c r="AA634" s="12"/>
      <c r="AD634" s="12"/>
      <c r="AE634" s="12"/>
      <c r="AI634" s="12"/>
      <c r="AL634" s="12"/>
      <c r="AM634" s="12"/>
      <c r="AQ634" s="12"/>
      <c r="AR634" s="12"/>
      <c r="AS634" s="12"/>
      <c r="AW634" s="12"/>
      <c r="BF634" s="12"/>
      <c r="BJ634" s="12"/>
    </row>
    <row r="635">
      <c r="V635" s="12"/>
      <c r="W635" s="12"/>
      <c r="Z635" s="12"/>
      <c r="AA635" s="12"/>
      <c r="AD635" s="12"/>
      <c r="AE635" s="12"/>
      <c r="AI635" s="12"/>
      <c r="AL635" s="12"/>
      <c r="AM635" s="12"/>
      <c r="AQ635" s="12"/>
      <c r="AR635" s="12"/>
      <c r="AS635" s="12"/>
      <c r="AW635" s="12"/>
      <c r="BF635" s="12"/>
      <c r="BJ635" s="12"/>
    </row>
    <row r="636">
      <c r="V636" s="12"/>
      <c r="W636" s="12"/>
      <c r="Z636" s="12"/>
      <c r="AA636" s="12"/>
      <c r="AD636" s="12"/>
      <c r="AE636" s="12"/>
      <c r="AI636" s="12"/>
      <c r="AL636" s="12"/>
      <c r="AM636" s="12"/>
      <c r="AQ636" s="12"/>
      <c r="AR636" s="12"/>
      <c r="AS636" s="12"/>
      <c r="AW636" s="12"/>
      <c r="BF636" s="12"/>
      <c r="BJ636" s="12"/>
    </row>
    <row r="637">
      <c r="V637" s="12"/>
      <c r="W637" s="12"/>
      <c r="Z637" s="12"/>
      <c r="AA637" s="12"/>
      <c r="AD637" s="12"/>
      <c r="AE637" s="12"/>
      <c r="AI637" s="12"/>
      <c r="AL637" s="12"/>
      <c r="AM637" s="12"/>
      <c r="AQ637" s="12"/>
      <c r="AR637" s="12"/>
      <c r="AS637" s="12"/>
      <c r="AW637" s="12"/>
      <c r="BF637" s="12"/>
      <c r="BJ637" s="12"/>
    </row>
    <row r="638">
      <c r="V638" s="12"/>
      <c r="W638" s="12"/>
      <c r="Z638" s="12"/>
      <c r="AA638" s="12"/>
      <c r="AD638" s="12"/>
      <c r="AE638" s="12"/>
      <c r="AI638" s="12"/>
      <c r="AL638" s="12"/>
      <c r="AM638" s="12"/>
      <c r="AQ638" s="12"/>
      <c r="AR638" s="12"/>
      <c r="AS638" s="12"/>
      <c r="AW638" s="12"/>
      <c r="BF638" s="12"/>
      <c r="BJ638" s="12"/>
    </row>
    <row r="639">
      <c r="V639" s="12"/>
      <c r="W639" s="12"/>
      <c r="Z639" s="12"/>
      <c r="AA639" s="12"/>
      <c r="AD639" s="12"/>
      <c r="AE639" s="12"/>
      <c r="AI639" s="12"/>
      <c r="AL639" s="12"/>
      <c r="AM639" s="12"/>
      <c r="AQ639" s="12"/>
      <c r="AR639" s="12"/>
      <c r="AS639" s="12"/>
      <c r="AW639" s="12"/>
      <c r="BF639" s="12"/>
      <c r="BJ639" s="12"/>
    </row>
    <row r="640">
      <c r="V640" s="12"/>
      <c r="W640" s="12"/>
      <c r="Z640" s="12"/>
      <c r="AA640" s="12"/>
      <c r="AD640" s="12"/>
      <c r="AE640" s="12"/>
      <c r="AI640" s="12"/>
      <c r="AL640" s="12"/>
      <c r="AM640" s="12"/>
      <c r="AQ640" s="12"/>
      <c r="AR640" s="12"/>
      <c r="AS640" s="12"/>
      <c r="AW640" s="12"/>
      <c r="BF640" s="12"/>
      <c r="BJ640" s="12"/>
    </row>
    <row r="641">
      <c r="V641" s="12"/>
      <c r="W641" s="12"/>
      <c r="Z641" s="12"/>
      <c r="AA641" s="12"/>
      <c r="AD641" s="12"/>
      <c r="AE641" s="12"/>
      <c r="AI641" s="12"/>
      <c r="AL641" s="12"/>
      <c r="AM641" s="12"/>
      <c r="AQ641" s="12"/>
      <c r="AR641" s="12"/>
      <c r="AS641" s="12"/>
      <c r="AW641" s="12"/>
      <c r="BF641" s="12"/>
      <c r="BJ641" s="12"/>
    </row>
    <row r="642">
      <c r="V642" s="12"/>
      <c r="W642" s="12"/>
      <c r="Z642" s="12"/>
      <c r="AA642" s="12"/>
      <c r="AD642" s="12"/>
      <c r="AE642" s="12"/>
      <c r="AI642" s="12"/>
      <c r="AL642" s="12"/>
      <c r="AM642" s="12"/>
      <c r="AQ642" s="12"/>
      <c r="AR642" s="12"/>
      <c r="AS642" s="12"/>
      <c r="AW642" s="12"/>
      <c r="BF642" s="12"/>
      <c r="BJ642" s="12"/>
    </row>
    <row r="643">
      <c r="V643" s="12"/>
      <c r="W643" s="12"/>
      <c r="Z643" s="12"/>
      <c r="AA643" s="12"/>
      <c r="AD643" s="12"/>
      <c r="AE643" s="12"/>
      <c r="AI643" s="12"/>
      <c r="AL643" s="12"/>
      <c r="AM643" s="12"/>
      <c r="AQ643" s="12"/>
      <c r="AR643" s="12"/>
      <c r="AS643" s="12"/>
      <c r="AW643" s="12"/>
      <c r="BF643" s="12"/>
      <c r="BJ643" s="12"/>
    </row>
    <row r="644">
      <c r="V644" s="12"/>
      <c r="W644" s="12"/>
      <c r="Z644" s="12"/>
      <c r="AA644" s="12"/>
      <c r="AD644" s="12"/>
      <c r="AE644" s="12"/>
      <c r="AI644" s="12"/>
      <c r="AL644" s="12"/>
      <c r="AM644" s="12"/>
      <c r="AQ644" s="12"/>
      <c r="AR644" s="12"/>
      <c r="AS644" s="12"/>
      <c r="AW644" s="12"/>
      <c r="BF644" s="12"/>
      <c r="BJ644" s="12"/>
    </row>
    <row r="645">
      <c r="V645" s="12"/>
      <c r="W645" s="12"/>
      <c r="Z645" s="12"/>
      <c r="AA645" s="12"/>
      <c r="AD645" s="12"/>
      <c r="AE645" s="12"/>
      <c r="AI645" s="12"/>
      <c r="AL645" s="12"/>
      <c r="AM645" s="12"/>
      <c r="AQ645" s="12"/>
      <c r="AR645" s="12"/>
      <c r="AS645" s="12"/>
      <c r="AW645" s="12"/>
      <c r="BF645" s="12"/>
      <c r="BJ645" s="12"/>
    </row>
    <row r="646">
      <c r="V646" s="12"/>
      <c r="W646" s="12"/>
      <c r="Z646" s="12"/>
      <c r="AA646" s="12"/>
      <c r="AD646" s="12"/>
      <c r="AE646" s="12"/>
      <c r="AI646" s="12"/>
      <c r="AL646" s="12"/>
      <c r="AM646" s="12"/>
      <c r="AQ646" s="12"/>
      <c r="AR646" s="12"/>
      <c r="AS646" s="12"/>
      <c r="AW646" s="12"/>
      <c r="BF646" s="12"/>
      <c r="BJ646" s="12"/>
    </row>
    <row r="647">
      <c r="V647" s="12"/>
      <c r="W647" s="12"/>
      <c r="Z647" s="12"/>
      <c r="AA647" s="12"/>
      <c r="AD647" s="12"/>
      <c r="AE647" s="12"/>
      <c r="AI647" s="12"/>
      <c r="AL647" s="12"/>
      <c r="AM647" s="12"/>
      <c r="AQ647" s="12"/>
      <c r="AR647" s="12"/>
      <c r="AS647" s="12"/>
      <c r="AW647" s="12"/>
      <c r="BF647" s="12"/>
      <c r="BJ647" s="12"/>
    </row>
    <row r="648">
      <c r="V648" s="12"/>
      <c r="W648" s="12"/>
      <c r="Z648" s="12"/>
      <c r="AA648" s="12"/>
      <c r="AD648" s="12"/>
      <c r="AE648" s="12"/>
      <c r="AI648" s="12"/>
      <c r="AL648" s="12"/>
      <c r="AM648" s="12"/>
      <c r="AQ648" s="12"/>
      <c r="AR648" s="12"/>
      <c r="AS648" s="12"/>
      <c r="AW648" s="12"/>
      <c r="BF648" s="12"/>
      <c r="BJ648" s="12"/>
    </row>
    <row r="649">
      <c r="V649" s="12"/>
      <c r="W649" s="12"/>
      <c r="Z649" s="12"/>
      <c r="AA649" s="12"/>
      <c r="AD649" s="12"/>
      <c r="AE649" s="12"/>
      <c r="AI649" s="12"/>
      <c r="AL649" s="12"/>
      <c r="AM649" s="12"/>
      <c r="AQ649" s="12"/>
      <c r="AR649" s="12"/>
      <c r="AS649" s="12"/>
      <c r="AW649" s="12"/>
      <c r="BF649" s="12"/>
      <c r="BJ649" s="12"/>
    </row>
    <row r="650">
      <c r="V650" s="12"/>
      <c r="W650" s="12"/>
      <c r="Z650" s="12"/>
      <c r="AA650" s="12"/>
      <c r="AD650" s="12"/>
      <c r="AE650" s="12"/>
      <c r="AI650" s="12"/>
      <c r="AL650" s="12"/>
      <c r="AM650" s="12"/>
      <c r="AQ650" s="12"/>
      <c r="AR650" s="12"/>
      <c r="AS650" s="12"/>
      <c r="AW650" s="12"/>
      <c r="BF650" s="12"/>
      <c r="BJ650" s="12"/>
    </row>
    <row r="651">
      <c r="V651" s="12"/>
      <c r="W651" s="12"/>
      <c r="Z651" s="12"/>
      <c r="AA651" s="12"/>
      <c r="AD651" s="12"/>
      <c r="AE651" s="12"/>
      <c r="AI651" s="12"/>
      <c r="AL651" s="12"/>
      <c r="AM651" s="12"/>
      <c r="AQ651" s="12"/>
      <c r="AR651" s="12"/>
      <c r="AS651" s="12"/>
      <c r="AW651" s="12"/>
      <c r="BF651" s="12"/>
      <c r="BJ651" s="12"/>
    </row>
    <row r="652">
      <c r="V652" s="12"/>
      <c r="W652" s="12"/>
      <c r="Z652" s="12"/>
      <c r="AA652" s="12"/>
      <c r="AD652" s="12"/>
      <c r="AE652" s="12"/>
      <c r="AI652" s="12"/>
      <c r="AL652" s="12"/>
      <c r="AM652" s="12"/>
      <c r="AQ652" s="12"/>
      <c r="AR652" s="12"/>
      <c r="AS652" s="12"/>
      <c r="AW652" s="12"/>
      <c r="BF652" s="12"/>
      <c r="BJ652" s="12"/>
    </row>
    <row r="653">
      <c r="V653" s="12"/>
      <c r="W653" s="12"/>
      <c r="Z653" s="12"/>
      <c r="AA653" s="12"/>
      <c r="AD653" s="12"/>
      <c r="AE653" s="12"/>
      <c r="AI653" s="12"/>
      <c r="AL653" s="12"/>
      <c r="AM653" s="12"/>
      <c r="AQ653" s="12"/>
      <c r="AR653" s="12"/>
      <c r="AS653" s="12"/>
      <c r="AW653" s="12"/>
      <c r="BF653" s="12"/>
      <c r="BJ653" s="12"/>
    </row>
    <row r="654">
      <c r="V654" s="12"/>
      <c r="W654" s="12"/>
      <c r="Z654" s="12"/>
      <c r="AA654" s="12"/>
      <c r="AD654" s="12"/>
      <c r="AE654" s="12"/>
      <c r="AI654" s="12"/>
      <c r="AL654" s="12"/>
      <c r="AM654" s="12"/>
      <c r="AQ654" s="12"/>
      <c r="AR654" s="12"/>
      <c r="AS654" s="12"/>
      <c r="AW654" s="12"/>
      <c r="BF654" s="12"/>
      <c r="BJ654" s="12"/>
    </row>
    <row r="655">
      <c r="V655" s="12"/>
      <c r="W655" s="12"/>
      <c r="Z655" s="12"/>
      <c r="AA655" s="12"/>
      <c r="AD655" s="12"/>
      <c r="AE655" s="12"/>
      <c r="AI655" s="12"/>
      <c r="AL655" s="12"/>
      <c r="AM655" s="12"/>
      <c r="AQ655" s="12"/>
      <c r="AR655" s="12"/>
      <c r="AS655" s="12"/>
      <c r="AW655" s="12"/>
      <c r="BF655" s="12"/>
      <c r="BJ655" s="12"/>
    </row>
    <row r="656">
      <c r="V656" s="12"/>
      <c r="W656" s="12"/>
      <c r="Z656" s="12"/>
      <c r="AA656" s="12"/>
      <c r="AD656" s="12"/>
      <c r="AE656" s="12"/>
      <c r="AI656" s="12"/>
      <c r="AL656" s="12"/>
      <c r="AM656" s="12"/>
      <c r="AQ656" s="12"/>
      <c r="AR656" s="12"/>
      <c r="AS656" s="12"/>
      <c r="AW656" s="12"/>
      <c r="BF656" s="12"/>
      <c r="BJ656" s="12"/>
    </row>
    <row r="657">
      <c r="V657" s="12"/>
      <c r="W657" s="12"/>
      <c r="Z657" s="12"/>
      <c r="AA657" s="12"/>
      <c r="AD657" s="12"/>
      <c r="AE657" s="12"/>
      <c r="AI657" s="12"/>
      <c r="AL657" s="12"/>
      <c r="AM657" s="12"/>
      <c r="AQ657" s="12"/>
      <c r="AR657" s="12"/>
      <c r="AS657" s="12"/>
      <c r="AW657" s="12"/>
      <c r="BF657" s="12"/>
      <c r="BJ657" s="12"/>
    </row>
    <row r="658">
      <c r="V658" s="12"/>
      <c r="W658" s="12"/>
      <c r="Z658" s="12"/>
      <c r="AA658" s="12"/>
      <c r="AD658" s="12"/>
      <c r="AE658" s="12"/>
      <c r="AI658" s="12"/>
      <c r="AL658" s="12"/>
      <c r="AM658" s="12"/>
      <c r="AQ658" s="12"/>
      <c r="AR658" s="12"/>
      <c r="AS658" s="12"/>
      <c r="AW658" s="12"/>
      <c r="BF658" s="12"/>
      <c r="BJ658" s="12"/>
    </row>
    <row r="659">
      <c r="V659" s="12"/>
      <c r="W659" s="12"/>
      <c r="Z659" s="12"/>
      <c r="AA659" s="12"/>
      <c r="AD659" s="12"/>
      <c r="AE659" s="12"/>
      <c r="AI659" s="12"/>
      <c r="AL659" s="12"/>
      <c r="AM659" s="12"/>
      <c r="AQ659" s="12"/>
      <c r="AR659" s="12"/>
      <c r="AS659" s="12"/>
      <c r="AW659" s="12"/>
      <c r="BF659" s="12"/>
      <c r="BJ659" s="12"/>
    </row>
    <row r="660">
      <c r="V660" s="12"/>
      <c r="W660" s="12"/>
      <c r="Z660" s="12"/>
      <c r="AA660" s="12"/>
      <c r="AD660" s="12"/>
      <c r="AE660" s="12"/>
      <c r="AI660" s="12"/>
      <c r="AL660" s="12"/>
      <c r="AM660" s="12"/>
      <c r="AQ660" s="12"/>
      <c r="AR660" s="12"/>
      <c r="AS660" s="12"/>
      <c r="AW660" s="12"/>
      <c r="BF660" s="12"/>
      <c r="BJ660" s="12"/>
    </row>
    <row r="661">
      <c r="V661" s="12"/>
      <c r="W661" s="12"/>
      <c r="Z661" s="12"/>
      <c r="AA661" s="12"/>
      <c r="AD661" s="12"/>
      <c r="AE661" s="12"/>
      <c r="AI661" s="12"/>
      <c r="AL661" s="12"/>
      <c r="AM661" s="12"/>
      <c r="AQ661" s="12"/>
      <c r="AR661" s="12"/>
      <c r="AS661" s="12"/>
      <c r="AW661" s="12"/>
      <c r="BF661" s="12"/>
      <c r="BJ661" s="12"/>
    </row>
    <row r="662">
      <c r="V662" s="12"/>
      <c r="W662" s="12"/>
      <c r="Z662" s="12"/>
      <c r="AA662" s="12"/>
      <c r="AD662" s="12"/>
      <c r="AE662" s="12"/>
      <c r="AI662" s="12"/>
      <c r="AL662" s="12"/>
      <c r="AM662" s="12"/>
      <c r="AQ662" s="12"/>
      <c r="AR662" s="12"/>
      <c r="AS662" s="12"/>
      <c r="AW662" s="12"/>
      <c r="BF662" s="12"/>
      <c r="BJ662" s="12"/>
    </row>
    <row r="663">
      <c r="V663" s="12"/>
      <c r="W663" s="12"/>
      <c r="Z663" s="12"/>
      <c r="AA663" s="12"/>
      <c r="AD663" s="12"/>
      <c r="AE663" s="12"/>
      <c r="AI663" s="12"/>
      <c r="AL663" s="12"/>
      <c r="AM663" s="12"/>
      <c r="AQ663" s="12"/>
      <c r="AR663" s="12"/>
      <c r="AS663" s="12"/>
      <c r="AW663" s="12"/>
      <c r="BF663" s="12"/>
      <c r="BJ663" s="12"/>
    </row>
    <row r="664">
      <c r="V664" s="12"/>
      <c r="W664" s="12"/>
      <c r="Z664" s="12"/>
      <c r="AA664" s="12"/>
      <c r="AD664" s="12"/>
      <c r="AE664" s="12"/>
      <c r="AI664" s="12"/>
      <c r="AL664" s="12"/>
      <c r="AM664" s="12"/>
      <c r="AQ664" s="12"/>
      <c r="AR664" s="12"/>
      <c r="AS664" s="12"/>
      <c r="AW664" s="12"/>
      <c r="BF664" s="12"/>
      <c r="BJ664" s="12"/>
    </row>
    <row r="665">
      <c r="V665" s="12"/>
      <c r="W665" s="12"/>
      <c r="Z665" s="12"/>
      <c r="AA665" s="12"/>
      <c r="AD665" s="12"/>
      <c r="AE665" s="12"/>
      <c r="AI665" s="12"/>
      <c r="AL665" s="12"/>
      <c r="AM665" s="12"/>
      <c r="AQ665" s="12"/>
      <c r="AR665" s="12"/>
      <c r="AS665" s="12"/>
      <c r="AW665" s="12"/>
      <c r="BF665" s="12"/>
      <c r="BJ665" s="12"/>
    </row>
    <row r="666">
      <c r="V666" s="12"/>
      <c r="W666" s="12"/>
      <c r="Z666" s="12"/>
      <c r="AA666" s="12"/>
      <c r="AD666" s="12"/>
      <c r="AE666" s="12"/>
      <c r="AI666" s="12"/>
      <c r="AL666" s="12"/>
      <c r="AM666" s="12"/>
      <c r="AQ666" s="12"/>
      <c r="AR666" s="12"/>
      <c r="AS666" s="12"/>
      <c r="AW666" s="12"/>
      <c r="BF666" s="12"/>
      <c r="BJ666" s="12"/>
    </row>
    <row r="667">
      <c r="V667" s="12"/>
      <c r="W667" s="12"/>
      <c r="Z667" s="12"/>
      <c r="AA667" s="12"/>
      <c r="AD667" s="12"/>
      <c r="AE667" s="12"/>
      <c r="AI667" s="12"/>
      <c r="AL667" s="12"/>
      <c r="AM667" s="12"/>
      <c r="AQ667" s="12"/>
      <c r="AR667" s="12"/>
      <c r="AS667" s="12"/>
      <c r="AW667" s="12"/>
      <c r="BF667" s="12"/>
      <c r="BJ667" s="12"/>
    </row>
    <row r="668">
      <c r="V668" s="12"/>
      <c r="W668" s="12"/>
      <c r="Z668" s="12"/>
      <c r="AA668" s="12"/>
      <c r="AD668" s="12"/>
      <c r="AE668" s="12"/>
      <c r="AI668" s="12"/>
      <c r="AL668" s="12"/>
      <c r="AM668" s="12"/>
      <c r="AQ668" s="12"/>
      <c r="AR668" s="12"/>
      <c r="AS668" s="12"/>
      <c r="AW668" s="12"/>
      <c r="BF668" s="12"/>
      <c r="BJ668" s="12"/>
    </row>
    <row r="669">
      <c r="V669" s="12"/>
      <c r="W669" s="12"/>
      <c r="Z669" s="12"/>
      <c r="AA669" s="12"/>
      <c r="AD669" s="12"/>
      <c r="AE669" s="12"/>
      <c r="AI669" s="12"/>
      <c r="AL669" s="12"/>
      <c r="AM669" s="12"/>
      <c r="AQ669" s="12"/>
      <c r="AR669" s="12"/>
      <c r="AS669" s="12"/>
      <c r="AW669" s="12"/>
      <c r="BF669" s="12"/>
      <c r="BJ669" s="12"/>
    </row>
    <row r="670">
      <c r="V670" s="12"/>
      <c r="W670" s="12"/>
      <c r="Z670" s="12"/>
      <c r="AA670" s="12"/>
      <c r="AD670" s="12"/>
      <c r="AE670" s="12"/>
      <c r="AI670" s="12"/>
      <c r="AL670" s="12"/>
      <c r="AM670" s="12"/>
      <c r="AQ670" s="12"/>
      <c r="AR670" s="12"/>
      <c r="AS670" s="12"/>
      <c r="AW670" s="12"/>
      <c r="BF670" s="12"/>
      <c r="BJ670" s="12"/>
    </row>
    <row r="671">
      <c r="V671" s="12"/>
      <c r="W671" s="12"/>
      <c r="Z671" s="12"/>
      <c r="AA671" s="12"/>
      <c r="AD671" s="12"/>
      <c r="AE671" s="12"/>
      <c r="AI671" s="12"/>
      <c r="AL671" s="12"/>
      <c r="AM671" s="12"/>
      <c r="AQ671" s="12"/>
      <c r="AR671" s="12"/>
      <c r="AS671" s="12"/>
      <c r="AW671" s="12"/>
      <c r="BF671" s="12"/>
      <c r="BJ671" s="12"/>
    </row>
    <row r="672">
      <c r="V672" s="12"/>
      <c r="W672" s="12"/>
      <c r="Z672" s="12"/>
      <c r="AA672" s="12"/>
      <c r="AD672" s="12"/>
      <c r="AE672" s="12"/>
      <c r="AI672" s="12"/>
      <c r="AL672" s="12"/>
      <c r="AM672" s="12"/>
      <c r="AQ672" s="12"/>
      <c r="AR672" s="12"/>
      <c r="AS672" s="12"/>
      <c r="AW672" s="12"/>
      <c r="BF672" s="12"/>
      <c r="BJ672" s="12"/>
    </row>
    <row r="673">
      <c r="V673" s="12"/>
      <c r="W673" s="12"/>
      <c r="Z673" s="12"/>
      <c r="AA673" s="12"/>
      <c r="AD673" s="12"/>
      <c r="AE673" s="12"/>
      <c r="AI673" s="12"/>
      <c r="AL673" s="12"/>
      <c r="AM673" s="12"/>
      <c r="AQ673" s="12"/>
      <c r="AR673" s="12"/>
      <c r="AS673" s="12"/>
      <c r="AW673" s="12"/>
      <c r="BF673" s="12"/>
      <c r="BJ673" s="12"/>
    </row>
    <row r="674">
      <c r="V674" s="12"/>
      <c r="W674" s="12"/>
      <c r="Z674" s="12"/>
      <c r="AA674" s="12"/>
      <c r="AD674" s="12"/>
      <c r="AE674" s="12"/>
      <c r="AI674" s="12"/>
      <c r="AL674" s="12"/>
      <c r="AM674" s="12"/>
      <c r="AQ674" s="12"/>
      <c r="AR674" s="12"/>
      <c r="AS674" s="12"/>
      <c r="AW674" s="12"/>
      <c r="BF674" s="12"/>
      <c r="BJ674" s="12"/>
    </row>
    <row r="675">
      <c r="V675" s="12"/>
      <c r="W675" s="12"/>
      <c r="Z675" s="12"/>
      <c r="AA675" s="12"/>
      <c r="AD675" s="12"/>
      <c r="AE675" s="12"/>
      <c r="AI675" s="12"/>
      <c r="AL675" s="12"/>
      <c r="AM675" s="12"/>
      <c r="AQ675" s="12"/>
      <c r="AR675" s="12"/>
      <c r="AS675" s="12"/>
      <c r="AW675" s="12"/>
      <c r="BF675" s="12"/>
      <c r="BJ675" s="12"/>
    </row>
    <row r="676">
      <c r="V676" s="12"/>
      <c r="W676" s="12"/>
      <c r="Z676" s="12"/>
      <c r="AA676" s="12"/>
      <c r="AD676" s="12"/>
      <c r="AE676" s="12"/>
      <c r="AI676" s="12"/>
      <c r="AL676" s="12"/>
      <c r="AM676" s="12"/>
      <c r="AQ676" s="12"/>
      <c r="AR676" s="12"/>
      <c r="AS676" s="12"/>
      <c r="AW676" s="12"/>
      <c r="BF676" s="12"/>
      <c r="BJ676" s="12"/>
    </row>
    <row r="677">
      <c r="V677" s="12"/>
      <c r="W677" s="12"/>
      <c r="Z677" s="12"/>
      <c r="AA677" s="12"/>
      <c r="AD677" s="12"/>
      <c r="AE677" s="12"/>
      <c r="AI677" s="12"/>
      <c r="AL677" s="12"/>
      <c r="AM677" s="12"/>
      <c r="AQ677" s="12"/>
      <c r="AR677" s="12"/>
      <c r="AS677" s="12"/>
      <c r="AW677" s="12"/>
      <c r="BF677" s="12"/>
      <c r="BJ677" s="12"/>
    </row>
    <row r="678">
      <c r="V678" s="12"/>
      <c r="W678" s="12"/>
      <c r="Z678" s="12"/>
      <c r="AA678" s="12"/>
      <c r="AD678" s="12"/>
      <c r="AE678" s="12"/>
      <c r="AI678" s="12"/>
      <c r="AL678" s="12"/>
      <c r="AM678" s="12"/>
      <c r="AQ678" s="12"/>
      <c r="AR678" s="12"/>
      <c r="AS678" s="12"/>
      <c r="AW678" s="12"/>
      <c r="BF678" s="12"/>
      <c r="BJ678" s="12"/>
    </row>
    <row r="679">
      <c r="V679" s="12"/>
      <c r="W679" s="12"/>
      <c r="Z679" s="12"/>
      <c r="AA679" s="12"/>
      <c r="AD679" s="12"/>
      <c r="AE679" s="12"/>
      <c r="AI679" s="12"/>
      <c r="AL679" s="12"/>
      <c r="AM679" s="12"/>
      <c r="AQ679" s="12"/>
      <c r="AR679" s="12"/>
      <c r="AS679" s="12"/>
      <c r="AW679" s="12"/>
      <c r="BF679" s="12"/>
      <c r="BJ679" s="12"/>
    </row>
    <row r="680">
      <c r="V680" s="12"/>
      <c r="W680" s="12"/>
      <c r="Z680" s="12"/>
      <c r="AA680" s="12"/>
      <c r="AD680" s="12"/>
      <c r="AE680" s="12"/>
      <c r="AI680" s="12"/>
      <c r="AL680" s="12"/>
      <c r="AM680" s="12"/>
      <c r="AQ680" s="12"/>
      <c r="AR680" s="12"/>
      <c r="AS680" s="12"/>
      <c r="AW680" s="12"/>
      <c r="BF680" s="12"/>
      <c r="BJ680" s="12"/>
    </row>
    <row r="681">
      <c r="V681" s="12"/>
      <c r="W681" s="12"/>
      <c r="Z681" s="12"/>
      <c r="AA681" s="12"/>
      <c r="AD681" s="12"/>
      <c r="AE681" s="12"/>
      <c r="AI681" s="12"/>
      <c r="AL681" s="12"/>
      <c r="AM681" s="12"/>
      <c r="AQ681" s="12"/>
      <c r="AR681" s="12"/>
      <c r="AS681" s="12"/>
      <c r="AW681" s="12"/>
      <c r="BF681" s="12"/>
      <c r="BJ681" s="12"/>
    </row>
    <row r="682">
      <c r="V682" s="12"/>
      <c r="W682" s="12"/>
      <c r="Z682" s="12"/>
      <c r="AA682" s="12"/>
      <c r="AD682" s="12"/>
      <c r="AE682" s="12"/>
      <c r="AI682" s="12"/>
      <c r="AL682" s="12"/>
      <c r="AM682" s="12"/>
      <c r="AQ682" s="12"/>
      <c r="AR682" s="12"/>
      <c r="AS682" s="12"/>
      <c r="AW682" s="12"/>
      <c r="BF682" s="12"/>
      <c r="BJ682" s="12"/>
    </row>
    <row r="683">
      <c r="V683" s="12"/>
      <c r="W683" s="12"/>
      <c r="Z683" s="12"/>
      <c r="AA683" s="12"/>
      <c r="AD683" s="12"/>
      <c r="AE683" s="12"/>
      <c r="AI683" s="12"/>
      <c r="AL683" s="12"/>
      <c r="AM683" s="12"/>
      <c r="AQ683" s="12"/>
      <c r="AR683" s="12"/>
      <c r="AS683" s="12"/>
      <c r="AW683" s="12"/>
      <c r="BF683" s="12"/>
      <c r="BJ683" s="12"/>
    </row>
    <row r="684">
      <c r="V684" s="12"/>
      <c r="W684" s="12"/>
      <c r="Z684" s="12"/>
      <c r="AA684" s="12"/>
      <c r="AD684" s="12"/>
      <c r="AE684" s="12"/>
      <c r="AI684" s="12"/>
      <c r="AL684" s="12"/>
      <c r="AM684" s="12"/>
      <c r="AQ684" s="12"/>
      <c r="AR684" s="12"/>
      <c r="AS684" s="12"/>
      <c r="AW684" s="12"/>
      <c r="BF684" s="12"/>
      <c r="BJ684" s="12"/>
    </row>
    <row r="685">
      <c r="V685" s="12"/>
      <c r="W685" s="12"/>
      <c r="Z685" s="12"/>
      <c r="AA685" s="12"/>
      <c r="AD685" s="12"/>
      <c r="AE685" s="12"/>
      <c r="AI685" s="12"/>
      <c r="AL685" s="12"/>
      <c r="AM685" s="12"/>
      <c r="AQ685" s="12"/>
      <c r="AR685" s="12"/>
      <c r="AS685" s="12"/>
      <c r="AW685" s="12"/>
      <c r="BF685" s="12"/>
      <c r="BJ685" s="12"/>
    </row>
    <row r="686">
      <c r="V686" s="12"/>
      <c r="W686" s="12"/>
      <c r="Z686" s="12"/>
      <c r="AA686" s="12"/>
      <c r="AD686" s="12"/>
      <c r="AE686" s="12"/>
      <c r="AI686" s="12"/>
      <c r="AL686" s="12"/>
      <c r="AM686" s="12"/>
      <c r="AQ686" s="12"/>
      <c r="AR686" s="12"/>
      <c r="AS686" s="12"/>
      <c r="AW686" s="12"/>
      <c r="BF686" s="12"/>
      <c r="BJ686" s="12"/>
    </row>
    <row r="687">
      <c r="V687" s="12"/>
      <c r="W687" s="12"/>
      <c r="Z687" s="12"/>
      <c r="AA687" s="12"/>
      <c r="AD687" s="12"/>
      <c r="AE687" s="12"/>
      <c r="AI687" s="12"/>
      <c r="AL687" s="12"/>
      <c r="AM687" s="12"/>
      <c r="AQ687" s="12"/>
      <c r="AR687" s="12"/>
      <c r="AS687" s="12"/>
      <c r="AW687" s="12"/>
      <c r="BF687" s="12"/>
      <c r="BJ687" s="12"/>
    </row>
    <row r="688">
      <c r="V688" s="12"/>
      <c r="W688" s="12"/>
      <c r="Z688" s="12"/>
      <c r="AA688" s="12"/>
      <c r="AD688" s="12"/>
      <c r="AE688" s="12"/>
      <c r="AI688" s="12"/>
      <c r="AL688" s="12"/>
      <c r="AM688" s="12"/>
      <c r="AQ688" s="12"/>
      <c r="AR688" s="12"/>
      <c r="AS688" s="12"/>
      <c r="AW688" s="12"/>
      <c r="BF688" s="12"/>
      <c r="BJ688" s="12"/>
    </row>
    <row r="689">
      <c r="V689" s="12"/>
      <c r="W689" s="12"/>
      <c r="Z689" s="12"/>
      <c r="AA689" s="12"/>
      <c r="AD689" s="12"/>
      <c r="AE689" s="12"/>
      <c r="AI689" s="12"/>
      <c r="AL689" s="12"/>
      <c r="AM689" s="12"/>
      <c r="AQ689" s="12"/>
      <c r="AR689" s="12"/>
      <c r="AS689" s="12"/>
      <c r="AW689" s="12"/>
      <c r="BF689" s="12"/>
      <c r="BJ689" s="12"/>
    </row>
    <row r="690">
      <c r="V690" s="12"/>
      <c r="W690" s="12"/>
      <c r="Z690" s="12"/>
      <c r="AA690" s="12"/>
      <c r="AD690" s="12"/>
      <c r="AE690" s="12"/>
      <c r="AI690" s="12"/>
      <c r="AL690" s="12"/>
      <c r="AM690" s="12"/>
      <c r="AQ690" s="12"/>
      <c r="AR690" s="12"/>
      <c r="AS690" s="12"/>
      <c r="AW690" s="12"/>
      <c r="BF690" s="12"/>
      <c r="BJ690" s="12"/>
    </row>
    <row r="691">
      <c r="V691" s="12"/>
      <c r="W691" s="12"/>
      <c r="Z691" s="12"/>
      <c r="AA691" s="12"/>
      <c r="AD691" s="12"/>
      <c r="AE691" s="12"/>
      <c r="AI691" s="12"/>
      <c r="AL691" s="12"/>
      <c r="AM691" s="12"/>
      <c r="AQ691" s="12"/>
      <c r="AR691" s="12"/>
      <c r="AS691" s="12"/>
      <c r="AW691" s="12"/>
      <c r="BF691" s="12"/>
      <c r="BJ691" s="12"/>
    </row>
    <row r="692">
      <c r="V692" s="12"/>
      <c r="W692" s="12"/>
      <c r="Z692" s="12"/>
      <c r="AA692" s="12"/>
      <c r="AD692" s="12"/>
      <c r="AE692" s="12"/>
      <c r="AI692" s="12"/>
      <c r="AL692" s="12"/>
      <c r="AM692" s="12"/>
      <c r="AQ692" s="12"/>
      <c r="AR692" s="12"/>
      <c r="AS692" s="12"/>
      <c r="AW692" s="12"/>
      <c r="BF692" s="12"/>
      <c r="BJ692" s="12"/>
    </row>
    <row r="693">
      <c r="V693" s="12"/>
      <c r="W693" s="12"/>
      <c r="Z693" s="12"/>
      <c r="AA693" s="12"/>
      <c r="AD693" s="12"/>
      <c r="AE693" s="12"/>
      <c r="AI693" s="12"/>
      <c r="AL693" s="12"/>
      <c r="AM693" s="12"/>
      <c r="AQ693" s="12"/>
      <c r="AR693" s="12"/>
      <c r="AS693" s="12"/>
      <c r="AW693" s="12"/>
      <c r="BF693" s="12"/>
      <c r="BJ693" s="12"/>
    </row>
    <row r="694">
      <c r="V694" s="12"/>
      <c r="W694" s="12"/>
      <c r="Z694" s="12"/>
      <c r="AA694" s="12"/>
      <c r="AD694" s="12"/>
      <c r="AE694" s="12"/>
      <c r="AI694" s="12"/>
      <c r="AL694" s="12"/>
      <c r="AM694" s="12"/>
      <c r="AQ694" s="12"/>
      <c r="AR694" s="12"/>
      <c r="AS694" s="12"/>
      <c r="AW694" s="12"/>
      <c r="BF694" s="12"/>
      <c r="BJ694" s="12"/>
    </row>
    <row r="695">
      <c r="V695" s="12"/>
      <c r="W695" s="12"/>
      <c r="Z695" s="12"/>
      <c r="AA695" s="12"/>
      <c r="AD695" s="12"/>
      <c r="AE695" s="12"/>
      <c r="AI695" s="12"/>
      <c r="AL695" s="12"/>
      <c r="AM695" s="12"/>
      <c r="AQ695" s="12"/>
      <c r="AR695" s="12"/>
      <c r="AS695" s="12"/>
      <c r="AW695" s="12"/>
      <c r="BF695" s="12"/>
      <c r="BJ695" s="12"/>
    </row>
    <row r="696">
      <c r="V696" s="12"/>
      <c r="W696" s="12"/>
      <c r="Z696" s="12"/>
      <c r="AA696" s="12"/>
      <c r="AD696" s="12"/>
      <c r="AE696" s="12"/>
      <c r="AI696" s="12"/>
      <c r="AL696" s="12"/>
      <c r="AM696" s="12"/>
      <c r="AQ696" s="12"/>
      <c r="AR696" s="12"/>
      <c r="AS696" s="12"/>
      <c r="AW696" s="12"/>
      <c r="BF696" s="12"/>
      <c r="BJ696" s="12"/>
    </row>
    <row r="697">
      <c r="V697" s="12"/>
      <c r="W697" s="12"/>
      <c r="Z697" s="12"/>
      <c r="AA697" s="12"/>
      <c r="AD697" s="12"/>
      <c r="AE697" s="12"/>
      <c r="AI697" s="12"/>
      <c r="AL697" s="12"/>
      <c r="AM697" s="12"/>
      <c r="AQ697" s="12"/>
      <c r="AR697" s="12"/>
      <c r="AS697" s="12"/>
      <c r="AW697" s="12"/>
      <c r="BF697" s="12"/>
      <c r="BJ697" s="12"/>
    </row>
    <row r="698">
      <c r="V698" s="12"/>
      <c r="W698" s="12"/>
      <c r="Z698" s="12"/>
      <c r="AA698" s="12"/>
      <c r="AD698" s="12"/>
      <c r="AE698" s="12"/>
      <c r="AI698" s="12"/>
      <c r="AL698" s="12"/>
      <c r="AM698" s="12"/>
      <c r="AQ698" s="12"/>
      <c r="AR698" s="12"/>
      <c r="AS698" s="12"/>
      <c r="AW698" s="12"/>
      <c r="BF698" s="12"/>
      <c r="BJ698" s="12"/>
    </row>
    <row r="699">
      <c r="V699" s="12"/>
      <c r="W699" s="12"/>
      <c r="Z699" s="12"/>
      <c r="AA699" s="12"/>
      <c r="AD699" s="12"/>
      <c r="AE699" s="12"/>
      <c r="AI699" s="12"/>
      <c r="AL699" s="12"/>
      <c r="AM699" s="12"/>
      <c r="AQ699" s="12"/>
      <c r="AR699" s="12"/>
      <c r="AS699" s="12"/>
      <c r="AW699" s="12"/>
      <c r="BF699" s="12"/>
      <c r="BJ699" s="12"/>
    </row>
    <row r="700">
      <c r="V700" s="12"/>
      <c r="W700" s="12"/>
      <c r="Z700" s="12"/>
      <c r="AA700" s="12"/>
      <c r="AD700" s="12"/>
      <c r="AE700" s="12"/>
      <c r="AI700" s="12"/>
      <c r="AL700" s="12"/>
      <c r="AM700" s="12"/>
      <c r="AQ700" s="12"/>
      <c r="AR700" s="12"/>
      <c r="AS700" s="12"/>
      <c r="AW700" s="12"/>
      <c r="BF700" s="12"/>
      <c r="BJ700" s="12"/>
    </row>
    <row r="701">
      <c r="V701" s="12"/>
      <c r="W701" s="12"/>
      <c r="Z701" s="12"/>
      <c r="AA701" s="12"/>
      <c r="AD701" s="12"/>
      <c r="AE701" s="12"/>
      <c r="AI701" s="12"/>
      <c r="AL701" s="12"/>
      <c r="AM701" s="12"/>
      <c r="AQ701" s="12"/>
      <c r="AR701" s="12"/>
      <c r="AS701" s="12"/>
      <c r="AW701" s="12"/>
      <c r="BF701" s="12"/>
      <c r="BJ701" s="12"/>
    </row>
    <row r="702">
      <c r="V702" s="12"/>
      <c r="W702" s="12"/>
      <c r="Z702" s="12"/>
      <c r="AA702" s="12"/>
      <c r="AD702" s="12"/>
      <c r="AE702" s="12"/>
      <c r="AI702" s="12"/>
      <c r="AL702" s="12"/>
      <c r="AM702" s="12"/>
      <c r="AQ702" s="12"/>
      <c r="AR702" s="12"/>
      <c r="AS702" s="12"/>
      <c r="AW702" s="12"/>
      <c r="BF702" s="12"/>
      <c r="BJ702" s="12"/>
    </row>
    <row r="703">
      <c r="V703" s="12"/>
      <c r="W703" s="12"/>
      <c r="Z703" s="12"/>
      <c r="AA703" s="12"/>
      <c r="AD703" s="12"/>
      <c r="AE703" s="12"/>
      <c r="AI703" s="12"/>
      <c r="AL703" s="12"/>
      <c r="AM703" s="12"/>
      <c r="AQ703" s="12"/>
      <c r="AR703" s="12"/>
      <c r="AS703" s="12"/>
      <c r="AW703" s="12"/>
      <c r="BF703" s="12"/>
      <c r="BJ703" s="12"/>
    </row>
    <row r="704">
      <c r="V704" s="12"/>
      <c r="W704" s="12"/>
      <c r="Z704" s="12"/>
      <c r="AA704" s="12"/>
      <c r="AD704" s="12"/>
      <c r="AE704" s="12"/>
      <c r="AI704" s="12"/>
      <c r="AL704" s="12"/>
      <c r="AM704" s="12"/>
      <c r="AQ704" s="12"/>
      <c r="AR704" s="12"/>
      <c r="AS704" s="12"/>
      <c r="AW704" s="12"/>
      <c r="BF704" s="12"/>
      <c r="BJ704" s="12"/>
    </row>
    <row r="705">
      <c r="V705" s="12"/>
      <c r="W705" s="12"/>
      <c r="Z705" s="12"/>
      <c r="AA705" s="12"/>
      <c r="AD705" s="12"/>
      <c r="AE705" s="12"/>
      <c r="AI705" s="12"/>
      <c r="AL705" s="12"/>
      <c r="AM705" s="12"/>
      <c r="AQ705" s="12"/>
      <c r="AR705" s="12"/>
      <c r="AS705" s="12"/>
      <c r="AW705" s="12"/>
      <c r="BF705" s="12"/>
      <c r="BJ705" s="12"/>
    </row>
    <row r="706">
      <c r="V706" s="12"/>
      <c r="W706" s="12"/>
      <c r="Z706" s="12"/>
      <c r="AA706" s="12"/>
      <c r="AD706" s="12"/>
      <c r="AE706" s="12"/>
      <c r="AI706" s="12"/>
      <c r="AL706" s="12"/>
      <c r="AM706" s="12"/>
      <c r="AQ706" s="12"/>
      <c r="AR706" s="12"/>
      <c r="AS706" s="12"/>
      <c r="AW706" s="12"/>
      <c r="BF706" s="12"/>
      <c r="BJ706" s="12"/>
    </row>
    <row r="707">
      <c r="V707" s="12"/>
      <c r="W707" s="12"/>
      <c r="Z707" s="12"/>
      <c r="AA707" s="12"/>
      <c r="AD707" s="12"/>
      <c r="AE707" s="12"/>
      <c r="AI707" s="12"/>
      <c r="AL707" s="12"/>
      <c r="AM707" s="12"/>
      <c r="AQ707" s="12"/>
      <c r="AR707" s="12"/>
      <c r="AS707" s="12"/>
      <c r="AW707" s="12"/>
      <c r="BF707" s="12"/>
      <c r="BJ707" s="12"/>
    </row>
    <row r="708">
      <c r="V708" s="12"/>
      <c r="W708" s="12"/>
      <c r="Z708" s="12"/>
      <c r="AA708" s="12"/>
      <c r="AD708" s="12"/>
      <c r="AE708" s="12"/>
      <c r="AI708" s="12"/>
      <c r="AL708" s="12"/>
      <c r="AM708" s="12"/>
      <c r="AQ708" s="12"/>
      <c r="AR708" s="12"/>
      <c r="AS708" s="12"/>
      <c r="AW708" s="12"/>
      <c r="BF708" s="12"/>
      <c r="BJ708" s="12"/>
    </row>
    <row r="709">
      <c r="V709" s="12"/>
      <c r="W709" s="12"/>
      <c r="Z709" s="12"/>
      <c r="AA709" s="12"/>
      <c r="AD709" s="12"/>
      <c r="AE709" s="12"/>
      <c r="AI709" s="12"/>
      <c r="AL709" s="12"/>
      <c r="AM709" s="12"/>
      <c r="AQ709" s="12"/>
      <c r="AR709" s="12"/>
      <c r="AS709" s="12"/>
      <c r="AW709" s="12"/>
      <c r="BF709" s="12"/>
      <c r="BJ709" s="12"/>
    </row>
    <row r="710">
      <c r="V710" s="12"/>
      <c r="W710" s="12"/>
      <c r="Z710" s="12"/>
      <c r="AA710" s="12"/>
      <c r="AD710" s="12"/>
      <c r="AE710" s="12"/>
      <c r="AI710" s="12"/>
      <c r="AL710" s="12"/>
      <c r="AM710" s="12"/>
      <c r="AQ710" s="12"/>
      <c r="AR710" s="12"/>
      <c r="AS710" s="12"/>
      <c r="AW710" s="12"/>
      <c r="BF710" s="12"/>
      <c r="BJ710" s="12"/>
    </row>
    <row r="711">
      <c r="V711" s="12"/>
      <c r="W711" s="12"/>
      <c r="Z711" s="12"/>
      <c r="AA711" s="12"/>
      <c r="AD711" s="12"/>
      <c r="AE711" s="12"/>
      <c r="AI711" s="12"/>
      <c r="AL711" s="12"/>
      <c r="AM711" s="12"/>
      <c r="AQ711" s="12"/>
      <c r="AR711" s="12"/>
      <c r="AS711" s="12"/>
      <c r="AW711" s="12"/>
      <c r="BF711" s="12"/>
      <c r="BJ711" s="12"/>
    </row>
    <row r="712">
      <c r="V712" s="12"/>
      <c r="W712" s="12"/>
      <c r="Z712" s="12"/>
      <c r="AA712" s="12"/>
      <c r="AD712" s="12"/>
      <c r="AE712" s="12"/>
      <c r="AI712" s="12"/>
      <c r="AL712" s="12"/>
      <c r="AM712" s="12"/>
      <c r="AQ712" s="12"/>
      <c r="AR712" s="12"/>
      <c r="AS712" s="12"/>
      <c r="AW712" s="12"/>
      <c r="BF712" s="12"/>
      <c r="BJ712" s="12"/>
    </row>
    <row r="713">
      <c r="V713" s="12"/>
      <c r="W713" s="12"/>
      <c r="Z713" s="12"/>
      <c r="AA713" s="12"/>
      <c r="AD713" s="12"/>
      <c r="AE713" s="12"/>
      <c r="AI713" s="12"/>
      <c r="AL713" s="12"/>
      <c r="AM713" s="12"/>
      <c r="AQ713" s="12"/>
      <c r="AR713" s="12"/>
      <c r="AS713" s="12"/>
      <c r="AW713" s="12"/>
      <c r="BF713" s="12"/>
      <c r="BJ713" s="12"/>
    </row>
    <row r="714">
      <c r="V714" s="12"/>
      <c r="W714" s="12"/>
      <c r="Z714" s="12"/>
      <c r="AA714" s="12"/>
      <c r="AD714" s="12"/>
      <c r="AE714" s="12"/>
      <c r="AI714" s="12"/>
      <c r="AL714" s="12"/>
      <c r="AM714" s="12"/>
      <c r="AQ714" s="12"/>
      <c r="AR714" s="12"/>
      <c r="AS714" s="12"/>
      <c r="AW714" s="12"/>
      <c r="BF714" s="12"/>
      <c r="BJ714" s="12"/>
    </row>
    <row r="715">
      <c r="V715" s="12"/>
      <c r="W715" s="12"/>
      <c r="Z715" s="12"/>
      <c r="AA715" s="12"/>
      <c r="AD715" s="12"/>
      <c r="AE715" s="12"/>
      <c r="AI715" s="12"/>
      <c r="AL715" s="12"/>
      <c r="AM715" s="12"/>
      <c r="AQ715" s="12"/>
      <c r="AR715" s="12"/>
      <c r="AS715" s="12"/>
      <c r="AW715" s="12"/>
      <c r="BF715" s="12"/>
      <c r="BJ715" s="12"/>
    </row>
    <row r="716">
      <c r="V716" s="12"/>
      <c r="W716" s="12"/>
      <c r="Z716" s="12"/>
      <c r="AA716" s="12"/>
      <c r="AD716" s="12"/>
      <c r="AE716" s="12"/>
      <c r="AI716" s="12"/>
      <c r="AL716" s="12"/>
      <c r="AM716" s="12"/>
      <c r="AQ716" s="12"/>
      <c r="AR716" s="12"/>
      <c r="AS716" s="12"/>
      <c r="AW716" s="12"/>
      <c r="BF716" s="12"/>
      <c r="BJ716" s="12"/>
    </row>
    <row r="717">
      <c r="V717" s="12"/>
      <c r="W717" s="12"/>
      <c r="Z717" s="12"/>
      <c r="AA717" s="12"/>
      <c r="AD717" s="12"/>
      <c r="AE717" s="12"/>
      <c r="AI717" s="12"/>
      <c r="AL717" s="12"/>
      <c r="AM717" s="12"/>
      <c r="AQ717" s="12"/>
      <c r="AR717" s="12"/>
      <c r="AS717" s="12"/>
      <c r="AW717" s="12"/>
      <c r="BF717" s="12"/>
      <c r="BJ717" s="12"/>
    </row>
    <row r="718">
      <c r="V718" s="12"/>
      <c r="W718" s="12"/>
      <c r="Z718" s="12"/>
      <c r="AA718" s="12"/>
      <c r="AD718" s="12"/>
      <c r="AE718" s="12"/>
      <c r="AI718" s="12"/>
      <c r="AL718" s="12"/>
      <c r="AM718" s="12"/>
      <c r="AQ718" s="12"/>
      <c r="AR718" s="12"/>
      <c r="AS718" s="12"/>
      <c r="AW718" s="12"/>
      <c r="BF718" s="12"/>
      <c r="BJ718" s="12"/>
    </row>
    <row r="719">
      <c r="V719" s="12"/>
      <c r="W719" s="12"/>
      <c r="Z719" s="12"/>
      <c r="AA719" s="12"/>
      <c r="AD719" s="12"/>
      <c r="AE719" s="12"/>
      <c r="AI719" s="12"/>
      <c r="AL719" s="12"/>
      <c r="AM719" s="12"/>
      <c r="AQ719" s="12"/>
      <c r="AR719" s="12"/>
      <c r="AS719" s="12"/>
      <c r="AW719" s="12"/>
      <c r="BF719" s="12"/>
      <c r="BJ719" s="12"/>
    </row>
    <row r="720">
      <c r="V720" s="12"/>
      <c r="W720" s="12"/>
      <c r="Z720" s="12"/>
      <c r="AA720" s="12"/>
      <c r="AD720" s="12"/>
      <c r="AE720" s="12"/>
      <c r="AI720" s="12"/>
      <c r="AL720" s="12"/>
      <c r="AM720" s="12"/>
      <c r="AQ720" s="12"/>
      <c r="AR720" s="12"/>
      <c r="AS720" s="12"/>
      <c r="AW720" s="12"/>
      <c r="BF720" s="12"/>
      <c r="BJ720" s="12"/>
    </row>
    <row r="721">
      <c r="V721" s="12"/>
      <c r="W721" s="12"/>
      <c r="Z721" s="12"/>
      <c r="AA721" s="12"/>
      <c r="AD721" s="12"/>
      <c r="AE721" s="12"/>
      <c r="AI721" s="12"/>
      <c r="AL721" s="12"/>
      <c r="AM721" s="12"/>
      <c r="AQ721" s="12"/>
      <c r="AR721" s="12"/>
      <c r="AS721" s="12"/>
      <c r="AW721" s="12"/>
      <c r="BF721" s="12"/>
      <c r="BJ721" s="12"/>
    </row>
    <row r="722">
      <c r="V722" s="12"/>
      <c r="W722" s="12"/>
      <c r="Z722" s="12"/>
      <c r="AA722" s="12"/>
      <c r="AD722" s="12"/>
      <c r="AE722" s="12"/>
      <c r="AI722" s="12"/>
      <c r="AL722" s="12"/>
      <c r="AM722" s="12"/>
      <c r="AQ722" s="12"/>
      <c r="AR722" s="12"/>
      <c r="AS722" s="12"/>
      <c r="AW722" s="12"/>
      <c r="BF722" s="12"/>
      <c r="BJ722" s="12"/>
    </row>
    <row r="723">
      <c r="V723" s="12"/>
      <c r="W723" s="12"/>
      <c r="Z723" s="12"/>
      <c r="AA723" s="12"/>
      <c r="AD723" s="12"/>
      <c r="AE723" s="12"/>
      <c r="AI723" s="12"/>
      <c r="AL723" s="12"/>
      <c r="AM723" s="12"/>
      <c r="AQ723" s="12"/>
      <c r="AR723" s="12"/>
      <c r="AS723" s="12"/>
      <c r="AW723" s="12"/>
      <c r="BF723" s="12"/>
      <c r="BJ723" s="12"/>
    </row>
    <row r="724">
      <c r="V724" s="12"/>
      <c r="W724" s="12"/>
      <c r="Z724" s="12"/>
      <c r="AA724" s="12"/>
      <c r="AD724" s="12"/>
      <c r="AE724" s="12"/>
      <c r="AI724" s="12"/>
      <c r="AL724" s="12"/>
      <c r="AM724" s="12"/>
      <c r="AQ724" s="12"/>
      <c r="AR724" s="12"/>
      <c r="AS724" s="12"/>
      <c r="AW724" s="12"/>
      <c r="BF724" s="12"/>
      <c r="BJ724" s="12"/>
    </row>
    <row r="725">
      <c r="V725" s="12"/>
      <c r="W725" s="12"/>
      <c r="Z725" s="12"/>
      <c r="AA725" s="12"/>
      <c r="AD725" s="12"/>
      <c r="AE725" s="12"/>
      <c r="AI725" s="12"/>
      <c r="AL725" s="12"/>
      <c r="AM725" s="12"/>
      <c r="AQ725" s="12"/>
      <c r="AR725" s="12"/>
      <c r="AS725" s="12"/>
      <c r="AW725" s="12"/>
      <c r="BF725" s="12"/>
      <c r="BJ725" s="12"/>
    </row>
    <row r="726">
      <c r="V726" s="12"/>
      <c r="W726" s="12"/>
      <c r="Z726" s="12"/>
      <c r="AA726" s="12"/>
      <c r="AD726" s="12"/>
      <c r="AE726" s="12"/>
      <c r="AI726" s="12"/>
      <c r="AL726" s="12"/>
      <c r="AM726" s="12"/>
      <c r="AQ726" s="12"/>
      <c r="AR726" s="12"/>
      <c r="AS726" s="12"/>
      <c r="AW726" s="12"/>
      <c r="BF726" s="12"/>
      <c r="BJ726" s="12"/>
    </row>
    <row r="727">
      <c r="V727" s="12"/>
      <c r="W727" s="12"/>
      <c r="Z727" s="12"/>
      <c r="AA727" s="12"/>
      <c r="AD727" s="12"/>
      <c r="AE727" s="12"/>
      <c r="AI727" s="12"/>
      <c r="AL727" s="12"/>
      <c r="AM727" s="12"/>
      <c r="AQ727" s="12"/>
      <c r="AR727" s="12"/>
      <c r="AS727" s="12"/>
      <c r="AW727" s="12"/>
      <c r="BF727" s="12"/>
      <c r="BJ727" s="12"/>
    </row>
    <row r="728">
      <c r="V728" s="12"/>
      <c r="W728" s="12"/>
      <c r="Z728" s="12"/>
      <c r="AA728" s="12"/>
      <c r="AD728" s="12"/>
      <c r="AE728" s="12"/>
      <c r="AI728" s="12"/>
      <c r="AL728" s="12"/>
      <c r="AM728" s="12"/>
      <c r="AQ728" s="12"/>
      <c r="AR728" s="12"/>
      <c r="AS728" s="12"/>
      <c r="AW728" s="12"/>
      <c r="BF728" s="12"/>
      <c r="BJ728" s="12"/>
    </row>
    <row r="729">
      <c r="V729" s="12"/>
      <c r="W729" s="12"/>
      <c r="Z729" s="12"/>
      <c r="AA729" s="12"/>
      <c r="AD729" s="12"/>
      <c r="AE729" s="12"/>
      <c r="AI729" s="12"/>
      <c r="AL729" s="12"/>
      <c r="AM729" s="12"/>
      <c r="AQ729" s="12"/>
      <c r="AR729" s="12"/>
      <c r="AS729" s="12"/>
      <c r="AW729" s="12"/>
      <c r="BF729" s="12"/>
      <c r="BJ729" s="12"/>
    </row>
    <row r="730">
      <c r="V730" s="12"/>
      <c r="W730" s="12"/>
      <c r="Z730" s="12"/>
      <c r="AA730" s="12"/>
      <c r="AD730" s="12"/>
      <c r="AE730" s="12"/>
      <c r="AI730" s="12"/>
      <c r="AL730" s="12"/>
      <c r="AM730" s="12"/>
      <c r="AQ730" s="12"/>
      <c r="AR730" s="12"/>
      <c r="AS730" s="12"/>
      <c r="AW730" s="12"/>
      <c r="BF730" s="12"/>
      <c r="BJ730" s="12"/>
    </row>
    <row r="731">
      <c r="V731" s="12"/>
      <c r="W731" s="12"/>
      <c r="Z731" s="12"/>
      <c r="AA731" s="12"/>
      <c r="AD731" s="12"/>
      <c r="AE731" s="12"/>
      <c r="AI731" s="12"/>
      <c r="AL731" s="12"/>
      <c r="AM731" s="12"/>
      <c r="AQ731" s="12"/>
      <c r="AR731" s="12"/>
      <c r="AS731" s="12"/>
      <c r="AW731" s="12"/>
      <c r="BF731" s="12"/>
      <c r="BJ731" s="12"/>
    </row>
    <row r="732">
      <c r="V732" s="12"/>
      <c r="W732" s="12"/>
      <c r="Z732" s="12"/>
      <c r="AA732" s="12"/>
      <c r="AD732" s="12"/>
      <c r="AE732" s="12"/>
      <c r="AI732" s="12"/>
      <c r="AL732" s="12"/>
      <c r="AM732" s="12"/>
      <c r="AQ732" s="12"/>
      <c r="AR732" s="12"/>
      <c r="AS732" s="12"/>
      <c r="AW732" s="12"/>
      <c r="BF732" s="12"/>
      <c r="BJ732" s="12"/>
    </row>
    <row r="733">
      <c r="V733" s="12"/>
      <c r="W733" s="12"/>
      <c r="Z733" s="12"/>
      <c r="AA733" s="12"/>
      <c r="AD733" s="12"/>
      <c r="AE733" s="12"/>
      <c r="AI733" s="12"/>
      <c r="AL733" s="12"/>
      <c r="AM733" s="12"/>
      <c r="AQ733" s="12"/>
      <c r="AR733" s="12"/>
      <c r="AS733" s="12"/>
      <c r="AW733" s="12"/>
      <c r="BF733" s="12"/>
      <c r="BJ733" s="12"/>
    </row>
    <row r="734">
      <c r="V734" s="12"/>
      <c r="W734" s="12"/>
      <c r="Z734" s="12"/>
      <c r="AA734" s="12"/>
      <c r="AD734" s="12"/>
      <c r="AE734" s="12"/>
      <c r="AI734" s="12"/>
      <c r="AL734" s="12"/>
      <c r="AM734" s="12"/>
      <c r="AQ734" s="12"/>
      <c r="AR734" s="12"/>
      <c r="AS734" s="12"/>
      <c r="AW734" s="12"/>
      <c r="BF734" s="12"/>
      <c r="BJ734" s="12"/>
    </row>
    <row r="735">
      <c r="V735" s="12"/>
      <c r="W735" s="12"/>
      <c r="Z735" s="12"/>
      <c r="AA735" s="12"/>
      <c r="AD735" s="12"/>
      <c r="AE735" s="12"/>
      <c r="AI735" s="12"/>
      <c r="AL735" s="12"/>
      <c r="AM735" s="12"/>
      <c r="AQ735" s="12"/>
      <c r="AR735" s="12"/>
      <c r="AS735" s="12"/>
      <c r="AW735" s="12"/>
      <c r="BF735" s="12"/>
      <c r="BJ735" s="12"/>
    </row>
    <row r="736">
      <c r="V736" s="12"/>
      <c r="W736" s="12"/>
      <c r="Z736" s="12"/>
      <c r="AA736" s="12"/>
      <c r="AD736" s="12"/>
      <c r="AE736" s="12"/>
      <c r="AI736" s="12"/>
      <c r="AL736" s="12"/>
      <c r="AM736" s="12"/>
      <c r="AQ736" s="12"/>
      <c r="AR736" s="12"/>
      <c r="AS736" s="12"/>
      <c r="AW736" s="12"/>
      <c r="BF736" s="12"/>
      <c r="BJ736" s="12"/>
    </row>
    <row r="737">
      <c r="V737" s="12"/>
      <c r="W737" s="12"/>
      <c r="Z737" s="12"/>
      <c r="AA737" s="12"/>
      <c r="AD737" s="12"/>
      <c r="AE737" s="12"/>
      <c r="AI737" s="12"/>
      <c r="AL737" s="12"/>
      <c r="AM737" s="12"/>
      <c r="AQ737" s="12"/>
      <c r="AR737" s="12"/>
      <c r="AS737" s="12"/>
      <c r="AW737" s="12"/>
      <c r="BF737" s="12"/>
      <c r="BJ737" s="12"/>
    </row>
    <row r="738">
      <c r="V738" s="12"/>
      <c r="W738" s="12"/>
      <c r="Z738" s="12"/>
      <c r="AA738" s="12"/>
      <c r="AD738" s="12"/>
      <c r="AE738" s="12"/>
      <c r="AI738" s="12"/>
      <c r="AL738" s="12"/>
      <c r="AM738" s="12"/>
      <c r="AQ738" s="12"/>
      <c r="AR738" s="12"/>
      <c r="AS738" s="12"/>
      <c r="AW738" s="12"/>
      <c r="BF738" s="12"/>
      <c r="BJ738" s="12"/>
    </row>
    <row r="739">
      <c r="V739" s="12"/>
      <c r="W739" s="12"/>
      <c r="Z739" s="12"/>
      <c r="AA739" s="12"/>
      <c r="AD739" s="12"/>
      <c r="AE739" s="12"/>
      <c r="AI739" s="12"/>
      <c r="AL739" s="12"/>
      <c r="AM739" s="12"/>
      <c r="AQ739" s="12"/>
      <c r="AR739" s="12"/>
      <c r="AS739" s="12"/>
      <c r="AW739" s="12"/>
      <c r="BF739" s="12"/>
      <c r="BJ739" s="12"/>
    </row>
    <row r="740">
      <c r="V740" s="12"/>
      <c r="W740" s="12"/>
      <c r="Z740" s="12"/>
      <c r="AA740" s="12"/>
      <c r="AD740" s="12"/>
      <c r="AE740" s="12"/>
      <c r="AI740" s="12"/>
      <c r="AL740" s="12"/>
      <c r="AM740" s="12"/>
      <c r="AQ740" s="12"/>
      <c r="AR740" s="12"/>
      <c r="AS740" s="12"/>
      <c r="AW740" s="12"/>
      <c r="BF740" s="12"/>
      <c r="BJ740" s="12"/>
    </row>
    <row r="741">
      <c r="V741" s="12"/>
      <c r="W741" s="12"/>
      <c r="Z741" s="12"/>
      <c r="AA741" s="12"/>
      <c r="AD741" s="12"/>
      <c r="AE741" s="12"/>
      <c r="AI741" s="12"/>
      <c r="AL741" s="12"/>
      <c r="AM741" s="12"/>
      <c r="AQ741" s="12"/>
      <c r="AR741" s="12"/>
      <c r="AS741" s="12"/>
      <c r="AW741" s="12"/>
      <c r="BF741" s="12"/>
      <c r="BJ741" s="12"/>
    </row>
    <row r="742">
      <c r="V742" s="12"/>
      <c r="W742" s="12"/>
      <c r="Z742" s="12"/>
      <c r="AA742" s="12"/>
      <c r="AD742" s="12"/>
      <c r="AE742" s="12"/>
      <c r="AI742" s="12"/>
      <c r="AL742" s="12"/>
      <c r="AM742" s="12"/>
      <c r="AQ742" s="12"/>
      <c r="AR742" s="12"/>
      <c r="AS742" s="12"/>
      <c r="AW742" s="12"/>
      <c r="BF742" s="12"/>
      <c r="BJ742" s="12"/>
    </row>
    <row r="743">
      <c r="V743" s="12"/>
      <c r="W743" s="12"/>
      <c r="Z743" s="12"/>
      <c r="AA743" s="12"/>
      <c r="AD743" s="12"/>
      <c r="AE743" s="12"/>
      <c r="AI743" s="12"/>
      <c r="AL743" s="12"/>
      <c r="AM743" s="12"/>
      <c r="AQ743" s="12"/>
      <c r="AR743" s="12"/>
      <c r="AS743" s="12"/>
      <c r="AW743" s="12"/>
      <c r="BF743" s="12"/>
      <c r="BJ743" s="12"/>
    </row>
    <row r="744">
      <c r="V744" s="12"/>
      <c r="W744" s="12"/>
      <c r="Z744" s="12"/>
      <c r="AA744" s="12"/>
      <c r="AD744" s="12"/>
      <c r="AE744" s="12"/>
      <c r="AI744" s="12"/>
      <c r="AL744" s="12"/>
      <c r="AM744" s="12"/>
      <c r="AQ744" s="12"/>
      <c r="AR744" s="12"/>
      <c r="AS744" s="12"/>
      <c r="AW744" s="12"/>
      <c r="BF744" s="12"/>
      <c r="BJ744" s="12"/>
    </row>
    <row r="745">
      <c r="V745" s="12"/>
      <c r="W745" s="12"/>
      <c r="Z745" s="12"/>
      <c r="AA745" s="12"/>
      <c r="AD745" s="12"/>
      <c r="AE745" s="12"/>
      <c r="AI745" s="12"/>
      <c r="AL745" s="12"/>
      <c r="AM745" s="12"/>
      <c r="AQ745" s="12"/>
      <c r="AR745" s="12"/>
      <c r="AS745" s="12"/>
      <c r="AW745" s="12"/>
      <c r="BF745" s="12"/>
      <c r="BJ745" s="12"/>
    </row>
    <row r="746">
      <c r="V746" s="12"/>
      <c r="W746" s="12"/>
      <c r="Z746" s="12"/>
      <c r="AA746" s="12"/>
      <c r="AD746" s="12"/>
      <c r="AE746" s="12"/>
      <c r="AI746" s="12"/>
      <c r="AL746" s="12"/>
      <c r="AM746" s="12"/>
      <c r="AQ746" s="12"/>
      <c r="AR746" s="12"/>
      <c r="AS746" s="12"/>
      <c r="AW746" s="12"/>
      <c r="BF746" s="12"/>
      <c r="BJ746" s="12"/>
    </row>
    <row r="747">
      <c r="V747" s="12"/>
      <c r="W747" s="12"/>
      <c r="Z747" s="12"/>
      <c r="AA747" s="12"/>
      <c r="AD747" s="12"/>
      <c r="AE747" s="12"/>
      <c r="AI747" s="12"/>
      <c r="AL747" s="12"/>
      <c r="AM747" s="12"/>
      <c r="AQ747" s="12"/>
      <c r="AR747" s="12"/>
      <c r="AS747" s="12"/>
      <c r="AW747" s="12"/>
      <c r="BF747" s="12"/>
      <c r="BJ747" s="12"/>
    </row>
    <row r="748">
      <c r="V748" s="12"/>
      <c r="W748" s="12"/>
      <c r="Z748" s="12"/>
      <c r="AA748" s="12"/>
      <c r="AD748" s="12"/>
      <c r="AE748" s="12"/>
      <c r="AI748" s="12"/>
      <c r="AL748" s="12"/>
      <c r="AM748" s="12"/>
      <c r="AQ748" s="12"/>
      <c r="AR748" s="12"/>
      <c r="AS748" s="12"/>
      <c r="AW748" s="12"/>
      <c r="BF748" s="12"/>
      <c r="BJ748" s="12"/>
    </row>
    <row r="749">
      <c r="V749" s="12"/>
      <c r="W749" s="12"/>
      <c r="Z749" s="12"/>
      <c r="AA749" s="12"/>
      <c r="AD749" s="12"/>
      <c r="AE749" s="12"/>
      <c r="AI749" s="12"/>
      <c r="AL749" s="12"/>
      <c r="AM749" s="12"/>
      <c r="AQ749" s="12"/>
      <c r="AR749" s="12"/>
      <c r="AS749" s="12"/>
      <c r="AW749" s="12"/>
      <c r="BF749" s="12"/>
      <c r="BJ749" s="12"/>
    </row>
    <row r="750">
      <c r="V750" s="12"/>
      <c r="W750" s="12"/>
      <c r="Z750" s="12"/>
      <c r="AA750" s="12"/>
      <c r="AD750" s="12"/>
      <c r="AE750" s="12"/>
      <c r="AI750" s="12"/>
      <c r="AL750" s="12"/>
      <c r="AM750" s="12"/>
      <c r="AQ750" s="12"/>
      <c r="AR750" s="12"/>
      <c r="AS750" s="12"/>
      <c r="AW750" s="12"/>
      <c r="BF750" s="12"/>
      <c r="BJ750" s="12"/>
    </row>
    <row r="751">
      <c r="V751" s="12"/>
      <c r="W751" s="12"/>
      <c r="Z751" s="12"/>
      <c r="AA751" s="12"/>
      <c r="AD751" s="12"/>
      <c r="AE751" s="12"/>
      <c r="AI751" s="12"/>
      <c r="AL751" s="12"/>
      <c r="AM751" s="12"/>
      <c r="AQ751" s="12"/>
      <c r="AR751" s="12"/>
      <c r="AS751" s="12"/>
      <c r="AW751" s="12"/>
      <c r="BF751" s="12"/>
      <c r="BJ751" s="12"/>
    </row>
    <row r="752">
      <c r="V752" s="12"/>
      <c r="W752" s="12"/>
      <c r="Z752" s="12"/>
      <c r="AA752" s="12"/>
      <c r="AD752" s="12"/>
      <c r="AE752" s="12"/>
      <c r="AI752" s="12"/>
      <c r="AL752" s="12"/>
      <c r="AM752" s="12"/>
      <c r="AQ752" s="12"/>
      <c r="AR752" s="12"/>
      <c r="AS752" s="12"/>
      <c r="AW752" s="12"/>
      <c r="BF752" s="12"/>
      <c r="BJ752" s="12"/>
    </row>
    <row r="753">
      <c r="V753" s="12"/>
      <c r="W753" s="12"/>
      <c r="Z753" s="12"/>
      <c r="AA753" s="12"/>
      <c r="AD753" s="12"/>
      <c r="AE753" s="12"/>
      <c r="AI753" s="12"/>
      <c r="AL753" s="12"/>
      <c r="AM753" s="12"/>
      <c r="AQ753" s="12"/>
      <c r="AR753" s="12"/>
      <c r="AS753" s="12"/>
      <c r="AW753" s="12"/>
      <c r="BF753" s="12"/>
      <c r="BJ753" s="12"/>
    </row>
    <row r="754">
      <c r="V754" s="12"/>
      <c r="W754" s="12"/>
      <c r="Z754" s="12"/>
      <c r="AA754" s="12"/>
      <c r="AD754" s="12"/>
      <c r="AE754" s="12"/>
      <c r="AI754" s="12"/>
      <c r="AL754" s="12"/>
      <c r="AM754" s="12"/>
      <c r="AQ754" s="12"/>
      <c r="AR754" s="12"/>
      <c r="AS754" s="12"/>
      <c r="AW754" s="12"/>
      <c r="BF754" s="12"/>
      <c r="BJ754" s="12"/>
    </row>
    <row r="755">
      <c r="V755" s="12"/>
      <c r="W755" s="12"/>
      <c r="Z755" s="12"/>
      <c r="AA755" s="12"/>
      <c r="AD755" s="12"/>
      <c r="AE755" s="12"/>
      <c r="AI755" s="12"/>
      <c r="AL755" s="12"/>
      <c r="AM755" s="12"/>
      <c r="AQ755" s="12"/>
      <c r="AR755" s="12"/>
      <c r="AS755" s="12"/>
      <c r="AW755" s="12"/>
      <c r="BF755" s="12"/>
      <c r="BJ755" s="12"/>
    </row>
    <row r="756">
      <c r="V756" s="12"/>
      <c r="W756" s="12"/>
      <c r="Z756" s="12"/>
      <c r="AA756" s="12"/>
      <c r="AD756" s="12"/>
      <c r="AE756" s="12"/>
      <c r="AI756" s="12"/>
      <c r="AL756" s="12"/>
      <c r="AM756" s="12"/>
      <c r="AQ756" s="12"/>
      <c r="AR756" s="12"/>
      <c r="AS756" s="12"/>
      <c r="AW756" s="12"/>
      <c r="BF756" s="12"/>
      <c r="BJ756" s="12"/>
    </row>
    <row r="757">
      <c r="V757" s="12"/>
      <c r="W757" s="12"/>
      <c r="Z757" s="12"/>
      <c r="AA757" s="12"/>
      <c r="AD757" s="12"/>
      <c r="AE757" s="12"/>
      <c r="AI757" s="12"/>
      <c r="AL757" s="12"/>
      <c r="AM757" s="12"/>
      <c r="AQ757" s="12"/>
      <c r="AR757" s="12"/>
      <c r="AS757" s="12"/>
      <c r="AW757" s="12"/>
      <c r="BF757" s="12"/>
      <c r="BJ757" s="12"/>
    </row>
    <row r="758">
      <c r="V758" s="12"/>
      <c r="W758" s="12"/>
      <c r="Z758" s="12"/>
      <c r="AA758" s="12"/>
      <c r="AD758" s="12"/>
      <c r="AE758" s="12"/>
      <c r="AI758" s="12"/>
      <c r="AL758" s="12"/>
      <c r="AM758" s="12"/>
      <c r="AQ758" s="12"/>
      <c r="AR758" s="12"/>
      <c r="AS758" s="12"/>
      <c r="AW758" s="12"/>
      <c r="BF758" s="12"/>
      <c r="BJ758" s="12"/>
    </row>
    <row r="759">
      <c r="V759" s="12"/>
      <c r="W759" s="12"/>
      <c r="Z759" s="12"/>
      <c r="AA759" s="12"/>
      <c r="AD759" s="12"/>
      <c r="AE759" s="12"/>
      <c r="AI759" s="12"/>
      <c r="AL759" s="12"/>
      <c r="AM759" s="12"/>
      <c r="AQ759" s="12"/>
      <c r="AR759" s="12"/>
      <c r="AS759" s="12"/>
      <c r="AW759" s="12"/>
      <c r="BF759" s="12"/>
      <c r="BJ759" s="12"/>
    </row>
    <row r="760">
      <c r="V760" s="12"/>
      <c r="W760" s="12"/>
      <c r="Z760" s="12"/>
      <c r="AA760" s="12"/>
      <c r="AD760" s="12"/>
      <c r="AE760" s="12"/>
      <c r="AI760" s="12"/>
      <c r="AL760" s="12"/>
      <c r="AM760" s="12"/>
      <c r="AQ760" s="12"/>
      <c r="AR760" s="12"/>
      <c r="AS760" s="12"/>
      <c r="AW760" s="12"/>
      <c r="BF760" s="12"/>
      <c r="BJ760" s="12"/>
    </row>
    <row r="761">
      <c r="V761" s="12"/>
      <c r="W761" s="12"/>
      <c r="Z761" s="12"/>
      <c r="AA761" s="12"/>
      <c r="AD761" s="12"/>
      <c r="AE761" s="12"/>
      <c r="AI761" s="12"/>
      <c r="AL761" s="12"/>
      <c r="AM761" s="12"/>
      <c r="AQ761" s="12"/>
      <c r="AR761" s="12"/>
      <c r="AS761" s="12"/>
      <c r="AW761" s="12"/>
      <c r="BF761" s="12"/>
      <c r="BJ761" s="12"/>
    </row>
    <row r="762">
      <c r="V762" s="12"/>
      <c r="W762" s="12"/>
      <c r="Z762" s="12"/>
      <c r="AA762" s="12"/>
      <c r="AD762" s="12"/>
      <c r="AE762" s="12"/>
      <c r="AI762" s="12"/>
      <c r="AL762" s="12"/>
      <c r="AM762" s="12"/>
      <c r="AQ762" s="12"/>
      <c r="AR762" s="12"/>
      <c r="AS762" s="12"/>
      <c r="AW762" s="12"/>
      <c r="BF762" s="12"/>
      <c r="BJ762" s="12"/>
    </row>
    <row r="763">
      <c r="V763" s="12"/>
      <c r="W763" s="12"/>
      <c r="Z763" s="12"/>
      <c r="AA763" s="12"/>
      <c r="AD763" s="12"/>
      <c r="AE763" s="12"/>
      <c r="AI763" s="12"/>
      <c r="AL763" s="12"/>
      <c r="AM763" s="12"/>
      <c r="AQ763" s="12"/>
      <c r="AR763" s="12"/>
      <c r="AS763" s="12"/>
      <c r="AW763" s="12"/>
      <c r="BF763" s="12"/>
      <c r="BJ763" s="12"/>
    </row>
    <row r="764">
      <c r="V764" s="12"/>
      <c r="W764" s="12"/>
      <c r="Z764" s="12"/>
      <c r="AA764" s="12"/>
      <c r="AD764" s="12"/>
      <c r="AE764" s="12"/>
      <c r="AI764" s="12"/>
      <c r="AL764" s="12"/>
      <c r="AM764" s="12"/>
      <c r="AQ764" s="12"/>
      <c r="AR764" s="12"/>
      <c r="AS764" s="12"/>
      <c r="AW764" s="12"/>
      <c r="BF764" s="12"/>
      <c r="BJ764" s="12"/>
    </row>
    <row r="765">
      <c r="V765" s="12"/>
      <c r="W765" s="12"/>
      <c r="Z765" s="12"/>
      <c r="AA765" s="12"/>
      <c r="AD765" s="12"/>
      <c r="AE765" s="12"/>
      <c r="AI765" s="12"/>
      <c r="AL765" s="12"/>
      <c r="AM765" s="12"/>
      <c r="AQ765" s="12"/>
      <c r="AR765" s="12"/>
      <c r="AS765" s="12"/>
      <c r="AW765" s="12"/>
      <c r="BF765" s="12"/>
      <c r="BJ765" s="12"/>
    </row>
    <row r="766">
      <c r="V766" s="12"/>
      <c r="W766" s="12"/>
      <c r="Z766" s="12"/>
      <c r="AA766" s="12"/>
      <c r="AD766" s="12"/>
      <c r="AE766" s="12"/>
      <c r="AI766" s="12"/>
      <c r="AL766" s="12"/>
      <c r="AM766" s="12"/>
      <c r="AQ766" s="12"/>
      <c r="AR766" s="12"/>
      <c r="AS766" s="12"/>
      <c r="AW766" s="12"/>
      <c r="BF766" s="12"/>
      <c r="BJ766" s="12"/>
    </row>
    <row r="767">
      <c r="V767" s="12"/>
      <c r="W767" s="12"/>
      <c r="Z767" s="12"/>
      <c r="AA767" s="12"/>
      <c r="AD767" s="12"/>
      <c r="AE767" s="12"/>
      <c r="AI767" s="12"/>
      <c r="AL767" s="12"/>
      <c r="AM767" s="12"/>
      <c r="AQ767" s="12"/>
      <c r="AR767" s="12"/>
      <c r="AS767" s="12"/>
      <c r="AW767" s="12"/>
      <c r="BF767" s="12"/>
      <c r="BJ767" s="12"/>
    </row>
    <row r="768">
      <c r="V768" s="12"/>
      <c r="W768" s="12"/>
      <c r="Z768" s="12"/>
      <c r="AA768" s="12"/>
      <c r="AD768" s="12"/>
      <c r="AE768" s="12"/>
      <c r="AI768" s="12"/>
      <c r="AL768" s="12"/>
      <c r="AM768" s="12"/>
      <c r="AQ768" s="12"/>
      <c r="AR768" s="12"/>
      <c r="AS768" s="12"/>
      <c r="AW768" s="12"/>
      <c r="BF768" s="12"/>
      <c r="BJ768" s="12"/>
    </row>
    <row r="769">
      <c r="V769" s="12"/>
      <c r="W769" s="12"/>
      <c r="Z769" s="12"/>
      <c r="AA769" s="12"/>
      <c r="AD769" s="12"/>
      <c r="AE769" s="12"/>
      <c r="AI769" s="12"/>
      <c r="AL769" s="12"/>
      <c r="AM769" s="12"/>
      <c r="AQ769" s="12"/>
      <c r="AR769" s="12"/>
      <c r="AS769" s="12"/>
      <c r="AW769" s="12"/>
      <c r="BF769" s="12"/>
      <c r="BJ769" s="12"/>
    </row>
    <row r="770">
      <c r="V770" s="12"/>
      <c r="W770" s="12"/>
      <c r="Z770" s="12"/>
      <c r="AA770" s="12"/>
      <c r="AD770" s="12"/>
      <c r="AE770" s="12"/>
      <c r="AI770" s="12"/>
      <c r="AL770" s="12"/>
      <c r="AM770" s="12"/>
      <c r="AQ770" s="12"/>
      <c r="AR770" s="12"/>
      <c r="AS770" s="12"/>
      <c r="AW770" s="12"/>
      <c r="BF770" s="12"/>
      <c r="BJ770" s="12"/>
    </row>
    <row r="771">
      <c r="V771" s="12"/>
      <c r="W771" s="12"/>
      <c r="Z771" s="12"/>
      <c r="AA771" s="12"/>
      <c r="AD771" s="12"/>
      <c r="AE771" s="12"/>
      <c r="AI771" s="12"/>
      <c r="AL771" s="12"/>
      <c r="AM771" s="12"/>
      <c r="AQ771" s="12"/>
      <c r="AR771" s="12"/>
      <c r="AS771" s="12"/>
      <c r="AW771" s="12"/>
      <c r="BF771" s="12"/>
      <c r="BJ771" s="12"/>
    </row>
    <row r="772">
      <c r="V772" s="12"/>
      <c r="W772" s="12"/>
      <c r="Z772" s="12"/>
      <c r="AA772" s="12"/>
      <c r="AD772" s="12"/>
      <c r="AE772" s="12"/>
      <c r="AI772" s="12"/>
      <c r="AL772" s="12"/>
      <c r="AM772" s="12"/>
      <c r="AQ772" s="12"/>
      <c r="AR772" s="12"/>
      <c r="AS772" s="12"/>
      <c r="AW772" s="12"/>
      <c r="BF772" s="12"/>
      <c r="BJ772" s="12"/>
    </row>
    <row r="773">
      <c r="V773" s="12"/>
      <c r="W773" s="12"/>
      <c r="Z773" s="12"/>
      <c r="AA773" s="12"/>
      <c r="AD773" s="12"/>
      <c r="AE773" s="12"/>
      <c r="AI773" s="12"/>
      <c r="AL773" s="12"/>
      <c r="AM773" s="12"/>
      <c r="AQ773" s="12"/>
      <c r="AR773" s="12"/>
      <c r="AS773" s="12"/>
      <c r="AW773" s="12"/>
      <c r="BF773" s="12"/>
      <c r="BJ773" s="12"/>
    </row>
    <row r="774">
      <c r="V774" s="12"/>
      <c r="W774" s="12"/>
      <c r="Z774" s="12"/>
      <c r="AA774" s="12"/>
      <c r="AD774" s="12"/>
      <c r="AE774" s="12"/>
      <c r="AI774" s="12"/>
      <c r="AL774" s="12"/>
      <c r="AM774" s="12"/>
      <c r="AQ774" s="12"/>
      <c r="AR774" s="12"/>
      <c r="AS774" s="12"/>
      <c r="AW774" s="12"/>
      <c r="BF774" s="12"/>
      <c r="BJ774" s="12"/>
    </row>
    <row r="775">
      <c r="V775" s="12"/>
      <c r="W775" s="12"/>
      <c r="Z775" s="12"/>
      <c r="AA775" s="12"/>
      <c r="AD775" s="12"/>
      <c r="AE775" s="12"/>
      <c r="AI775" s="12"/>
      <c r="AL775" s="12"/>
      <c r="AM775" s="12"/>
      <c r="AQ775" s="12"/>
      <c r="AR775" s="12"/>
      <c r="AS775" s="12"/>
      <c r="AW775" s="12"/>
      <c r="BF775" s="12"/>
      <c r="BJ775" s="12"/>
    </row>
    <row r="776">
      <c r="V776" s="12"/>
      <c r="W776" s="12"/>
      <c r="Z776" s="12"/>
      <c r="AA776" s="12"/>
      <c r="AD776" s="12"/>
      <c r="AE776" s="12"/>
      <c r="AI776" s="12"/>
      <c r="AL776" s="12"/>
      <c r="AM776" s="12"/>
      <c r="AQ776" s="12"/>
      <c r="AR776" s="12"/>
      <c r="AS776" s="12"/>
      <c r="AW776" s="12"/>
      <c r="BF776" s="12"/>
      <c r="BJ776" s="12"/>
    </row>
    <row r="777">
      <c r="V777" s="12"/>
      <c r="W777" s="12"/>
      <c r="Z777" s="12"/>
      <c r="AA777" s="12"/>
      <c r="AD777" s="12"/>
      <c r="AE777" s="12"/>
      <c r="AI777" s="12"/>
      <c r="AL777" s="12"/>
      <c r="AM777" s="12"/>
      <c r="AQ777" s="12"/>
      <c r="AR777" s="12"/>
      <c r="AS777" s="12"/>
      <c r="AW777" s="12"/>
      <c r="BF777" s="12"/>
      <c r="BJ777" s="12"/>
    </row>
    <row r="778">
      <c r="V778" s="12"/>
      <c r="W778" s="12"/>
      <c r="Z778" s="12"/>
      <c r="AA778" s="12"/>
      <c r="AD778" s="12"/>
      <c r="AE778" s="12"/>
      <c r="AI778" s="12"/>
      <c r="AL778" s="12"/>
      <c r="AM778" s="12"/>
      <c r="AQ778" s="12"/>
      <c r="AR778" s="12"/>
      <c r="AS778" s="12"/>
      <c r="AW778" s="12"/>
      <c r="BF778" s="12"/>
      <c r="BJ778" s="12"/>
    </row>
    <row r="779">
      <c r="V779" s="12"/>
      <c r="W779" s="12"/>
      <c r="Z779" s="12"/>
      <c r="AA779" s="12"/>
      <c r="AD779" s="12"/>
      <c r="AE779" s="12"/>
      <c r="AI779" s="12"/>
      <c r="AL779" s="12"/>
      <c r="AM779" s="12"/>
      <c r="AQ779" s="12"/>
      <c r="AR779" s="12"/>
      <c r="AS779" s="12"/>
      <c r="AW779" s="12"/>
      <c r="BF779" s="12"/>
      <c r="BJ779" s="12"/>
    </row>
    <row r="780">
      <c r="V780" s="12"/>
      <c r="W780" s="12"/>
      <c r="Z780" s="12"/>
      <c r="AA780" s="12"/>
      <c r="AD780" s="12"/>
      <c r="AE780" s="12"/>
      <c r="AI780" s="12"/>
      <c r="AL780" s="12"/>
      <c r="AM780" s="12"/>
      <c r="AQ780" s="12"/>
      <c r="AR780" s="12"/>
      <c r="AS780" s="12"/>
      <c r="AW780" s="12"/>
      <c r="BF780" s="12"/>
      <c r="BJ780" s="12"/>
    </row>
    <row r="781">
      <c r="V781" s="12"/>
      <c r="W781" s="12"/>
      <c r="Z781" s="12"/>
      <c r="AA781" s="12"/>
      <c r="AD781" s="12"/>
      <c r="AE781" s="12"/>
      <c r="AI781" s="12"/>
      <c r="AL781" s="12"/>
      <c r="AM781" s="12"/>
      <c r="AQ781" s="12"/>
      <c r="AR781" s="12"/>
      <c r="AS781" s="12"/>
      <c r="AW781" s="12"/>
      <c r="BF781" s="12"/>
      <c r="BJ781" s="12"/>
    </row>
    <row r="782">
      <c r="V782" s="12"/>
      <c r="W782" s="12"/>
      <c r="Z782" s="12"/>
      <c r="AA782" s="12"/>
      <c r="AD782" s="12"/>
      <c r="AE782" s="12"/>
      <c r="AI782" s="12"/>
      <c r="AL782" s="12"/>
      <c r="AM782" s="12"/>
      <c r="AQ782" s="12"/>
      <c r="AR782" s="12"/>
      <c r="AS782" s="12"/>
      <c r="AW782" s="12"/>
      <c r="BF782" s="12"/>
      <c r="BJ782" s="12"/>
    </row>
    <row r="783">
      <c r="V783" s="12"/>
      <c r="W783" s="12"/>
      <c r="Z783" s="12"/>
      <c r="AA783" s="12"/>
      <c r="AD783" s="12"/>
      <c r="AE783" s="12"/>
      <c r="AI783" s="12"/>
      <c r="AL783" s="12"/>
      <c r="AM783" s="12"/>
      <c r="AQ783" s="12"/>
      <c r="AR783" s="12"/>
      <c r="AS783" s="12"/>
      <c r="AW783" s="12"/>
      <c r="BF783" s="12"/>
      <c r="BJ783" s="12"/>
    </row>
    <row r="784">
      <c r="V784" s="12"/>
      <c r="W784" s="12"/>
      <c r="Z784" s="12"/>
      <c r="AA784" s="12"/>
      <c r="AD784" s="12"/>
      <c r="AE784" s="12"/>
      <c r="AI784" s="12"/>
      <c r="AL784" s="12"/>
      <c r="AM784" s="12"/>
      <c r="AQ784" s="12"/>
      <c r="AR784" s="12"/>
      <c r="AS784" s="12"/>
      <c r="AW784" s="12"/>
      <c r="BF784" s="12"/>
      <c r="BJ784" s="12"/>
    </row>
    <row r="785">
      <c r="V785" s="12"/>
      <c r="W785" s="12"/>
      <c r="Z785" s="12"/>
      <c r="AA785" s="12"/>
      <c r="AD785" s="12"/>
      <c r="AE785" s="12"/>
      <c r="AI785" s="12"/>
      <c r="AL785" s="12"/>
      <c r="AM785" s="12"/>
      <c r="AQ785" s="12"/>
      <c r="AR785" s="12"/>
      <c r="AS785" s="12"/>
      <c r="AW785" s="12"/>
      <c r="BF785" s="12"/>
      <c r="BJ785" s="12"/>
    </row>
    <row r="786">
      <c r="V786" s="12"/>
      <c r="W786" s="12"/>
      <c r="Z786" s="12"/>
      <c r="AA786" s="12"/>
      <c r="AD786" s="12"/>
      <c r="AE786" s="12"/>
      <c r="AI786" s="12"/>
      <c r="AL786" s="12"/>
      <c r="AM786" s="12"/>
      <c r="AQ786" s="12"/>
      <c r="AR786" s="12"/>
      <c r="AS786" s="12"/>
      <c r="AW786" s="12"/>
      <c r="BF786" s="12"/>
      <c r="BJ786" s="12"/>
    </row>
    <row r="787">
      <c r="V787" s="12"/>
      <c r="W787" s="12"/>
      <c r="Z787" s="12"/>
      <c r="AA787" s="12"/>
      <c r="AD787" s="12"/>
      <c r="AE787" s="12"/>
      <c r="AI787" s="12"/>
      <c r="AL787" s="12"/>
      <c r="AM787" s="12"/>
      <c r="AQ787" s="12"/>
      <c r="AR787" s="12"/>
      <c r="AS787" s="12"/>
      <c r="AW787" s="12"/>
      <c r="BF787" s="12"/>
      <c r="BJ787" s="12"/>
    </row>
    <row r="788">
      <c r="V788" s="12"/>
      <c r="W788" s="12"/>
      <c r="Z788" s="12"/>
      <c r="AA788" s="12"/>
      <c r="AD788" s="12"/>
      <c r="AE788" s="12"/>
      <c r="AI788" s="12"/>
      <c r="AL788" s="12"/>
      <c r="AM788" s="12"/>
      <c r="AQ788" s="12"/>
      <c r="AR788" s="12"/>
      <c r="AS788" s="12"/>
      <c r="AW788" s="12"/>
      <c r="BF788" s="12"/>
      <c r="BJ788" s="12"/>
    </row>
    <row r="789">
      <c r="V789" s="12"/>
      <c r="W789" s="12"/>
      <c r="Z789" s="12"/>
      <c r="AA789" s="12"/>
      <c r="AD789" s="12"/>
      <c r="AE789" s="12"/>
      <c r="AI789" s="12"/>
      <c r="AL789" s="12"/>
      <c r="AM789" s="12"/>
      <c r="AQ789" s="12"/>
      <c r="AR789" s="12"/>
      <c r="AS789" s="12"/>
      <c r="AW789" s="12"/>
      <c r="BF789" s="12"/>
      <c r="BJ789" s="12"/>
    </row>
    <row r="790">
      <c r="V790" s="12"/>
      <c r="W790" s="12"/>
      <c r="Z790" s="12"/>
      <c r="AA790" s="12"/>
      <c r="AD790" s="12"/>
      <c r="AE790" s="12"/>
      <c r="AI790" s="12"/>
      <c r="AL790" s="12"/>
      <c r="AM790" s="12"/>
      <c r="AQ790" s="12"/>
      <c r="AR790" s="12"/>
      <c r="AS790" s="12"/>
      <c r="AW790" s="12"/>
      <c r="BF790" s="12"/>
      <c r="BJ790" s="12"/>
    </row>
    <row r="791">
      <c r="V791" s="12"/>
      <c r="W791" s="12"/>
      <c r="Z791" s="12"/>
      <c r="AA791" s="12"/>
      <c r="AD791" s="12"/>
      <c r="AE791" s="12"/>
      <c r="AI791" s="12"/>
      <c r="AL791" s="12"/>
      <c r="AM791" s="12"/>
      <c r="AQ791" s="12"/>
      <c r="AR791" s="12"/>
      <c r="AS791" s="12"/>
      <c r="AW791" s="12"/>
      <c r="BF791" s="12"/>
      <c r="BJ791" s="12"/>
    </row>
    <row r="792">
      <c r="V792" s="12"/>
      <c r="W792" s="12"/>
      <c r="Z792" s="12"/>
      <c r="AA792" s="12"/>
      <c r="AD792" s="12"/>
      <c r="AE792" s="12"/>
      <c r="AI792" s="12"/>
      <c r="AL792" s="12"/>
      <c r="AM792" s="12"/>
      <c r="AQ792" s="12"/>
      <c r="AR792" s="12"/>
      <c r="AS792" s="12"/>
      <c r="AW792" s="12"/>
      <c r="BF792" s="12"/>
      <c r="BJ792" s="12"/>
    </row>
    <row r="793">
      <c r="V793" s="12"/>
      <c r="W793" s="12"/>
      <c r="Z793" s="12"/>
      <c r="AA793" s="12"/>
      <c r="AD793" s="12"/>
      <c r="AE793" s="12"/>
      <c r="AI793" s="12"/>
      <c r="AL793" s="12"/>
      <c r="AM793" s="12"/>
      <c r="AQ793" s="12"/>
      <c r="AR793" s="12"/>
      <c r="AS793" s="12"/>
      <c r="AW793" s="12"/>
      <c r="BF793" s="12"/>
      <c r="BJ793" s="12"/>
    </row>
    <row r="794">
      <c r="V794" s="12"/>
      <c r="W794" s="12"/>
      <c r="Z794" s="12"/>
      <c r="AA794" s="12"/>
      <c r="AD794" s="12"/>
      <c r="AE794" s="12"/>
      <c r="AI794" s="12"/>
      <c r="AL794" s="12"/>
      <c r="AM794" s="12"/>
      <c r="AQ794" s="12"/>
      <c r="AR794" s="12"/>
      <c r="AS794" s="12"/>
      <c r="AW794" s="12"/>
      <c r="BF794" s="12"/>
      <c r="BJ794" s="12"/>
    </row>
    <row r="795">
      <c r="V795" s="12"/>
      <c r="W795" s="12"/>
      <c r="Z795" s="12"/>
      <c r="AA795" s="12"/>
      <c r="AD795" s="12"/>
      <c r="AE795" s="12"/>
      <c r="AI795" s="12"/>
      <c r="AL795" s="12"/>
      <c r="AM795" s="12"/>
      <c r="AQ795" s="12"/>
      <c r="AR795" s="12"/>
      <c r="AS795" s="12"/>
      <c r="AW795" s="12"/>
      <c r="BF795" s="12"/>
      <c r="BJ795" s="12"/>
    </row>
    <row r="796">
      <c r="V796" s="12"/>
      <c r="W796" s="12"/>
      <c r="Z796" s="12"/>
      <c r="AA796" s="12"/>
      <c r="AD796" s="12"/>
      <c r="AE796" s="12"/>
      <c r="AI796" s="12"/>
      <c r="AL796" s="12"/>
      <c r="AM796" s="12"/>
      <c r="AQ796" s="12"/>
      <c r="AR796" s="12"/>
      <c r="AS796" s="12"/>
      <c r="AW796" s="12"/>
      <c r="BF796" s="12"/>
      <c r="BJ796" s="12"/>
    </row>
    <row r="797">
      <c r="V797" s="12"/>
      <c r="W797" s="12"/>
      <c r="Z797" s="12"/>
      <c r="AA797" s="12"/>
      <c r="AD797" s="12"/>
      <c r="AE797" s="12"/>
      <c r="AI797" s="12"/>
      <c r="AL797" s="12"/>
      <c r="AM797" s="12"/>
      <c r="AQ797" s="12"/>
      <c r="AR797" s="12"/>
      <c r="AS797" s="12"/>
      <c r="AW797" s="12"/>
      <c r="BF797" s="12"/>
      <c r="BJ797" s="12"/>
    </row>
    <row r="798">
      <c r="V798" s="12"/>
      <c r="W798" s="12"/>
      <c r="Z798" s="12"/>
      <c r="AA798" s="12"/>
      <c r="AD798" s="12"/>
      <c r="AE798" s="12"/>
      <c r="AI798" s="12"/>
      <c r="AL798" s="12"/>
      <c r="AM798" s="12"/>
      <c r="AQ798" s="12"/>
      <c r="AR798" s="12"/>
      <c r="AS798" s="12"/>
      <c r="AW798" s="12"/>
      <c r="BF798" s="12"/>
      <c r="BJ798" s="12"/>
    </row>
    <row r="799">
      <c r="V799" s="12"/>
      <c r="W799" s="12"/>
      <c r="Z799" s="12"/>
      <c r="AA799" s="12"/>
      <c r="AD799" s="12"/>
      <c r="AE799" s="12"/>
      <c r="AI799" s="12"/>
      <c r="AL799" s="12"/>
      <c r="AM799" s="12"/>
      <c r="AQ799" s="12"/>
      <c r="AR799" s="12"/>
      <c r="AS799" s="12"/>
      <c r="AW799" s="12"/>
      <c r="BF799" s="12"/>
      <c r="BJ799" s="12"/>
    </row>
    <row r="800">
      <c r="V800" s="12"/>
      <c r="W800" s="12"/>
      <c r="Z800" s="12"/>
      <c r="AA800" s="12"/>
      <c r="AD800" s="12"/>
      <c r="AE800" s="12"/>
      <c r="AI800" s="12"/>
      <c r="AL800" s="12"/>
      <c r="AM800" s="12"/>
      <c r="AQ800" s="12"/>
      <c r="AR800" s="12"/>
      <c r="AS800" s="12"/>
      <c r="AW800" s="12"/>
      <c r="BF800" s="12"/>
      <c r="BJ800" s="12"/>
    </row>
    <row r="801">
      <c r="V801" s="12"/>
      <c r="W801" s="12"/>
      <c r="Z801" s="12"/>
      <c r="AA801" s="12"/>
      <c r="AD801" s="12"/>
      <c r="AE801" s="12"/>
      <c r="AI801" s="12"/>
      <c r="AL801" s="12"/>
      <c r="AM801" s="12"/>
      <c r="AQ801" s="12"/>
      <c r="AR801" s="12"/>
      <c r="AS801" s="12"/>
      <c r="AW801" s="12"/>
      <c r="BF801" s="12"/>
      <c r="BJ801" s="12"/>
    </row>
    <row r="802">
      <c r="V802" s="12"/>
      <c r="W802" s="12"/>
      <c r="Z802" s="12"/>
      <c r="AA802" s="12"/>
      <c r="AD802" s="12"/>
      <c r="AE802" s="12"/>
      <c r="AI802" s="12"/>
      <c r="AL802" s="12"/>
      <c r="AM802" s="12"/>
      <c r="AQ802" s="12"/>
      <c r="AR802" s="12"/>
      <c r="AS802" s="12"/>
      <c r="AW802" s="12"/>
      <c r="BF802" s="12"/>
      <c r="BJ802" s="12"/>
    </row>
    <row r="803">
      <c r="V803" s="12"/>
      <c r="W803" s="12"/>
      <c r="Z803" s="12"/>
      <c r="AA803" s="12"/>
      <c r="AD803" s="12"/>
      <c r="AE803" s="12"/>
      <c r="AI803" s="12"/>
      <c r="AL803" s="12"/>
      <c r="AM803" s="12"/>
      <c r="AQ803" s="12"/>
      <c r="AR803" s="12"/>
      <c r="AS803" s="12"/>
      <c r="AW803" s="12"/>
      <c r="BF803" s="12"/>
      <c r="BJ803" s="12"/>
    </row>
    <row r="804">
      <c r="V804" s="12"/>
      <c r="W804" s="12"/>
      <c r="Z804" s="12"/>
      <c r="AA804" s="12"/>
      <c r="AD804" s="12"/>
      <c r="AE804" s="12"/>
      <c r="AI804" s="12"/>
      <c r="AL804" s="12"/>
      <c r="AM804" s="12"/>
      <c r="AQ804" s="12"/>
      <c r="AR804" s="12"/>
      <c r="AS804" s="12"/>
      <c r="AW804" s="12"/>
      <c r="BF804" s="12"/>
      <c r="BJ804" s="12"/>
    </row>
    <row r="805">
      <c r="V805" s="12"/>
      <c r="W805" s="12"/>
      <c r="Z805" s="12"/>
      <c r="AA805" s="12"/>
      <c r="AD805" s="12"/>
      <c r="AE805" s="12"/>
      <c r="AI805" s="12"/>
      <c r="AL805" s="12"/>
      <c r="AM805" s="12"/>
      <c r="AQ805" s="12"/>
      <c r="AR805" s="12"/>
      <c r="AS805" s="12"/>
      <c r="AW805" s="12"/>
      <c r="BF805" s="12"/>
      <c r="BJ805" s="12"/>
    </row>
    <row r="806">
      <c r="V806" s="12"/>
      <c r="W806" s="12"/>
      <c r="Z806" s="12"/>
      <c r="AA806" s="12"/>
      <c r="AD806" s="12"/>
      <c r="AE806" s="12"/>
      <c r="AI806" s="12"/>
      <c r="AL806" s="12"/>
      <c r="AM806" s="12"/>
      <c r="AQ806" s="12"/>
      <c r="AR806" s="12"/>
      <c r="AS806" s="12"/>
      <c r="AW806" s="12"/>
      <c r="BF806" s="12"/>
      <c r="BJ806" s="12"/>
    </row>
    <row r="807">
      <c r="V807" s="12"/>
      <c r="W807" s="12"/>
      <c r="Z807" s="12"/>
      <c r="AA807" s="12"/>
      <c r="AD807" s="12"/>
      <c r="AE807" s="12"/>
      <c r="AI807" s="12"/>
      <c r="AL807" s="12"/>
      <c r="AM807" s="12"/>
      <c r="AQ807" s="12"/>
      <c r="AR807" s="12"/>
      <c r="AS807" s="12"/>
      <c r="AW807" s="12"/>
      <c r="BF807" s="12"/>
      <c r="BJ807" s="12"/>
    </row>
    <row r="808">
      <c r="V808" s="12"/>
      <c r="W808" s="12"/>
      <c r="Z808" s="12"/>
      <c r="AA808" s="12"/>
      <c r="AD808" s="12"/>
      <c r="AE808" s="12"/>
      <c r="AI808" s="12"/>
      <c r="AL808" s="12"/>
      <c r="AM808" s="12"/>
      <c r="AQ808" s="12"/>
      <c r="AR808" s="12"/>
      <c r="AS808" s="12"/>
      <c r="AW808" s="12"/>
      <c r="BF808" s="12"/>
      <c r="BJ808" s="12"/>
    </row>
    <row r="809">
      <c r="V809" s="12"/>
      <c r="W809" s="12"/>
      <c r="Z809" s="12"/>
      <c r="AA809" s="12"/>
      <c r="AD809" s="12"/>
      <c r="AE809" s="12"/>
      <c r="AI809" s="12"/>
      <c r="AL809" s="12"/>
      <c r="AM809" s="12"/>
      <c r="AQ809" s="12"/>
      <c r="AR809" s="12"/>
      <c r="AS809" s="12"/>
      <c r="AW809" s="12"/>
      <c r="BF809" s="12"/>
      <c r="BJ809" s="12"/>
    </row>
    <row r="810">
      <c r="V810" s="12"/>
      <c r="W810" s="12"/>
      <c r="Z810" s="12"/>
      <c r="AA810" s="12"/>
      <c r="AD810" s="12"/>
      <c r="AE810" s="12"/>
      <c r="AI810" s="12"/>
      <c r="AL810" s="12"/>
      <c r="AM810" s="12"/>
      <c r="AQ810" s="12"/>
      <c r="AR810" s="12"/>
      <c r="AS810" s="12"/>
      <c r="AW810" s="12"/>
      <c r="BF810" s="12"/>
      <c r="BJ810" s="12"/>
    </row>
    <row r="811">
      <c r="V811" s="12"/>
      <c r="W811" s="12"/>
      <c r="Z811" s="12"/>
      <c r="AA811" s="12"/>
      <c r="AD811" s="12"/>
      <c r="AE811" s="12"/>
      <c r="AI811" s="12"/>
      <c r="AL811" s="12"/>
      <c r="AM811" s="12"/>
      <c r="AQ811" s="12"/>
      <c r="AR811" s="12"/>
      <c r="AS811" s="12"/>
      <c r="AW811" s="12"/>
      <c r="BF811" s="12"/>
      <c r="BJ811" s="12"/>
    </row>
    <row r="812">
      <c r="V812" s="12"/>
      <c r="W812" s="12"/>
      <c r="Z812" s="12"/>
      <c r="AA812" s="12"/>
      <c r="AD812" s="12"/>
      <c r="AE812" s="12"/>
      <c r="AI812" s="12"/>
      <c r="AL812" s="12"/>
      <c r="AM812" s="12"/>
      <c r="AQ812" s="12"/>
      <c r="AR812" s="12"/>
      <c r="AS812" s="12"/>
      <c r="AW812" s="12"/>
      <c r="BF812" s="12"/>
      <c r="BJ812" s="12"/>
    </row>
    <row r="813">
      <c r="V813" s="12"/>
      <c r="W813" s="12"/>
      <c r="Z813" s="12"/>
      <c r="AA813" s="12"/>
      <c r="AD813" s="12"/>
      <c r="AE813" s="12"/>
      <c r="AI813" s="12"/>
      <c r="AL813" s="12"/>
      <c r="AM813" s="12"/>
      <c r="AQ813" s="12"/>
      <c r="AR813" s="12"/>
      <c r="AS813" s="12"/>
      <c r="AW813" s="12"/>
      <c r="BF813" s="12"/>
      <c r="BJ813" s="12"/>
    </row>
    <row r="814">
      <c r="V814" s="12"/>
      <c r="W814" s="12"/>
      <c r="Z814" s="12"/>
      <c r="AA814" s="12"/>
      <c r="AD814" s="12"/>
      <c r="AE814" s="12"/>
      <c r="AI814" s="12"/>
      <c r="AL814" s="12"/>
      <c r="AM814" s="12"/>
      <c r="AQ814" s="12"/>
      <c r="AR814" s="12"/>
      <c r="AS814" s="12"/>
      <c r="AW814" s="12"/>
      <c r="BF814" s="12"/>
      <c r="BJ814" s="12"/>
    </row>
    <row r="815">
      <c r="V815" s="12"/>
      <c r="W815" s="12"/>
      <c r="Z815" s="12"/>
      <c r="AA815" s="12"/>
      <c r="AD815" s="12"/>
      <c r="AE815" s="12"/>
      <c r="AI815" s="12"/>
      <c r="AL815" s="12"/>
      <c r="AM815" s="12"/>
      <c r="AQ815" s="12"/>
      <c r="AR815" s="12"/>
      <c r="AS815" s="12"/>
      <c r="AW815" s="12"/>
      <c r="BF815" s="12"/>
      <c r="BJ815" s="12"/>
    </row>
    <row r="816">
      <c r="V816" s="12"/>
      <c r="W816" s="12"/>
      <c r="Z816" s="12"/>
      <c r="AA816" s="12"/>
      <c r="AD816" s="12"/>
      <c r="AE816" s="12"/>
      <c r="AI816" s="12"/>
      <c r="AL816" s="12"/>
      <c r="AM816" s="12"/>
      <c r="AQ816" s="12"/>
      <c r="AR816" s="12"/>
      <c r="AS816" s="12"/>
      <c r="AW816" s="12"/>
      <c r="BF816" s="12"/>
      <c r="BJ816" s="12"/>
    </row>
    <row r="817">
      <c r="V817" s="12"/>
      <c r="W817" s="12"/>
      <c r="Z817" s="12"/>
      <c r="AA817" s="12"/>
      <c r="AD817" s="12"/>
      <c r="AE817" s="12"/>
      <c r="AI817" s="12"/>
      <c r="AL817" s="12"/>
      <c r="AM817" s="12"/>
      <c r="AQ817" s="12"/>
      <c r="AR817" s="12"/>
      <c r="AS817" s="12"/>
      <c r="AW817" s="12"/>
      <c r="BF817" s="12"/>
      <c r="BJ817" s="12"/>
    </row>
    <row r="818">
      <c r="V818" s="12"/>
      <c r="W818" s="12"/>
      <c r="Z818" s="12"/>
      <c r="AA818" s="12"/>
      <c r="AD818" s="12"/>
      <c r="AE818" s="12"/>
      <c r="AI818" s="12"/>
      <c r="AL818" s="12"/>
      <c r="AM818" s="12"/>
      <c r="AQ818" s="12"/>
      <c r="AR818" s="12"/>
      <c r="AS818" s="12"/>
      <c r="AW818" s="12"/>
      <c r="BF818" s="12"/>
      <c r="BJ818" s="12"/>
    </row>
    <row r="819">
      <c r="V819" s="12"/>
      <c r="W819" s="12"/>
      <c r="Z819" s="12"/>
      <c r="AA819" s="12"/>
      <c r="AD819" s="12"/>
      <c r="AE819" s="12"/>
      <c r="AI819" s="12"/>
      <c r="AL819" s="12"/>
      <c r="AM819" s="12"/>
      <c r="AQ819" s="12"/>
      <c r="AR819" s="12"/>
      <c r="AS819" s="12"/>
      <c r="AW819" s="12"/>
      <c r="BF819" s="12"/>
      <c r="BJ819" s="12"/>
    </row>
    <row r="820">
      <c r="V820" s="12"/>
      <c r="W820" s="12"/>
      <c r="Z820" s="12"/>
      <c r="AA820" s="12"/>
      <c r="AD820" s="12"/>
      <c r="AE820" s="12"/>
      <c r="AI820" s="12"/>
      <c r="AL820" s="12"/>
      <c r="AM820" s="12"/>
      <c r="AQ820" s="12"/>
      <c r="AR820" s="12"/>
      <c r="AS820" s="12"/>
      <c r="AW820" s="12"/>
      <c r="BF820" s="12"/>
      <c r="BJ820" s="12"/>
    </row>
    <row r="821">
      <c r="V821" s="12"/>
      <c r="W821" s="12"/>
      <c r="Z821" s="12"/>
      <c r="AA821" s="12"/>
      <c r="AD821" s="12"/>
      <c r="AE821" s="12"/>
      <c r="AI821" s="12"/>
      <c r="AL821" s="12"/>
      <c r="AM821" s="12"/>
      <c r="AQ821" s="12"/>
      <c r="AR821" s="12"/>
      <c r="AS821" s="12"/>
      <c r="AW821" s="12"/>
      <c r="BF821" s="12"/>
      <c r="BJ821" s="12"/>
    </row>
    <row r="822">
      <c r="V822" s="12"/>
      <c r="W822" s="12"/>
      <c r="Z822" s="12"/>
      <c r="AA822" s="12"/>
      <c r="AD822" s="12"/>
      <c r="AE822" s="12"/>
      <c r="AI822" s="12"/>
      <c r="AL822" s="12"/>
      <c r="AM822" s="12"/>
      <c r="AQ822" s="12"/>
      <c r="AR822" s="12"/>
      <c r="AS822" s="12"/>
      <c r="AW822" s="12"/>
      <c r="BF822" s="12"/>
      <c r="BJ822" s="12"/>
    </row>
    <row r="823">
      <c r="V823" s="12"/>
      <c r="W823" s="12"/>
      <c r="Z823" s="12"/>
      <c r="AA823" s="12"/>
      <c r="AD823" s="12"/>
      <c r="AE823" s="12"/>
      <c r="AI823" s="12"/>
      <c r="AL823" s="12"/>
      <c r="AM823" s="12"/>
      <c r="AQ823" s="12"/>
      <c r="AR823" s="12"/>
      <c r="AS823" s="12"/>
      <c r="AW823" s="12"/>
      <c r="BF823" s="12"/>
      <c r="BJ823" s="12"/>
    </row>
    <row r="824">
      <c r="V824" s="12"/>
      <c r="W824" s="12"/>
      <c r="Z824" s="12"/>
      <c r="AA824" s="12"/>
      <c r="AD824" s="12"/>
      <c r="AE824" s="12"/>
      <c r="AI824" s="12"/>
      <c r="AL824" s="12"/>
      <c r="AM824" s="12"/>
      <c r="AQ824" s="12"/>
      <c r="AR824" s="12"/>
      <c r="AS824" s="12"/>
      <c r="AW824" s="12"/>
      <c r="BF824" s="12"/>
      <c r="BJ824" s="12"/>
    </row>
    <row r="825">
      <c r="V825" s="12"/>
      <c r="W825" s="12"/>
      <c r="Z825" s="12"/>
      <c r="AA825" s="12"/>
      <c r="AD825" s="12"/>
      <c r="AE825" s="12"/>
      <c r="AI825" s="12"/>
      <c r="AL825" s="12"/>
      <c r="AM825" s="12"/>
      <c r="AQ825" s="12"/>
      <c r="AR825" s="12"/>
      <c r="AS825" s="12"/>
      <c r="AW825" s="12"/>
      <c r="BF825" s="12"/>
      <c r="BJ825" s="12"/>
    </row>
    <row r="826">
      <c r="V826" s="12"/>
      <c r="W826" s="12"/>
      <c r="Z826" s="12"/>
      <c r="AA826" s="12"/>
      <c r="AD826" s="12"/>
      <c r="AE826" s="12"/>
      <c r="AI826" s="12"/>
      <c r="AL826" s="12"/>
      <c r="AM826" s="12"/>
      <c r="AQ826" s="12"/>
      <c r="AR826" s="12"/>
      <c r="AS826" s="12"/>
      <c r="AW826" s="12"/>
      <c r="BF826" s="12"/>
      <c r="BJ826" s="12"/>
    </row>
    <row r="827">
      <c r="V827" s="12"/>
      <c r="W827" s="12"/>
      <c r="Z827" s="12"/>
      <c r="AA827" s="12"/>
      <c r="AD827" s="12"/>
      <c r="AE827" s="12"/>
      <c r="AI827" s="12"/>
      <c r="AL827" s="12"/>
      <c r="AM827" s="12"/>
      <c r="AQ827" s="12"/>
      <c r="AR827" s="12"/>
      <c r="AS827" s="12"/>
      <c r="AW827" s="12"/>
      <c r="BF827" s="12"/>
      <c r="BJ827" s="12"/>
    </row>
    <row r="828">
      <c r="V828" s="12"/>
      <c r="W828" s="12"/>
      <c r="Z828" s="12"/>
      <c r="AA828" s="12"/>
      <c r="AD828" s="12"/>
      <c r="AE828" s="12"/>
      <c r="AI828" s="12"/>
      <c r="AL828" s="12"/>
      <c r="AM828" s="12"/>
      <c r="AQ828" s="12"/>
      <c r="AR828" s="12"/>
      <c r="AS828" s="12"/>
      <c r="AW828" s="12"/>
      <c r="BF828" s="12"/>
      <c r="BJ828" s="12"/>
    </row>
    <row r="829">
      <c r="V829" s="12"/>
      <c r="W829" s="12"/>
      <c r="Z829" s="12"/>
      <c r="AA829" s="12"/>
      <c r="AD829" s="12"/>
      <c r="AE829" s="12"/>
      <c r="AI829" s="12"/>
      <c r="AL829" s="12"/>
      <c r="AM829" s="12"/>
      <c r="AQ829" s="12"/>
      <c r="AR829" s="12"/>
      <c r="AS829" s="12"/>
      <c r="AW829" s="12"/>
      <c r="BF829" s="12"/>
      <c r="BJ829" s="12"/>
    </row>
    <row r="830">
      <c r="V830" s="12"/>
      <c r="W830" s="12"/>
      <c r="Z830" s="12"/>
      <c r="AA830" s="12"/>
      <c r="AD830" s="12"/>
      <c r="AE830" s="12"/>
      <c r="AI830" s="12"/>
      <c r="AL830" s="12"/>
      <c r="AM830" s="12"/>
      <c r="AQ830" s="12"/>
      <c r="AR830" s="12"/>
      <c r="AS830" s="12"/>
      <c r="AW830" s="12"/>
      <c r="BF830" s="12"/>
      <c r="BJ830" s="12"/>
    </row>
    <row r="831">
      <c r="V831" s="12"/>
      <c r="W831" s="12"/>
      <c r="Z831" s="12"/>
      <c r="AA831" s="12"/>
      <c r="AD831" s="12"/>
      <c r="AE831" s="12"/>
      <c r="AI831" s="12"/>
      <c r="AL831" s="12"/>
      <c r="AM831" s="12"/>
      <c r="AQ831" s="12"/>
      <c r="AR831" s="12"/>
      <c r="AS831" s="12"/>
      <c r="AW831" s="12"/>
      <c r="BF831" s="12"/>
      <c r="BJ831" s="12"/>
    </row>
    <row r="832">
      <c r="V832" s="12"/>
      <c r="W832" s="12"/>
      <c r="Z832" s="12"/>
      <c r="AA832" s="12"/>
      <c r="AD832" s="12"/>
      <c r="AE832" s="12"/>
      <c r="AI832" s="12"/>
      <c r="AL832" s="12"/>
      <c r="AM832" s="12"/>
      <c r="AQ832" s="12"/>
      <c r="AR832" s="12"/>
      <c r="AS832" s="12"/>
      <c r="AW832" s="12"/>
      <c r="BF832" s="12"/>
      <c r="BJ832" s="12"/>
    </row>
    <row r="833">
      <c r="V833" s="12"/>
      <c r="W833" s="12"/>
      <c r="Z833" s="12"/>
      <c r="AA833" s="12"/>
      <c r="AD833" s="12"/>
      <c r="AE833" s="12"/>
      <c r="AI833" s="12"/>
      <c r="AL833" s="12"/>
      <c r="AM833" s="12"/>
      <c r="AQ833" s="12"/>
      <c r="AR833" s="12"/>
      <c r="AS833" s="12"/>
      <c r="AW833" s="12"/>
      <c r="BF833" s="12"/>
      <c r="BJ833" s="12"/>
    </row>
    <row r="834">
      <c r="V834" s="12"/>
      <c r="W834" s="12"/>
      <c r="Z834" s="12"/>
      <c r="AA834" s="12"/>
      <c r="AD834" s="12"/>
      <c r="AE834" s="12"/>
      <c r="AI834" s="12"/>
      <c r="AL834" s="12"/>
      <c r="AM834" s="12"/>
      <c r="AQ834" s="12"/>
      <c r="AR834" s="12"/>
      <c r="AS834" s="12"/>
      <c r="AW834" s="12"/>
      <c r="BF834" s="12"/>
      <c r="BJ834" s="12"/>
    </row>
    <row r="835">
      <c r="V835" s="12"/>
      <c r="W835" s="12"/>
      <c r="Z835" s="12"/>
      <c r="AA835" s="12"/>
      <c r="AD835" s="12"/>
      <c r="AE835" s="12"/>
      <c r="AI835" s="12"/>
      <c r="AL835" s="12"/>
      <c r="AM835" s="12"/>
      <c r="AQ835" s="12"/>
      <c r="AR835" s="12"/>
      <c r="AS835" s="12"/>
      <c r="AW835" s="12"/>
      <c r="BF835" s="12"/>
      <c r="BJ835" s="12"/>
    </row>
    <row r="836">
      <c r="V836" s="12"/>
      <c r="W836" s="12"/>
      <c r="Z836" s="12"/>
      <c r="AA836" s="12"/>
      <c r="AD836" s="12"/>
      <c r="AE836" s="12"/>
      <c r="AI836" s="12"/>
      <c r="AL836" s="12"/>
      <c r="AM836" s="12"/>
      <c r="AQ836" s="12"/>
      <c r="AR836" s="12"/>
      <c r="AS836" s="12"/>
      <c r="AW836" s="12"/>
      <c r="BF836" s="12"/>
      <c r="BJ836" s="12"/>
    </row>
    <row r="837">
      <c r="V837" s="12"/>
      <c r="W837" s="12"/>
      <c r="Z837" s="12"/>
      <c r="AA837" s="12"/>
      <c r="AD837" s="12"/>
      <c r="AE837" s="12"/>
      <c r="AI837" s="12"/>
      <c r="AL837" s="12"/>
      <c r="AM837" s="12"/>
      <c r="AQ837" s="12"/>
      <c r="AR837" s="12"/>
      <c r="AS837" s="12"/>
      <c r="AW837" s="12"/>
      <c r="BF837" s="12"/>
      <c r="BJ837" s="12"/>
    </row>
    <row r="838">
      <c r="V838" s="12"/>
      <c r="W838" s="12"/>
      <c r="Z838" s="12"/>
      <c r="AA838" s="12"/>
      <c r="AD838" s="12"/>
      <c r="AE838" s="12"/>
      <c r="AI838" s="12"/>
      <c r="AL838" s="12"/>
      <c r="AM838" s="12"/>
      <c r="AQ838" s="12"/>
      <c r="AR838" s="12"/>
      <c r="AS838" s="12"/>
      <c r="AW838" s="12"/>
      <c r="BF838" s="12"/>
      <c r="BJ838" s="12"/>
    </row>
    <row r="839">
      <c r="V839" s="12"/>
      <c r="W839" s="12"/>
      <c r="Z839" s="12"/>
      <c r="AA839" s="12"/>
      <c r="AD839" s="12"/>
      <c r="AE839" s="12"/>
      <c r="AI839" s="12"/>
      <c r="AL839" s="12"/>
      <c r="AM839" s="12"/>
      <c r="AQ839" s="12"/>
      <c r="AR839" s="12"/>
      <c r="AS839" s="12"/>
      <c r="AW839" s="12"/>
      <c r="BF839" s="12"/>
      <c r="BJ839" s="12"/>
    </row>
    <row r="840">
      <c r="V840" s="12"/>
      <c r="W840" s="12"/>
      <c r="Z840" s="12"/>
      <c r="AA840" s="12"/>
      <c r="AD840" s="12"/>
      <c r="AE840" s="12"/>
      <c r="AI840" s="12"/>
      <c r="AL840" s="12"/>
      <c r="AM840" s="12"/>
      <c r="AQ840" s="12"/>
      <c r="AR840" s="12"/>
      <c r="AS840" s="12"/>
      <c r="AW840" s="12"/>
      <c r="BF840" s="12"/>
      <c r="BJ840" s="12"/>
    </row>
    <row r="841">
      <c r="V841" s="12"/>
      <c r="W841" s="12"/>
      <c r="Z841" s="12"/>
      <c r="AA841" s="12"/>
      <c r="AD841" s="12"/>
      <c r="AE841" s="12"/>
      <c r="AI841" s="12"/>
      <c r="AL841" s="12"/>
      <c r="AM841" s="12"/>
      <c r="AQ841" s="12"/>
      <c r="AR841" s="12"/>
      <c r="AS841" s="12"/>
      <c r="AW841" s="12"/>
      <c r="BF841" s="12"/>
      <c r="BJ841" s="12"/>
    </row>
    <row r="842">
      <c r="V842" s="12"/>
      <c r="W842" s="12"/>
      <c r="Z842" s="12"/>
      <c r="AA842" s="12"/>
      <c r="AD842" s="12"/>
      <c r="AE842" s="12"/>
      <c r="AI842" s="12"/>
      <c r="AL842" s="12"/>
      <c r="AM842" s="12"/>
      <c r="AQ842" s="12"/>
      <c r="AR842" s="12"/>
      <c r="AS842" s="12"/>
      <c r="AW842" s="12"/>
      <c r="BF842" s="12"/>
      <c r="BJ842" s="12"/>
    </row>
    <row r="843">
      <c r="V843" s="12"/>
      <c r="W843" s="12"/>
      <c r="Z843" s="12"/>
      <c r="AA843" s="12"/>
      <c r="AD843" s="12"/>
      <c r="AE843" s="12"/>
      <c r="AI843" s="12"/>
      <c r="AL843" s="12"/>
      <c r="AM843" s="12"/>
      <c r="AQ843" s="12"/>
      <c r="AR843" s="12"/>
      <c r="AS843" s="12"/>
      <c r="AW843" s="12"/>
      <c r="BF843" s="12"/>
      <c r="BJ843" s="12"/>
    </row>
    <row r="844">
      <c r="V844" s="12"/>
      <c r="W844" s="12"/>
      <c r="Z844" s="12"/>
      <c r="AA844" s="12"/>
      <c r="AD844" s="12"/>
      <c r="AE844" s="12"/>
      <c r="AI844" s="12"/>
      <c r="AL844" s="12"/>
      <c r="AM844" s="12"/>
      <c r="AQ844" s="12"/>
      <c r="AR844" s="12"/>
      <c r="AS844" s="12"/>
      <c r="AW844" s="12"/>
      <c r="BF844" s="12"/>
      <c r="BJ844" s="12"/>
    </row>
    <row r="845">
      <c r="V845" s="12"/>
      <c r="W845" s="12"/>
      <c r="Z845" s="12"/>
      <c r="AA845" s="12"/>
      <c r="AD845" s="12"/>
      <c r="AE845" s="12"/>
      <c r="AI845" s="12"/>
      <c r="AL845" s="12"/>
      <c r="AM845" s="12"/>
      <c r="AQ845" s="12"/>
      <c r="AR845" s="12"/>
      <c r="AS845" s="12"/>
      <c r="AW845" s="12"/>
      <c r="BF845" s="12"/>
      <c r="BJ845" s="12"/>
    </row>
    <row r="846">
      <c r="V846" s="12"/>
      <c r="W846" s="12"/>
      <c r="Z846" s="12"/>
      <c r="AA846" s="12"/>
      <c r="AD846" s="12"/>
      <c r="AE846" s="12"/>
      <c r="AI846" s="12"/>
      <c r="AL846" s="12"/>
      <c r="AM846" s="12"/>
      <c r="AQ846" s="12"/>
      <c r="AR846" s="12"/>
      <c r="AS846" s="12"/>
      <c r="AW846" s="12"/>
      <c r="BF846" s="12"/>
      <c r="BJ846" s="12"/>
    </row>
    <row r="847">
      <c r="V847" s="12"/>
      <c r="W847" s="12"/>
      <c r="Z847" s="12"/>
      <c r="AA847" s="12"/>
      <c r="AD847" s="12"/>
      <c r="AE847" s="12"/>
      <c r="AI847" s="12"/>
      <c r="AL847" s="12"/>
      <c r="AM847" s="12"/>
      <c r="AQ847" s="12"/>
      <c r="AR847" s="12"/>
      <c r="AS847" s="12"/>
      <c r="AW847" s="12"/>
      <c r="BF847" s="12"/>
      <c r="BJ847" s="12"/>
    </row>
    <row r="848">
      <c r="V848" s="12"/>
      <c r="W848" s="12"/>
      <c r="Z848" s="12"/>
      <c r="AA848" s="12"/>
      <c r="AD848" s="12"/>
      <c r="AE848" s="12"/>
      <c r="AI848" s="12"/>
      <c r="AL848" s="12"/>
      <c r="AM848" s="12"/>
      <c r="AQ848" s="12"/>
      <c r="AR848" s="12"/>
      <c r="AS848" s="12"/>
      <c r="AW848" s="12"/>
      <c r="BF848" s="12"/>
      <c r="BJ848" s="12"/>
    </row>
    <row r="849">
      <c r="V849" s="12"/>
      <c r="W849" s="12"/>
      <c r="Z849" s="12"/>
      <c r="AA849" s="12"/>
      <c r="AD849" s="12"/>
      <c r="AE849" s="12"/>
      <c r="AI849" s="12"/>
      <c r="AL849" s="12"/>
      <c r="AM849" s="12"/>
      <c r="AQ849" s="12"/>
      <c r="AR849" s="12"/>
      <c r="AS849" s="12"/>
      <c r="AW849" s="12"/>
      <c r="BF849" s="12"/>
      <c r="BJ849" s="12"/>
    </row>
    <row r="850">
      <c r="V850" s="12"/>
      <c r="W850" s="12"/>
      <c r="Z850" s="12"/>
      <c r="AA850" s="12"/>
      <c r="AD850" s="12"/>
      <c r="AE850" s="12"/>
      <c r="AI850" s="12"/>
      <c r="AL850" s="12"/>
      <c r="AM850" s="12"/>
      <c r="AQ850" s="12"/>
      <c r="AR850" s="12"/>
      <c r="AS850" s="12"/>
      <c r="AW850" s="12"/>
      <c r="BF850" s="12"/>
      <c r="BJ850" s="12"/>
    </row>
    <row r="851">
      <c r="V851" s="12"/>
      <c r="W851" s="12"/>
      <c r="Z851" s="12"/>
      <c r="AA851" s="12"/>
      <c r="AD851" s="12"/>
      <c r="AE851" s="12"/>
      <c r="AI851" s="12"/>
      <c r="AL851" s="12"/>
      <c r="AM851" s="12"/>
      <c r="AQ851" s="12"/>
      <c r="AR851" s="12"/>
      <c r="AS851" s="12"/>
      <c r="AW851" s="12"/>
      <c r="BF851" s="12"/>
      <c r="BJ851" s="12"/>
    </row>
    <row r="852">
      <c r="V852" s="12"/>
      <c r="W852" s="12"/>
      <c r="Z852" s="12"/>
      <c r="AA852" s="12"/>
      <c r="AD852" s="12"/>
      <c r="AE852" s="12"/>
      <c r="AI852" s="12"/>
      <c r="AL852" s="12"/>
      <c r="AM852" s="12"/>
      <c r="AQ852" s="12"/>
      <c r="AR852" s="12"/>
      <c r="AS852" s="12"/>
      <c r="AW852" s="12"/>
      <c r="BF852" s="12"/>
      <c r="BJ852" s="12"/>
    </row>
    <row r="853">
      <c r="V853" s="12"/>
      <c r="W853" s="12"/>
      <c r="Z853" s="12"/>
      <c r="AA853" s="12"/>
      <c r="AD853" s="12"/>
      <c r="AE853" s="12"/>
      <c r="AI853" s="12"/>
      <c r="AL853" s="12"/>
      <c r="AM853" s="12"/>
      <c r="AQ853" s="12"/>
      <c r="AR853" s="12"/>
      <c r="AS853" s="12"/>
      <c r="AW853" s="12"/>
      <c r="BF853" s="12"/>
      <c r="BJ853" s="12"/>
    </row>
    <row r="854">
      <c r="V854" s="12"/>
      <c r="W854" s="12"/>
      <c r="Z854" s="12"/>
      <c r="AA854" s="12"/>
      <c r="AD854" s="12"/>
      <c r="AE854" s="12"/>
      <c r="AI854" s="12"/>
      <c r="AL854" s="12"/>
      <c r="AM854" s="12"/>
      <c r="AQ854" s="12"/>
      <c r="AR854" s="12"/>
      <c r="AS854" s="12"/>
      <c r="AW854" s="12"/>
      <c r="BF854" s="12"/>
      <c r="BJ854" s="12"/>
    </row>
    <row r="855">
      <c r="V855" s="12"/>
      <c r="W855" s="12"/>
      <c r="Z855" s="12"/>
      <c r="AA855" s="12"/>
      <c r="AD855" s="12"/>
      <c r="AE855" s="12"/>
      <c r="AI855" s="12"/>
      <c r="AL855" s="12"/>
      <c r="AM855" s="12"/>
      <c r="AQ855" s="12"/>
      <c r="AR855" s="12"/>
      <c r="AS855" s="12"/>
      <c r="AW855" s="12"/>
      <c r="BF855" s="12"/>
      <c r="BJ855" s="12"/>
    </row>
    <row r="856">
      <c r="V856" s="12"/>
      <c r="W856" s="12"/>
      <c r="Z856" s="12"/>
      <c r="AA856" s="12"/>
      <c r="AD856" s="12"/>
      <c r="AE856" s="12"/>
      <c r="AI856" s="12"/>
      <c r="AL856" s="12"/>
      <c r="AM856" s="12"/>
      <c r="AQ856" s="12"/>
      <c r="AR856" s="12"/>
      <c r="AS856" s="12"/>
      <c r="AW856" s="12"/>
      <c r="BF856" s="12"/>
      <c r="BJ856" s="12"/>
    </row>
    <row r="857">
      <c r="V857" s="12"/>
      <c r="W857" s="12"/>
      <c r="Z857" s="12"/>
      <c r="AA857" s="12"/>
      <c r="AD857" s="12"/>
      <c r="AE857" s="12"/>
      <c r="AI857" s="12"/>
      <c r="AL857" s="12"/>
      <c r="AM857" s="12"/>
      <c r="AQ857" s="12"/>
      <c r="AR857" s="12"/>
      <c r="AS857" s="12"/>
      <c r="AW857" s="12"/>
      <c r="BF857" s="12"/>
      <c r="BJ857" s="12"/>
    </row>
    <row r="858">
      <c r="V858" s="12"/>
      <c r="W858" s="12"/>
      <c r="Z858" s="12"/>
      <c r="AA858" s="12"/>
      <c r="AD858" s="12"/>
      <c r="AE858" s="12"/>
      <c r="AI858" s="12"/>
      <c r="AL858" s="12"/>
      <c r="AM858" s="12"/>
      <c r="AQ858" s="12"/>
      <c r="AR858" s="12"/>
      <c r="AS858" s="12"/>
      <c r="AW858" s="12"/>
      <c r="BF858" s="12"/>
      <c r="BJ858" s="12"/>
    </row>
    <row r="859">
      <c r="V859" s="12"/>
      <c r="W859" s="12"/>
      <c r="Z859" s="12"/>
      <c r="AA859" s="12"/>
      <c r="AD859" s="12"/>
      <c r="AE859" s="12"/>
      <c r="AI859" s="12"/>
      <c r="AL859" s="12"/>
      <c r="AM859" s="12"/>
      <c r="AQ859" s="12"/>
      <c r="AR859" s="12"/>
      <c r="AS859" s="12"/>
      <c r="AW859" s="12"/>
      <c r="BF859" s="12"/>
      <c r="BJ859" s="12"/>
    </row>
    <row r="860">
      <c r="V860" s="12"/>
      <c r="W860" s="12"/>
      <c r="Z860" s="12"/>
      <c r="AA860" s="12"/>
      <c r="AD860" s="12"/>
      <c r="AE860" s="12"/>
      <c r="AI860" s="12"/>
      <c r="AL860" s="12"/>
      <c r="AM860" s="12"/>
      <c r="AQ860" s="12"/>
      <c r="AR860" s="12"/>
      <c r="AS860" s="12"/>
      <c r="AW860" s="12"/>
      <c r="BF860" s="12"/>
      <c r="BJ860" s="12"/>
    </row>
    <row r="861">
      <c r="V861" s="12"/>
      <c r="W861" s="12"/>
      <c r="Z861" s="12"/>
      <c r="AA861" s="12"/>
      <c r="AD861" s="12"/>
      <c r="AE861" s="12"/>
      <c r="AI861" s="12"/>
      <c r="AL861" s="12"/>
      <c r="AM861" s="12"/>
      <c r="AQ861" s="12"/>
      <c r="AR861" s="12"/>
      <c r="AS861" s="12"/>
      <c r="AW861" s="12"/>
      <c r="BF861" s="12"/>
      <c r="BJ861" s="12"/>
    </row>
    <row r="862">
      <c r="V862" s="12"/>
      <c r="W862" s="12"/>
      <c r="Z862" s="12"/>
      <c r="AA862" s="12"/>
      <c r="AD862" s="12"/>
      <c r="AE862" s="12"/>
      <c r="AI862" s="12"/>
      <c r="AL862" s="12"/>
      <c r="AM862" s="12"/>
      <c r="AQ862" s="12"/>
      <c r="AR862" s="12"/>
      <c r="AS862" s="12"/>
      <c r="AW862" s="12"/>
      <c r="BF862" s="12"/>
      <c r="BJ862" s="12"/>
    </row>
    <row r="863">
      <c r="V863" s="12"/>
      <c r="W863" s="12"/>
      <c r="Z863" s="12"/>
      <c r="AA863" s="12"/>
      <c r="AD863" s="12"/>
      <c r="AE863" s="12"/>
      <c r="AI863" s="12"/>
      <c r="AL863" s="12"/>
      <c r="AM863" s="12"/>
      <c r="AQ863" s="12"/>
      <c r="AR863" s="12"/>
      <c r="AS863" s="12"/>
      <c r="AW863" s="12"/>
      <c r="BF863" s="12"/>
      <c r="BJ863" s="12"/>
    </row>
    <row r="864">
      <c r="V864" s="12"/>
      <c r="W864" s="12"/>
      <c r="Z864" s="12"/>
      <c r="AA864" s="12"/>
      <c r="AD864" s="12"/>
      <c r="AE864" s="12"/>
      <c r="AI864" s="12"/>
      <c r="AL864" s="12"/>
      <c r="AM864" s="12"/>
      <c r="AQ864" s="12"/>
      <c r="AR864" s="12"/>
      <c r="AS864" s="12"/>
      <c r="AW864" s="12"/>
      <c r="BF864" s="12"/>
      <c r="BJ864" s="12"/>
    </row>
    <row r="865">
      <c r="V865" s="12"/>
      <c r="W865" s="12"/>
      <c r="Z865" s="12"/>
      <c r="AA865" s="12"/>
      <c r="AD865" s="12"/>
      <c r="AE865" s="12"/>
      <c r="AI865" s="12"/>
      <c r="AL865" s="12"/>
      <c r="AM865" s="12"/>
      <c r="AQ865" s="12"/>
      <c r="AR865" s="12"/>
      <c r="AS865" s="12"/>
      <c r="AW865" s="12"/>
      <c r="BF865" s="12"/>
      <c r="BJ865" s="12"/>
    </row>
    <row r="866">
      <c r="V866" s="12"/>
      <c r="W866" s="12"/>
      <c r="Z866" s="12"/>
      <c r="AA866" s="12"/>
      <c r="AD866" s="12"/>
      <c r="AE866" s="12"/>
      <c r="AI866" s="12"/>
      <c r="AL866" s="12"/>
      <c r="AM866" s="12"/>
      <c r="AQ866" s="12"/>
      <c r="AR866" s="12"/>
      <c r="AS866" s="12"/>
      <c r="AW866" s="12"/>
      <c r="BF866" s="12"/>
      <c r="BJ866" s="12"/>
    </row>
    <row r="867">
      <c r="V867" s="12"/>
      <c r="W867" s="12"/>
      <c r="Z867" s="12"/>
      <c r="AA867" s="12"/>
      <c r="AD867" s="12"/>
      <c r="AE867" s="12"/>
      <c r="AI867" s="12"/>
      <c r="AL867" s="12"/>
      <c r="AM867" s="12"/>
      <c r="AQ867" s="12"/>
      <c r="AR867" s="12"/>
      <c r="AS867" s="12"/>
      <c r="AW867" s="12"/>
      <c r="BF867" s="12"/>
      <c r="BJ867" s="12"/>
    </row>
    <row r="868">
      <c r="V868" s="12"/>
      <c r="W868" s="12"/>
      <c r="Z868" s="12"/>
      <c r="AA868" s="12"/>
      <c r="AD868" s="12"/>
      <c r="AE868" s="12"/>
      <c r="AI868" s="12"/>
      <c r="AL868" s="12"/>
      <c r="AM868" s="12"/>
      <c r="AQ868" s="12"/>
      <c r="AR868" s="12"/>
      <c r="AS868" s="12"/>
      <c r="AW868" s="12"/>
      <c r="BF868" s="12"/>
      <c r="BJ868" s="12"/>
    </row>
    <row r="869">
      <c r="V869" s="12"/>
      <c r="W869" s="12"/>
      <c r="Z869" s="12"/>
      <c r="AA869" s="12"/>
      <c r="AD869" s="12"/>
      <c r="AE869" s="12"/>
      <c r="AI869" s="12"/>
      <c r="AL869" s="12"/>
      <c r="AM869" s="12"/>
      <c r="AQ869" s="12"/>
      <c r="AR869" s="12"/>
      <c r="AS869" s="12"/>
      <c r="AW869" s="12"/>
      <c r="BF869" s="12"/>
      <c r="BJ869" s="12"/>
    </row>
    <row r="870">
      <c r="V870" s="12"/>
      <c r="W870" s="12"/>
      <c r="Z870" s="12"/>
      <c r="AA870" s="12"/>
      <c r="AD870" s="12"/>
      <c r="AE870" s="12"/>
      <c r="AI870" s="12"/>
      <c r="AL870" s="12"/>
      <c r="AM870" s="12"/>
      <c r="AQ870" s="12"/>
      <c r="AR870" s="12"/>
      <c r="AS870" s="12"/>
      <c r="AW870" s="12"/>
      <c r="BF870" s="12"/>
      <c r="BJ870" s="12"/>
    </row>
    <row r="871">
      <c r="V871" s="12"/>
      <c r="W871" s="12"/>
      <c r="Z871" s="12"/>
      <c r="AA871" s="12"/>
      <c r="AD871" s="12"/>
      <c r="AE871" s="12"/>
      <c r="AI871" s="12"/>
      <c r="AL871" s="12"/>
      <c r="AM871" s="12"/>
      <c r="AQ871" s="12"/>
      <c r="AR871" s="12"/>
      <c r="AS871" s="12"/>
      <c r="AW871" s="12"/>
      <c r="BF871" s="12"/>
      <c r="BJ871" s="12"/>
    </row>
    <row r="872">
      <c r="V872" s="12"/>
      <c r="W872" s="12"/>
      <c r="Z872" s="12"/>
      <c r="AA872" s="12"/>
      <c r="AD872" s="12"/>
      <c r="AE872" s="12"/>
      <c r="AI872" s="12"/>
      <c r="AL872" s="12"/>
      <c r="AM872" s="12"/>
      <c r="AQ872" s="12"/>
      <c r="AR872" s="12"/>
      <c r="AS872" s="12"/>
      <c r="AW872" s="12"/>
      <c r="BF872" s="12"/>
      <c r="BJ872" s="12"/>
    </row>
    <row r="873">
      <c r="V873" s="12"/>
      <c r="W873" s="12"/>
      <c r="Z873" s="12"/>
      <c r="AA873" s="12"/>
      <c r="AD873" s="12"/>
      <c r="AE873" s="12"/>
      <c r="AI873" s="12"/>
      <c r="AL873" s="12"/>
      <c r="AM873" s="12"/>
      <c r="AQ873" s="12"/>
      <c r="AR873" s="12"/>
      <c r="AS873" s="12"/>
      <c r="AW873" s="12"/>
      <c r="BF873" s="12"/>
      <c r="BJ873" s="12"/>
    </row>
    <row r="874">
      <c r="V874" s="12"/>
      <c r="W874" s="12"/>
      <c r="Z874" s="12"/>
      <c r="AA874" s="12"/>
      <c r="AD874" s="12"/>
      <c r="AE874" s="12"/>
      <c r="AI874" s="12"/>
      <c r="AL874" s="12"/>
      <c r="AM874" s="12"/>
      <c r="AQ874" s="12"/>
      <c r="AR874" s="12"/>
      <c r="AS874" s="12"/>
      <c r="AW874" s="12"/>
      <c r="BF874" s="12"/>
      <c r="BJ874" s="12"/>
    </row>
    <row r="875">
      <c r="V875" s="12"/>
      <c r="W875" s="12"/>
      <c r="Z875" s="12"/>
      <c r="AA875" s="12"/>
      <c r="AD875" s="12"/>
      <c r="AE875" s="12"/>
      <c r="AI875" s="12"/>
      <c r="AL875" s="12"/>
      <c r="AM875" s="12"/>
      <c r="AQ875" s="12"/>
      <c r="AR875" s="12"/>
      <c r="AS875" s="12"/>
      <c r="AW875" s="12"/>
      <c r="BF875" s="12"/>
      <c r="BJ875" s="12"/>
    </row>
    <row r="876">
      <c r="V876" s="12"/>
      <c r="W876" s="12"/>
      <c r="Z876" s="12"/>
      <c r="AA876" s="12"/>
      <c r="AD876" s="12"/>
      <c r="AE876" s="12"/>
      <c r="AI876" s="12"/>
      <c r="AL876" s="12"/>
      <c r="AM876" s="12"/>
      <c r="AQ876" s="12"/>
      <c r="AR876" s="12"/>
      <c r="AS876" s="12"/>
      <c r="AW876" s="12"/>
      <c r="BF876" s="12"/>
      <c r="BJ876" s="12"/>
    </row>
    <row r="877">
      <c r="V877" s="12"/>
      <c r="W877" s="12"/>
      <c r="Z877" s="12"/>
      <c r="AA877" s="12"/>
      <c r="AD877" s="12"/>
      <c r="AE877" s="12"/>
      <c r="AI877" s="12"/>
      <c r="AL877" s="12"/>
      <c r="AM877" s="12"/>
      <c r="AQ877" s="12"/>
      <c r="AR877" s="12"/>
      <c r="AS877" s="12"/>
      <c r="AW877" s="12"/>
      <c r="BF877" s="12"/>
      <c r="BJ877" s="12"/>
    </row>
    <row r="878">
      <c r="V878" s="12"/>
      <c r="W878" s="12"/>
      <c r="Z878" s="12"/>
      <c r="AA878" s="12"/>
      <c r="AD878" s="12"/>
      <c r="AE878" s="12"/>
      <c r="AI878" s="12"/>
      <c r="AL878" s="12"/>
      <c r="AM878" s="12"/>
      <c r="AQ878" s="12"/>
      <c r="AR878" s="12"/>
      <c r="AS878" s="12"/>
      <c r="AW878" s="12"/>
      <c r="BF878" s="12"/>
      <c r="BJ878" s="12"/>
    </row>
    <row r="879">
      <c r="V879" s="12"/>
      <c r="W879" s="12"/>
      <c r="Z879" s="12"/>
      <c r="AA879" s="12"/>
      <c r="AD879" s="12"/>
      <c r="AE879" s="12"/>
      <c r="AI879" s="12"/>
      <c r="AL879" s="12"/>
      <c r="AM879" s="12"/>
      <c r="AQ879" s="12"/>
      <c r="AR879" s="12"/>
      <c r="AS879" s="12"/>
      <c r="AW879" s="12"/>
      <c r="BF879" s="12"/>
      <c r="BJ879" s="12"/>
    </row>
    <row r="880">
      <c r="V880" s="12"/>
      <c r="W880" s="12"/>
      <c r="Z880" s="12"/>
      <c r="AA880" s="12"/>
      <c r="AD880" s="12"/>
      <c r="AE880" s="12"/>
      <c r="AI880" s="12"/>
      <c r="AL880" s="12"/>
      <c r="AM880" s="12"/>
      <c r="AQ880" s="12"/>
      <c r="AR880" s="12"/>
      <c r="AS880" s="12"/>
      <c r="AW880" s="12"/>
      <c r="BF880" s="12"/>
      <c r="BJ880" s="12"/>
    </row>
    <row r="881">
      <c r="V881" s="12"/>
      <c r="W881" s="12"/>
      <c r="Z881" s="12"/>
      <c r="AA881" s="12"/>
      <c r="AD881" s="12"/>
      <c r="AE881" s="12"/>
      <c r="AI881" s="12"/>
      <c r="AL881" s="12"/>
      <c r="AM881" s="12"/>
      <c r="AQ881" s="12"/>
      <c r="AR881" s="12"/>
      <c r="AS881" s="12"/>
      <c r="AW881" s="12"/>
      <c r="BF881" s="12"/>
      <c r="BJ881" s="12"/>
    </row>
    <row r="882">
      <c r="V882" s="12"/>
      <c r="W882" s="12"/>
      <c r="Z882" s="12"/>
      <c r="AA882" s="12"/>
      <c r="AD882" s="12"/>
      <c r="AE882" s="12"/>
      <c r="AI882" s="12"/>
      <c r="AL882" s="12"/>
      <c r="AM882" s="12"/>
      <c r="AQ882" s="12"/>
      <c r="AR882" s="12"/>
      <c r="AS882" s="12"/>
      <c r="AW882" s="12"/>
      <c r="BF882" s="12"/>
      <c r="BJ882" s="12"/>
    </row>
    <row r="883">
      <c r="V883" s="12"/>
      <c r="W883" s="12"/>
      <c r="Z883" s="12"/>
      <c r="AA883" s="12"/>
      <c r="AD883" s="12"/>
      <c r="AE883" s="12"/>
      <c r="AI883" s="12"/>
      <c r="AL883" s="12"/>
      <c r="AM883" s="12"/>
      <c r="AQ883" s="12"/>
      <c r="AR883" s="12"/>
      <c r="AS883" s="12"/>
      <c r="AW883" s="12"/>
      <c r="BF883" s="12"/>
      <c r="BJ883" s="12"/>
    </row>
    <row r="884">
      <c r="V884" s="12"/>
      <c r="W884" s="12"/>
      <c r="Z884" s="12"/>
      <c r="AA884" s="12"/>
      <c r="AD884" s="12"/>
      <c r="AE884" s="12"/>
      <c r="AI884" s="12"/>
      <c r="AL884" s="12"/>
      <c r="AM884" s="12"/>
      <c r="AQ884" s="12"/>
      <c r="AR884" s="12"/>
      <c r="AS884" s="12"/>
      <c r="AW884" s="12"/>
      <c r="BF884" s="12"/>
      <c r="BJ884" s="12"/>
    </row>
    <row r="885">
      <c r="V885" s="12"/>
      <c r="W885" s="12"/>
      <c r="Z885" s="12"/>
      <c r="AA885" s="12"/>
      <c r="AD885" s="12"/>
      <c r="AE885" s="12"/>
      <c r="AI885" s="12"/>
      <c r="AL885" s="12"/>
      <c r="AM885" s="12"/>
      <c r="AQ885" s="12"/>
      <c r="AR885" s="12"/>
      <c r="AS885" s="12"/>
      <c r="AW885" s="12"/>
      <c r="BF885" s="12"/>
      <c r="BJ885" s="12"/>
    </row>
    <row r="886">
      <c r="V886" s="12"/>
      <c r="W886" s="12"/>
      <c r="Z886" s="12"/>
      <c r="AA886" s="12"/>
      <c r="AD886" s="12"/>
      <c r="AE886" s="12"/>
      <c r="AI886" s="12"/>
      <c r="AL886" s="12"/>
      <c r="AM886" s="12"/>
      <c r="AQ886" s="12"/>
      <c r="AR886" s="12"/>
      <c r="AS886" s="12"/>
      <c r="AW886" s="12"/>
      <c r="BF886" s="12"/>
      <c r="BJ886" s="12"/>
    </row>
    <row r="887">
      <c r="V887" s="12"/>
      <c r="W887" s="12"/>
      <c r="Z887" s="12"/>
      <c r="AA887" s="12"/>
      <c r="AD887" s="12"/>
      <c r="AE887" s="12"/>
      <c r="AI887" s="12"/>
      <c r="AL887" s="12"/>
      <c r="AM887" s="12"/>
      <c r="AQ887" s="12"/>
      <c r="AR887" s="12"/>
      <c r="AS887" s="12"/>
      <c r="AW887" s="12"/>
      <c r="BF887" s="12"/>
      <c r="BJ887" s="12"/>
    </row>
    <row r="888">
      <c r="V888" s="12"/>
      <c r="W888" s="12"/>
      <c r="Z888" s="12"/>
      <c r="AA888" s="12"/>
      <c r="AD888" s="12"/>
      <c r="AE888" s="12"/>
      <c r="AI888" s="12"/>
      <c r="AL888" s="12"/>
      <c r="AM888" s="12"/>
      <c r="AQ888" s="12"/>
      <c r="AR888" s="12"/>
      <c r="AS888" s="12"/>
      <c r="AW888" s="12"/>
      <c r="BF888" s="12"/>
      <c r="BJ888" s="12"/>
    </row>
    <row r="889">
      <c r="V889" s="12"/>
      <c r="W889" s="12"/>
      <c r="Z889" s="12"/>
      <c r="AA889" s="12"/>
      <c r="AD889" s="12"/>
      <c r="AE889" s="12"/>
      <c r="AI889" s="12"/>
      <c r="AL889" s="12"/>
      <c r="AM889" s="12"/>
      <c r="AQ889" s="12"/>
      <c r="AR889" s="12"/>
      <c r="AS889" s="12"/>
      <c r="AW889" s="12"/>
      <c r="BF889" s="12"/>
      <c r="BJ889" s="12"/>
    </row>
    <row r="890">
      <c r="V890" s="12"/>
      <c r="W890" s="12"/>
      <c r="Z890" s="12"/>
      <c r="AA890" s="12"/>
      <c r="AD890" s="12"/>
      <c r="AE890" s="12"/>
      <c r="AI890" s="12"/>
      <c r="AL890" s="12"/>
      <c r="AM890" s="12"/>
      <c r="AQ890" s="12"/>
      <c r="AR890" s="12"/>
      <c r="AS890" s="12"/>
      <c r="AW890" s="12"/>
      <c r="BF890" s="12"/>
      <c r="BJ890" s="12"/>
    </row>
    <row r="891">
      <c r="V891" s="12"/>
      <c r="W891" s="12"/>
      <c r="Z891" s="12"/>
      <c r="AA891" s="12"/>
      <c r="AD891" s="12"/>
      <c r="AE891" s="12"/>
      <c r="AI891" s="12"/>
      <c r="AL891" s="12"/>
      <c r="AM891" s="12"/>
      <c r="AQ891" s="12"/>
      <c r="AR891" s="12"/>
      <c r="AS891" s="12"/>
      <c r="AW891" s="12"/>
      <c r="BF891" s="12"/>
      <c r="BJ891" s="12"/>
    </row>
    <row r="892">
      <c r="V892" s="12"/>
      <c r="W892" s="12"/>
      <c r="Z892" s="12"/>
      <c r="AA892" s="12"/>
      <c r="AD892" s="12"/>
      <c r="AE892" s="12"/>
      <c r="AI892" s="12"/>
      <c r="AL892" s="12"/>
      <c r="AM892" s="12"/>
      <c r="AQ892" s="12"/>
      <c r="AR892" s="12"/>
      <c r="AS892" s="12"/>
      <c r="AW892" s="12"/>
      <c r="BF892" s="12"/>
      <c r="BJ892" s="12"/>
    </row>
    <row r="893">
      <c r="V893" s="12"/>
      <c r="W893" s="12"/>
      <c r="Z893" s="12"/>
      <c r="AA893" s="12"/>
      <c r="AD893" s="12"/>
      <c r="AE893" s="12"/>
      <c r="AI893" s="12"/>
      <c r="AL893" s="12"/>
      <c r="AM893" s="12"/>
      <c r="AQ893" s="12"/>
      <c r="AR893" s="12"/>
      <c r="AS893" s="12"/>
      <c r="AW893" s="12"/>
      <c r="BF893" s="12"/>
      <c r="BJ893" s="12"/>
    </row>
    <row r="894">
      <c r="V894" s="12"/>
      <c r="W894" s="12"/>
      <c r="Z894" s="12"/>
      <c r="AA894" s="12"/>
      <c r="AD894" s="12"/>
      <c r="AE894" s="12"/>
      <c r="AI894" s="12"/>
      <c r="AL894" s="12"/>
      <c r="AM894" s="12"/>
      <c r="AQ894" s="12"/>
      <c r="AR894" s="12"/>
      <c r="AS894" s="12"/>
      <c r="AW894" s="12"/>
      <c r="BF894" s="12"/>
      <c r="BJ894" s="12"/>
    </row>
    <row r="895">
      <c r="V895" s="12"/>
      <c r="W895" s="12"/>
      <c r="Z895" s="12"/>
      <c r="AA895" s="12"/>
      <c r="AD895" s="12"/>
      <c r="AE895" s="12"/>
      <c r="AI895" s="12"/>
      <c r="AL895" s="12"/>
      <c r="AM895" s="12"/>
      <c r="AQ895" s="12"/>
      <c r="AR895" s="12"/>
      <c r="AS895" s="12"/>
      <c r="AW895" s="12"/>
      <c r="BF895" s="12"/>
      <c r="BJ895" s="12"/>
    </row>
    <row r="896">
      <c r="V896" s="12"/>
      <c r="W896" s="12"/>
      <c r="Z896" s="12"/>
      <c r="AA896" s="12"/>
      <c r="AD896" s="12"/>
      <c r="AE896" s="12"/>
      <c r="AI896" s="12"/>
      <c r="AL896" s="12"/>
      <c r="AM896" s="12"/>
      <c r="AQ896" s="12"/>
      <c r="AR896" s="12"/>
      <c r="AS896" s="12"/>
      <c r="AW896" s="12"/>
      <c r="BF896" s="12"/>
      <c r="BJ896" s="12"/>
    </row>
    <row r="897">
      <c r="V897" s="12"/>
      <c r="W897" s="12"/>
      <c r="Z897" s="12"/>
      <c r="AA897" s="12"/>
      <c r="AD897" s="12"/>
      <c r="AE897" s="12"/>
      <c r="AI897" s="12"/>
      <c r="AL897" s="12"/>
      <c r="AM897" s="12"/>
      <c r="AQ897" s="12"/>
      <c r="AR897" s="12"/>
      <c r="AS897" s="12"/>
      <c r="AW897" s="12"/>
      <c r="BF897" s="12"/>
      <c r="BJ897" s="12"/>
    </row>
    <row r="898">
      <c r="V898" s="12"/>
      <c r="W898" s="12"/>
      <c r="Z898" s="12"/>
      <c r="AA898" s="12"/>
      <c r="AD898" s="12"/>
      <c r="AE898" s="12"/>
      <c r="AI898" s="12"/>
      <c r="AL898" s="12"/>
      <c r="AM898" s="12"/>
      <c r="AQ898" s="12"/>
      <c r="AR898" s="12"/>
      <c r="AS898" s="12"/>
      <c r="AW898" s="12"/>
      <c r="BF898" s="12"/>
      <c r="BJ898" s="12"/>
    </row>
    <row r="899">
      <c r="V899" s="12"/>
      <c r="W899" s="12"/>
      <c r="Z899" s="12"/>
      <c r="AA899" s="12"/>
      <c r="AD899" s="12"/>
      <c r="AE899" s="12"/>
      <c r="AI899" s="12"/>
      <c r="AL899" s="12"/>
      <c r="AM899" s="12"/>
      <c r="AQ899" s="12"/>
      <c r="AR899" s="12"/>
      <c r="AS899" s="12"/>
      <c r="AW899" s="12"/>
      <c r="BF899" s="12"/>
      <c r="BJ899" s="12"/>
    </row>
    <row r="900">
      <c r="V900" s="12"/>
      <c r="W900" s="12"/>
      <c r="Z900" s="12"/>
      <c r="AA900" s="12"/>
      <c r="AD900" s="12"/>
      <c r="AE900" s="12"/>
      <c r="AI900" s="12"/>
      <c r="AL900" s="12"/>
      <c r="AM900" s="12"/>
      <c r="AQ900" s="12"/>
      <c r="AR900" s="12"/>
      <c r="AS900" s="12"/>
      <c r="AW900" s="12"/>
      <c r="BF900" s="12"/>
      <c r="BJ900" s="12"/>
    </row>
    <row r="901">
      <c r="V901" s="12"/>
      <c r="W901" s="12"/>
      <c r="Z901" s="12"/>
      <c r="AA901" s="12"/>
      <c r="AD901" s="12"/>
      <c r="AE901" s="12"/>
      <c r="AI901" s="12"/>
      <c r="AL901" s="12"/>
      <c r="AM901" s="12"/>
      <c r="AQ901" s="12"/>
      <c r="AR901" s="12"/>
      <c r="AS901" s="12"/>
      <c r="AW901" s="12"/>
      <c r="BF901" s="12"/>
      <c r="BJ901" s="12"/>
    </row>
    <row r="902">
      <c r="V902" s="12"/>
      <c r="W902" s="12"/>
      <c r="Z902" s="12"/>
      <c r="AA902" s="12"/>
      <c r="AD902" s="12"/>
      <c r="AE902" s="12"/>
      <c r="AI902" s="12"/>
      <c r="AL902" s="12"/>
      <c r="AM902" s="12"/>
      <c r="AQ902" s="12"/>
      <c r="AR902" s="12"/>
      <c r="AS902" s="12"/>
      <c r="AW902" s="12"/>
      <c r="BF902" s="12"/>
      <c r="BJ902" s="12"/>
    </row>
    <row r="903">
      <c r="V903" s="12"/>
      <c r="W903" s="12"/>
      <c r="Z903" s="12"/>
      <c r="AA903" s="12"/>
      <c r="AD903" s="12"/>
      <c r="AE903" s="12"/>
      <c r="AI903" s="12"/>
      <c r="AL903" s="12"/>
      <c r="AM903" s="12"/>
      <c r="AQ903" s="12"/>
      <c r="AR903" s="12"/>
      <c r="AS903" s="12"/>
      <c r="AW903" s="12"/>
      <c r="BF903" s="12"/>
      <c r="BJ903" s="12"/>
    </row>
    <row r="904">
      <c r="V904" s="12"/>
      <c r="W904" s="12"/>
      <c r="Z904" s="12"/>
      <c r="AA904" s="12"/>
      <c r="AD904" s="12"/>
      <c r="AE904" s="12"/>
      <c r="AI904" s="12"/>
      <c r="AL904" s="12"/>
      <c r="AM904" s="12"/>
      <c r="AQ904" s="12"/>
      <c r="AR904" s="12"/>
      <c r="AS904" s="12"/>
      <c r="AW904" s="12"/>
      <c r="BF904" s="12"/>
      <c r="BJ904" s="12"/>
    </row>
    <row r="905">
      <c r="V905" s="12"/>
      <c r="W905" s="12"/>
      <c r="Z905" s="12"/>
      <c r="AA905" s="12"/>
      <c r="AD905" s="12"/>
      <c r="AE905" s="12"/>
      <c r="AI905" s="12"/>
      <c r="AL905" s="12"/>
      <c r="AM905" s="12"/>
      <c r="AQ905" s="12"/>
      <c r="AR905" s="12"/>
      <c r="AS905" s="12"/>
      <c r="AW905" s="12"/>
      <c r="BF905" s="12"/>
      <c r="BJ905" s="12"/>
    </row>
    <row r="906">
      <c r="V906" s="12"/>
      <c r="W906" s="12"/>
      <c r="Z906" s="12"/>
      <c r="AA906" s="12"/>
      <c r="AD906" s="12"/>
      <c r="AE906" s="12"/>
      <c r="AI906" s="12"/>
      <c r="AL906" s="12"/>
      <c r="AM906" s="12"/>
      <c r="AQ906" s="12"/>
      <c r="AR906" s="12"/>
      <c r="AS906" s="12"/>
      <c r="AW906" s="12"/>
      <c r="BF906" s="12"/>
      <c r="BJ906" s="12"/>
    </row>
    <row r="907">
      <c r="V907" s="12"/>
      <c r="W907" s="12"/>
      <c r="Z907" s="12"/>
      <c r="AA907" s="12"/>
      <c r="AD907" s="12"/>
      <c r="AE907" s="12"/>
      <c r="AI907" s="12"/>
      <c r="AL907" s="12"/>
      <c r="AM907" s="12"/>
      <c r="AQ907" s="12"/>
      <c r="AR907" s="12"/>
      <c r="AS907" s="12"/>
      <c r="AW907" s="12"/>
      <c r="BF907" s="12"/>
      <c r="BJ907" s="12"/>
    </row>
    <row r="908">
      <c r="V908" s="12"/>
      <c r="W908" s="12"/>
      <c r="Z908" s="12"/>
      <c r="AA908" s="12"/>
      <c r="AD908" s="12"/>
      <c r="AE908" s="12"/>
      <c r="AI908" s="12"/>
      <c r="AL908" s="12"/>
      <c r="AM908" s="12"/>
      <c r="AQ908" s="12"/>
      <c r="AR908" s="12"/>
      <c r="AS908" s="12"/>
      <c r="AW908" s="12"/>
      <c r="BF908" s="12"/>
      <c r="BJ908" s="12"/>
    </row>
    <row r="909">
      <c r="V909" s="12"/>
      <c r="W909" s="12"/>
      <c r="Z909" s="12"/>
      <c r="AA909" s="12"/>
      <c r="AD909" s="12"/>
      <c r="AE909" s="12"/>
      <c r="AI909" s="12"/>
      <c r="AL909" s="12"/>
      <c r="AM909" s="12"/>
      <c r="AQ909" s="12"/>
      <c r="AR909" s="12"/>
      <c r="AS909" s="12"/>
      <c r="AW909" s="12"/>
      <c r="BF909" s="12"/>
      <c r="BJ909" s="12"/>
    </row>
    <row r="910">
      <c r="V910" s="12"/>
      <c r="W910" s="12"/>
      <c r="Z910" s="12"/>
      <c r="AA910" s="12"/>
      <c r="AD910" s="12"/>
      <c r="AE910" s="12"/>
      <c r="AI910" s="12"/>
      <c r="AL910" s="12"/>
      <c r="AM910" s="12"/>
      <c r="AQ910" s="12"/>
      <c r="AR910" s="12"/>
      <c r="AS910" s="12"/>
      <c r="AW910" s="12"/>
      <c r="BF910" s="12"/>
      <c r="BJ910" s="12"/>
    </row>
    <row r="911">
      <c r="V911" s="12"/>
      <c r="W911" s="12"/>
      <c r="Z911" s="12"/>
      <c r="AA911" s="12"/>
      <c r="AD911" s="12"/>
      <c r="AE911" s="12"/>
      <c r="AI911" s="12"/>
      <c r="AL911" s="12"/>
      <c r="AM911" s="12"/>
      <c r="AQ911" s="12"/>
      <c r="AR911" s="12"/>
      <c r="AS911" s="12"/>
      <c r="AW911" s="12"/>
      <c r="BF911" s="12"/>
      <c r="BJ911" s="12"/>
    </row>
    <row r="912">
      <c r="V912" s="12"/>
      <c r="W912" s="12"/>
      <c r="Z912" s="12"/>
      <c r="AA912" s="12"/>
      <c r="AD912" s="12"/>
      <c r="AE912" s="12"/>
      <c r="AI912" s="12"/>
      <c r="AL912" s="12"/>
      <c r="AM912" s="12"/>
      <c r="AQ912" s="12"/>
      <c r="AR912" s="12"/>
      <c r="AS912" s="12"/>
      <c r="AW912" s="12"/>
      <c r="BF912" s="12"/>
      <c r="BJ912" s="12"/>
    </row>
    <row r="913">
      <c r="V913" s="12"/>
      <c r="W913" s="12"/>
      <c r="Z913" s="12"/>
      <c r="AA913" s="12"/>
      <c r="AD913" s="12"/>
      <c r="AE913" s="12"/>
      <c r="AI913" s="12"/>
      <c r="AL913" s="12"/>
      <c r="AM913" s="12"/>
      <c r="AQ913" s="12"/>
      <c r="AR913" s="12"/>
      <c r="AS913" s="12"/>
      <c r="AW913" s="12"/>
      <c r="BF913" s="12"/>
      <c r="BJ913" s="12"/>
    </row>
    <row r="914">
      <c r="V914" s="12"/>
      <c r="W914" s="12"/>
      <c r="Z914" s="12"/>
      <c r="AA914" s="12"/>
      <c r="AD914" s="12"/>
      <c r="AE914" s="12"/>
      <c r="AI914" s="12"/>
      <c r="AL914" s="12"/>
      <c r="AM914" s="12"/>
      <c r="AQ914" s="12"/>
      <c r="AR914" s="12"/>
      <c r="AS914" s="12"/>
      <c r="AW914" s="12"/>
      <c r="BF914" s="12"/>
      <c r="BJ914" s="12"/>
    </row>
    <row r="915">
      <c r="V915" s="12"/>
      <c r="W915" s="12"/>
      <c r="Z915" s="12"/>
      <c r="AA915" s="12"/>
      <c r="AD915" s="12"/>
      <c r="AE915" s="12"/>
      <c r="AI915" s="12"/>
      <c r="AL915" s="12"/>
      <c r="AM915" s="12"/>
      <c r="AQ915" s="12"/>
      <c r="AR915" s="12"/>
      <c r="AS915" s="12"/>
      <c r="AW915" s="12"/>
      <c r="BF915" s="12"/>
      <c r="BJ915" s="12"/>
    </row>
    <row r="916">
      <c r="V916" s="12"/>
      <c r="W916" s="12"/>
      <c r="Z916" s="12"/>
      <c r="AA916" s="12"/>
      <c r="AD916" s="12"/>
      <c r="AE916" s="12"/>
      <c r="AI916" s="12"/>
      <c r="AL916" s="12"/>
      <c r="AM916" s="12"/>
      <c r="AQ916" s="12"/>
      <c r="AR916" s="12"/>
      <c r="AS916" s="12"/>
      <c r="AW916" s="12"/>
      <c r="BF916" s="12"/>
      <c r="BJ916" s="12"/>
    </row>
    <row r="917">
      <c r="V917" s="12"/>
      <c r="W917" s="12"/>
      <c r="Z917" s="12"/>
      <c r="AA917" s="12"/>
      <c r="AD917" s="12"/>
      <c r="AE917" s="12"/>
      <c r="AI917" s="12"/>
      <c r="AL917" s="12"/>
      <c r="AM917" s="12"/>
      <c r="AQ917" s="12"/>
      <c r="AR917" s="12"/>
      <c r="AS917" s="12"/>
      <c r="AW917" s="12"/>
      <c r="BF917" s="12"/>
      <c r="BJ917" s="12"/>
    </row>
    <row r="918">
      <c r="V918" s="12"/>
      <c r="W918" s="12"/>
      <c r="Z918" s="12"/>
      <c r="AA918" s="12"/>
      <c r="AD918" s="12"/>
      <c r="AE918" s="12"/>
      <c r="AI918" s="12"/>
      <c r="AL918" s="12"/>
      <c r="AM918" s="12"/>
      <c r="AQ918" s="12"/>
      <c r="AR918" s="12"/>
      <c r="AS918" s="12"/>
      <c r="AW918" s="12"/>
      <c r="BF918" s="12"/>
      <c r="BJ918" s="12"/>
    </row>
    <row r="919">
      <c r="V919" s="12"/>
      <c r="W919" s="12"/>
      <c r="Z919" s="12"/>
      <c r="AA919" s="12"/>
      <c r="AD919" s="12"/>
      <c r="AE919" s="12"/>
      <c r="AI919" s="12"/>
      <c r="AL919" s="12"/>
      <c r="AM919" s="12"/>
      <c r="AQ919" s="12"/>
      <c r="AR919" s="12"/>
      <c r="AS919" s="12"/>
      <c r="AW919" s="12"/>
      <c r="BF919" s="12"/>
      <c r="BJ919" s="12"/>
    </row>
    <row r="920">
      <c r="V920" s="12"/>
      <c r="W920" s="12"/>
      <c r="Z920" s="12"/>
      <c r="AA920" s="12"/>
      <c r="AD920" s="12"/>
      <c r="AE920" s="12"/>
      <c r="AI920" s="12"/>
      <c r="AL920" s="12"/>
      <c r="AM920" s="12"/>
      <c r="AQ920" s="12"/>
      <c r="AR920" s="12"/>
      <c r="AS920" s="12"/>
      <c r="AW920" s="12"/>
      <c r="BF920" s="12"/>
      <c r="BJ920" s="12"/>
    </row>
    <row r="921">
      <c r="V921" s="12"/>
      <c r="W921" s="12"/>
      <c r="Z921" s="12"/>
      <c r="AA921" s="12"/>
      <c r="AD921" s="12"/>
      <c r="AE921" s="12"/>
      <c r="AI921" s="12"/>
      <c r="AL921" s="12"/>
      <c r="AM921" s="12"/>
      <c r="AQ921" s="12"/>
      <c r="AR921" s="12"/>
      <c r="AS921" s="12"/>
      <c r="AW921" s="12"/>
      <c r="BF921" s="12"/>
      <c r="BJ921" s="12"/>
    </row>
    <row r="922">
      <c r="V922" s="12"/>
      <c r="W922" s="12"/>
      <c r="Z922" s="12"/>
      <c r="AA922" s="12"/>
      <c r="AD922" s="12"/>
      <c r="AE922" s="12"/>
      <c r="AI922" s="12"/>
      <c r="AL922" s="12"/>
      <c r="AM922" s="12"/>
      <c r="AQ922" s="12"/>
      <c r="AR922" s="12"/>
      <c r="AS922" s="12"/>
      <c r="AW922" s="12"/>
      <c r="BF922" s="12"/>
      <c r="BJ922" s="12"/>
    </row>
    <row r="923">
      <c r="V923" s="12"/>
      <c r="W923" s="12"/>
      <c r="Z923" s="12"/>
      <c r="AA923" s="12"/>
      <c r="AD923" s="12"/>
      <c r="AE923" s="12"/>
      <c r="AI923" s="12"/>
      <c r="AL923" s="12"/>
      <c r="AM923" s="12"/>
      <c r="AQ923" s="12"/>
      <c r="AR923" s="12"/>
      <c r="AS923" s="12"/>
      <c r="AW923" s="12"/>
      <c r="BF923" s="12"/>
      <c r="BJ923" s="12"/>
    </row>
    <row r="924">
      <c r="V924" s="12"/>
      <c r="W924" s="12"/>
      <c r="Z924" s="12"/>
      <c r="AA924" s="12"/>
      <c r="AD924" s="12"/>
      <c r="AE924" s="12"/>
      <c r="AI924" s="12"/>
      <c r="AL924" s="12"/>
      <c r="AM924" s="12"/>
      <c r="AQ924" s="12"/>
      <c r="AR924" s="12"/>
      <c r="AS924" s="12"/>
      <c r="AW924" s="12"/>
      <c r="BF924" s="12"/>
      <c r="BJ924" s="12"/>
    </row>
    <row r="925">
      <c r="V925" s="12"/>
      <c r="W925" s="12"/>
      <c r="Z925" s="12"/>
      <c r="AA925" s="12"/>
      <c r="AD925" s="12"/>
      <c r="AE925" s="12"/>
      <c r="AI925" s="12"/>
      <c r="AL925" s="12"/>
      <c r="AM925" s="12"/>
      <c r="AQ925" s="12"/>
      <c r="AR925" s="12"/>
      <c r="AS925" s="12"/>
      <c r="AW925" s="12"/>
      <c r="BF925" s="12"/>
      <c r="BJ925" s="12"/>
    </row>
    <row r="926">
      <c r="V926" s="12"/>
      <c r="W926" s="12"/>
      <c r="Z926" s="12"/>
      <c r="AA926" s="12"/>
      <c r="AD926" s="12"/>
      <c r="AE926" s="12"/>
      <c r="AI926" s="12"/>
      <c r="AL926" s="12"/>
      <c r="AM926" s="12"/>
      <c r="AQ926" s="12"/>
      <c r="AR926" s="12"/>
      <c r="AS926" s="12"/>
      <c r="AW926" s="12"/>
      <c r="BF926" s="12"/>
      <c r="BJ926" s="12"/>
    </row>
    <row r="927">
      <c r="V927" s="12"/>
      <c r="W927" s="12"/>
      <c r="Z927" s="12"/>
      <c r="AA927" s="12"/>
      <c r="AD927" s="12"/>
      <c r="AE927" s="12"/>
      <c r="AI927" s="12"/>
      <c r="AL927" s="12"/>
      <c r="AM927" s="12"/>
      <c r="AQ927" s="12"/>
      <c r="AR927" s="12"/>
      <c r="AS927" s="12"/>
      <c r="AW927" s="12"/>
      <c r="BF927" s="12"/>
      <c r="BJ927" s="12"/>
    </row>
    <row r="928">
      <c r="V928" s="12"/>
      <c r="W928" s="12"/>
      <c r="Z928" s="12"/>
      <c r="AA928" s="12"/>
      <c r="AD928" s="12"/>
      <c r="AE928" s="12"/>
      <c r="AI928" s="12"/>
      <c r="AL928" s="12"/>
      <c r="AM928" s="12"/>
      <c r="AQ928" s="12"/>
      <c r="AR928" s="12"/>
      <c r="AS928" s="12"/>
      <c r="AW928" s="12"/>
      <c r="BF928" s="12"/>
      <c r="BJ928" s="12"/>
    </row>
    <row r="929">
      <c r="V929" s="12"/>
      <c r="W929" s="12"/>
      <c r="Z929" s="12"/>
      <c r="AA929" s="12"/>
      <c r="AD929" s="12"/>
      <c r="AE929" s="12"/>
      <c r="AI929" s="12"/>
      <c r="AL929" s="12"/>
      <c r="AM929" s="12"/>
      <c r="AQ929" s="12"/>
      <c r="AR929" s="12"/>
      <c r="AS929" s="12"/>
      <c r="AW929" s="12"/>
      <c r="BF929" s="12"/>
      <c r="BJ929" s="12"/>
    </row>
    <row r="930">
      <c r="V930" s="12"/>
      <c r="W930" s="12"/>
      <c r="Z930" s="12"/>
      <c r="AA930" s="12"/>
      <c r="AD930" s="12"/>
      <c r="AE930" s="12"/>
      <c r="AI930" s="12"/>
      <c r="AL930" s="12"/>
      <c r="AM930" s="12"/>
      <c r="AQ930" s="12"/>
      <c r="AR930" s="12"/>
      <c r="AS930" s="12"/>
      <c r="AW930" s="12"/>
      <c r="BF930" s="12"/>
      <c r="BJ930" s="12"/>
    </row>
    <row r="931">
      <c r="V931" s="12"/>
      <c r="W931" s="12"/>
      <c r="Z931" s="12"/>
      <c r="AA931" s="12"/>
      <c r="AD931" s="12"/>
      <c r="AE931" s="12"/>
      <c r="AI931" s="12"/>
      <c r="AL931" s="12"/>
      <c r="AM931" s="12"/>
      <c r="AQ931" s="12"/>
      <c r="AR931" s="12"/>
      <c r="AS931" s="12"/>
      <c r="AW931" s="12"/>
      <c r="BF931" s="12"/>
      <c r="BJ931" s="12"/>
    </row>
    <row r="932">
      <c r="V932" s="12"/>
      <c r="W932" s="12"/>
      <c r="Z932" s="12"/>
      <c r="AA932" s="12"/>
      <c r="AD932" s="12"/>
      <c r="AE932" s="12"/>
      <c r="AI932" s="12"/>
      <c r="AL932" s="12"/>
      <c r="AM932" s="12"/>
      <c r="AQ932" s="12"/>
      <c r="AR932" s="12"/>
      <c r="AS932" s="12"/>
      <c r="AW932" s="12"/>
      <c r="BF932" s="12"/>
      <c r="BJ932" s="12"/>
    </row>
    <row r="933">
      <c r="V933" s="12"/>
      <c r="W933" s="12"/>
      <c r="Z933" s="12"/>
      <c r="AA933" s="12"/>
      <c r="AD933" s="12"/>
      <c r="AE933" s="12"/>
      <c r="AI933" s="12"/>
      <c r="AL933" s="12"/>
      <c r="AM933" s="12"/>
      <c r="AQ933" s="12"/>
      <c r="AR933" s="12"/>
      <c r="AS933" s="12"/>
      <c r="AW933" s="12"/>
      <c r="BF933" s="12"/>
      <c r="BJ933" s="12"/>
    </row>
    <row r="934">
      <c r="V934" s="12"/>
      <c r="W934" s="12"/>
      <c r="Z934" s="12"/>
      <c r="AA934" s="12"/>
      <c r="AD934" s="12"/>
      <c r="AE934" s="12"/>
      <c r="AI934" s="12"/>
      <c r="AL934" s="12"/>
      <c r="AM934" s="12"/>
      <c r="AQ934" s="12"/>
      <c r="AR934" s="12"/>
      <c r="AS934" s="12"/>
      <c r="AW934" s="12"/>
      <c r="BF934" s="12"/>
      <c r="BJ934" s="12"/>
    </row>
    <row r="935">
      <c r="V935" s="12"/>
      <c r="W935" s="12"/>
      <c r="Z935" s="12"/>
      <c r="AA935" s="12"/>
      <c r="AD935" s="12"/>
      <c r="AE935" s="12"/>
      <c r="AI935" s="12"/>
      <c r="AL935" s="12"/>
      <c r="AM935" s="12"/>
      <c r="AQ935" s="12"/>
      <c r="AR935" s="12"/>
      <c r="AS935" s="12"/>
      <c r="AW935" s="12"/>
      <c r="BF935" s="12"/>
      <c r="BJ935" s="12"/>
    </row>
    <row r="936">
      <c r="V936" s="12"/>
      <c r="W936" s="12"/>
      <c r="Z936" s="12"/>
      <c r="AA936" s="12"/>
      <c r="AD936" s="12"/>
      <c r="AE936" s="12"/>
      <c r="AI936" s="12"/>
      <c r="AL936" s="12"/>
      <c r="AM936" s="12"/>
      <c r="AQ936" s="12"/>
      <c r="AR936" s="12"/>
      <c r="AS936" s="12"/>
      <c r="AW936" s="12"/>
      <c r="BF936" s="12"/>
      <c r="BJ936" s="12"/>
    </row>
    <row r="937">
      <c r="V937" s="12"/>
      <c r="W937" s="12"/>
      <c r="Z937" s="12"/>
      <c r="AA937" s="12"/>
      <c r="AD937" s="12"/>
      <c r="AE937" s="12"/>
      <c r="AI937" s="12"/>
      <c r="AL937" s="12"/>
      <c r="AM937" s="12"/>
      <c r="AQ937" s="12"/>
      <c r="AR937" s="12"/>
      <c r="AS937" s="12"/>
      <c r="AW937" s="12"/>
      <c r="BF937" s="12"/>
      <c r="BJ937" s="12"/>
    </row>
    <row r="938">
      <c r="V938" s="12"/>
      <c r="W938" s="12"/>
      <c r="Z938" s="12"/>
      <c r="AA938" s="12"/>
      <c r="AD938" s="12"/>
      <c r="AE938" s="12"/>
      <c r="AI938" s="12"/>
      <c r="AL938" s="12"/>
      <c r="AM938" s="12"/>
      <c r="AQ938" s="12"/>
      <c r="AR938" s="12"/>
      <c r="AS938" s="12"/>
      <c r="AW938" s="12"/>
      <c r="BF938" s="12"/>
      <c r="BJ938" s="12"/>
    </row>
    <row r="939">
      <c r="V939" s="12"/>
      <c r="W939" s="12"/>
      <c r="Z939" s="12"/>
      <c r="AA939" s="12"/>
      <c r="AD939" s="12"/>
      <c r="AE939" s="12"/>
      <c r="AI939" s="12"/>
      <c r="AL939" s="12"/>
      <c r="AM939" s="12"/>
      <c r="AQ939" s="12"/>
      <c r="AR939" s="12"/>
      <c r="AS939" s="12"/>
      <c r="AW939" s="12"/>
      <c r="BF939" s="12"/>
      <c r="BJ939" s="12"/>
    </row>
    <row r="940">
      <c r="V940" s="12"/>
      <c r="W940" s="12"/>
      <c r="Z940" s="12"/>
      <c r="AA940" s="12"/>
      <c r="AD940" s="12"/>
      <c r="AE940" s="12"/>
      <c r="AI940" s="12"/>
      <c r="AL940" s="12"/>
      <c r="AM940" s="12"/>
      <c r="AQ940" s="12"/>
      <c r="AR940" s="12"/>
      <c r="AS940" s="12"/>
      <c r="AW940" s="12"/>
      <c r="BF940" s="12"/>
      <c r="BJ940" s="12"/>
    </row>
    <row r="941">
      <c r="V941" s="12"/>
      <c r="W941" s="12"/>
      <c r="Z941" s="12"/>
      <c r="AA941" s="12"/>
      <c r="AD941" s="12"/>
      <c r="AE941" s="12"/>
      <c r="AI941" s="12"/>
      <c r="AL941" s="12"/>
      <c r="AM941" s="12"/>
      <c r="AQ941" s="12"/>
      <c r="AR941" s="12"/>
      <c r="AS941" s="12"/>
      <c r="AW941" s="12"/>
      <c r="BF941" s="12"/>
      <c r="BJ941" s="12"/>
    </row>
    <row r="942">
      <c r="V942" s="12"/>
      <c r="W942" s="12"/>
      <c r="Z942" s="12"/>
      <c r="AA942" s="12"/>
      <c r="AD942" s="12"/>
      <c r="AE942" s="12"/>
      <c r="AI942" s="12"/>
      <c r="AL942" s="12"/>
      <c r="AM942" s="12"/>
      <c r="AQ942" s="12"/>
      <c r="AR942" s="12"/>
      <c r="AS942" s="12"/>
      <c r="AW942" s="12"/>
      <c r="BF942" s="12"/>
      <c r="BJ942" s="12"/>
    </row>
    <row r="943">
      <c r="V943" s="12"/>
      <c r="W943" s="12"/>
      <c r="Z943" s="12"/>
      <c r="AA943" s="12"/>
      <c r="AD943" s="12"/>
      <c r="AE943" s="12"/>
      <c r="AI943" s="12"/>
      <c r="AL943" s="12"/>
      <c r="AM943" s="12"/>
      <c r="AQ943" s="12"/>
      <c r="AR943" s="12"/>
      <c r="AS943" s="12"/>
      <c r="AW943" s="12"/>
      <c r="BF943" s="12"/>
      <c r="BJ943" s="12"/>
    </row>
    <row r="944">
      <c r="V944" s="12"/>
      <c r="W944" s="12"/>
      <c r="Z944" s="12"/>
      <c r="AA944" s="12"/>
      <c r="AD944" s="12"/>
      <c r="AE944" s="12"/>
      <c r="AI944" s="12"/>
      <c r="AL944" s="12"/>
      <c r="AM944" s="12"/>
      <c r="AQ944" s="12"/>
      <c r="AR944" s="12"/>
      <c r="AS944" s="12"/>
      <c r="AW944" s="12"/>
      <c r="BF944" s="12"/>
      <c r="BJ944" s="12"/>
    </row>
    <row r="945">
      <c r="V945" s="12"/>
      <c r="W945" s="12"/>
      <c r="Z945" s="12"/>
      <c r="AA945" s="12"/>
      <c r="AD945" s="12"/>
      <c r="AE945" s="12"/>
      <c r="AI945" s="12"/>
      <c r="AL945" s="12"/>
      <c r="AM945" s="12"/>
      <c r="AQ945" s="12"/>
      <c r="AR945" s="12"/>
      <c r="AS945" s="12"/>
      <c r="AW945" s="12"/>
      <c r="BF945" s="12"/>
      <c r="BJ945" s="12"/>
    </row>
    <row r="946">
      <c r="V946" s="12"/>
      <c r="W946" s="12"/>
      <c r="Z946" s="12"/>
      <c r="AA946" s="12"/>
      <c r="AD946" s="12"/>
      <c r="AE946" s="12"/>
      <c r="AI946" s="12"/>
      <c r="AL946" s="12"/>
      <c r="AM946" s="12"/>
      <c r="AQ946" s="12"/>
      <c r="AR946" s="12"/>
      <c r="AS946" s="12"/>
      <c r="AW946" s="12"/>
      <c r="BF946" s="12"/>
      <c r="BJ946" s="12"/>
    </row>
    <row r="947">
      <c r="V947" s="12"/>
      <c r="W947" s="12"/>
      <c r="Z947" s="12"/>
      <c r="AA947" s="12"/>
      <c r="AD947" s="12"/>
      <c r="AE947" s="12"/>
      <c r="AI947" s="12"/>
      <c r="AL947" s="12"/>
      <c r="AM947" s="12"/>
      <c r="AQ947" s="12"/>
      <c r="AR947" s="12"/>
      <c r="AS947" s="12"/>
      <c r="AW947" s="12"/>
      <c r="BF947" s="12"/>
      <c r="BJ947" s="12"/>
    </row>
    <row r="948">
      <c r="V948" s="12"/>
      <c r="W948" s="12"/>
      <c r="Z948" s="12"/>
      <c r="AA948" s="12"/>
      <c r="AD948" s="12"/>
      <c r="AE948" s="12"/>
      <c r="AI948" s="12"/>
      <c r="AL948" s="12"/>
      <c r="AM948" s="12"/>
      <c r="AQ948" s="12"/>
      <c r="AR948" s="12"/>
      <c r="AS948" s="12"/>
      <c r="AW948" s="12"/>
      <c r="BF948" s="12"/>
      <c r="BJ948" s="12"/>
    </row>
    <row r="949">
      <c r="V949" s="12"/>
      <c r="W949" s="12"/>
      <c r="Z949" s="12"/>
      <c r="AA949" s="12"/>
      <c r="AD949" s="12"/>
      <c r="AE949" s="12"/>
      <c r="AI949" s="12"/>
      <c r="AL949" s="12"/>
      <c r="AM949" s="12"/>
      <c r="AQ949" s="12"/>
      <c r="AR949" s="12"/>
      <c r="AS949" s="12"/>
      <c r="AW949" s="12"/>
      <c r="BF949" s="12"/>
      <c r="BJ949" s="12"/>
    </row>
    <row r="950">
      <c r="V950" s="12"/>
      <c r="W950" s="12"/>
      <c r="Z950" s="12"/>
      <c r="AA950" s="12"/>
      <c r="AD950" s="12"/>
      <c r="AE950" s="12"/>
      <c r="AI950" s="12"/>
      <c r="AL950" s="12"/>
      <c r="AM950" s="12"/>
      <c r="AQ950" s="12"/>
      <c r="AR950" s="12"/>
      <c r="AS950" s="12"/>
      <c r="AW950" s="12"/>
      <c r="BF950" s="12"/>
      <c r="BJ950" s="12"/>
    </row>
    <row r="951">
      <c r="V951" s="12"/>
      <c r="W951" s="12"/>
      <c r="Z951" s="12"/>
      <c r="AA951" s="12"/>
      <c r="AD951" s="12"/>
      <c r="AE951" s="12"/>
      <c r="AI951" s="12"/>
      <c r="AL951" s="12"/>
      <c r="AM951" s="12"/>
      <c r="AQ951" s="12"/>
      <c r="AR951" s="12"/>
      <c r="AS951" s="12"/>
      <c r="AW951" s="12"/>
      <c r="BF951" s="12"/>
      <c r="BJ951" s="12"/>
    </row>
    <row r="952">
      <c r="V952" s="12"/>
      <c r="W952" s="12"/>
      <c r="Z952" s="12"/>
      <c r="AA952" s="12"/>
      <c r="AD952" s="12"/>
      <c r="AE952" s="12"/>
      <c r="AI952" s="12"/>
      <c r="AL952" s="12"/>
      <c r="AM952" s="12"/>
      <c r="AQ952" s="12"/>
      <c r="AR952" s="12"/>
      <c r="AS952" s="12"/>
      <c r="AW952" s="12"/>
      <c r="BF952" s="12"/>
      <c r="BJ952" s="12"/>
    </row>
    <row r="953">
      <c r="V953" s="12"/>
      <c r="W953" s="12"/>
      <c r="Z953" s="12"/>
      <c r="AA953" s="12"/>
      <c r="AD953" s="12"/>
      <c r="AE953" s="12"/>
      <c r="AI953" s="12"/>
      <c r="AL953" s="12"/>
      <c r="AM953" s="12"/>
      <c r="AQ953" s="12"/>
      <c r="AR953" s="12"/>
      <c r="AS953" s="12"/>
      <c r="AW953" s="12"/>
      <c r="BF953" s="12"/>
      <c r="BJ953" s="12"/>
    </row>
    <row r="954">
      <c r="V954" s="12"/>
      <c r="W954" s="12"/>
      <c r="Z954" s="12"/>
      <c r="AA954" s="12"/>
      <c r="AD954" s="12"/>
      <c r="AE954" s="12"/>
      <c r="AI954" s="12"/>
      <c r="AL954" s="12"/>
      <c r="AM954" s="12"/>
      <c r="AQ954" s="12"/>
      <c r="AR954" s="12"/>
      <c r="AS954" s="12"/>
      <c r="AW954" s="12"/>
      <c r="BF954" s="12"/>
      <c r="BJ954" s="12"/>
    </row>
    <row r="955">
      <c r="V955" s="12"/>
      <c r="W955" s="12"/>
      <c r="Z955" s="12"/>
      <c r="AA955" s="12"/>
      <c r="AD955" s="12"/>
      <c r="AE955" s="12"/>
      <c r="AI955" s="12"/>
      <c r="AL955" s="12"/>
      <c r="AM955" s="12"/>
      <c r="AQ955" s="12"/>
      <c r="AR955" s="12"/>
      <c r="AS955" s="12"/>
      <c r="AW955" s="12"/>
      <c r="BF955" s="12"/>
      <c r="BJ955" s="12"/>
    </row>
    <row r="956">
      <c r="V956" s="12"/>
      <c r="W956" s="12"/>
      <c r="Z956" s="12"/>
      <c r="AA956" s="12"/>
      <c r="AD956" s="12"/>
      <c r="AE956" s="12"/>
      <c r="AI956" s="12"/>
      <c r="AL956" s="12"/>
      <c r="AM956" s="12"/>
      <c r="AQ956" s="12"/>
      <c r="AR956" s="12"/>
      <c r="AS956" s="12"/>
      <c r="AW956" s="12"/>
      <c r="BF956" s="12"/>
      <c r="BJ956" s="12"/>
    </row>
    <row r="957">
      <c r="V957" s="12"/>
      <c r="W957" s="12"/>
      <c r="Z957" s="12"/>
      <c r="AA957" s="12"/>
      <c r="AD957" s="12"/>
      <c r="AE957" s="12"/>
      <c r="AI957" s="12"/>
      <c r="AL957" s="12"/>
      <c r="AM957" s="12"/>
      <c r="AQ957" s="12"/>
      <c r="AR957" s="12"/>
      <c r="AS957" s="12"/>
      <c r="AW957" s="12"/>
      <c r="BF957" s="12"/>
      <c r="BJ957" s="12"/>
    </row>
    <row r="958">
      <c r="V958" s="12"/>
      <c r="W958" s="12"/>
      <c r="Z958" s="12"/>
      <c r="AA958" s="12"/>
      <c r="AD958" s="12"/>
      <c r="AE958" s="12"/>
      <c r="AI958" s="12"/>
      <c r="AL958" s="12"/>
      <c r="AM958" s="12"/>
      <c r="AQ958" s="12"/>
      <c r="AR958" s="12"/>
      <c r="AS958" s="12"/>
      <c r="AW958" s="12"/>
      <c r="BF958" s="12"/>
      <c r="BJ958" s="12"/>
    </row>
    <row r="959">
      <c r="V959" s="12"/>
      <c r="W959" s="12"/>
      <c r="Z959" s="12"/>
      <c r="AA959" s="12"/>
      <c r="AD959" s="12"/>
      <c r="AE959" s="12"/>
      <c r="AI959" s="12"/>
      <c r="AL959" s="12"/>
      <c r="AM959" s="12"/>
      <c r="AQ959" s="12"/>
      <c r="AR959" s="12"/>
      <c r="AS959" s="12"/>
      <c r="AW959" s="12"/>
      <c r="BF959" s="12"/>
      <c r="BJ959" s="12"/>
    </row>
    <row r="960">
      <c r="V960" s="12"/>
      <c r="W960" s="12"/>
      <c r="Z960" s="12"/>
      <c r="AA960" s="12"/>
      <c r="AD960" s="12"/>
      <c r="AE960" s="12"/>
      <c r="AI960" s="12"/>
      <c r="AL960" s="12"/>
      <c r="AM960" s="12"/>
      <c r="AQ960" s="12"/>
      <c r="AR960" s="12"/>
      <c r="AS960" s="12"/>
      <c r="AW960" s="12"/>
      <c r="BF960" s="12"/>
      <c r="BJ960" s="12"/>
    </row>
    <row r="961">
      <c r="V961" s="12"/>
      <c r="W961" s="12"/>
      <c r="Z961" s="12"/>
      <c r="AA961" s="12"/>
      <c r="AD961" s="12"/>
      <c r="AE961" s="12"/>
      <c r="AI961" s="12"/>
      <c r="AL961" s="12"/>
      <c r="AM961" s="12"/>
      <c r="AQ961" s="12"/>
      <c r="AR961" s="12"/>
      <c r="AS961" s="12"/>
      <c r="AW961" s="12"/>
      <c r="BF961" s="12"/>
      <c r="BJ961" s="12"/>
    </row>
    <row r="962">
      <c r="V962" s="12"/>
      <c r="W962" s="12"/>
      <c r="Z962" s="12"/>
      <c r="AA962" s="12"/>
      <c r="AD962" s="12"/>
      <c r="AE962" s="12"/>
      <c r="AI962" s="12"/>
      <c r="AL962" s="12"/>
      <c r="AM962" s="12"/>
      <c r="AQ962" s="12"/>
      <c r="AR962" s="12"/>
      <c r="AS962" s="12"/>
      <c r="AW962" s="12"/>
      <c r="BF962" s="12"/>
      <c r="BJ962" s="12"/>
    </row>
    <row r="963">
      <c r="V963" s="12"/>
      <c r="W963" s="12"/>
      <c r="Z963" s="12"/>
      <c r="AA963" s="12"/>
      <c r="AD963" s="12"/>
      <c r="AE963" s="12"/>
      <c r="AI963" s="12"/>
      <c r="AL963" s="12"/>
      <c r="AM963" s="12"/>
      <c r="AQ963" s="12"/>
      <c r="AR963" s="12"/>
      <c r="AS963" s="12"/>
      <c r="AW963" s="12"/>
      <c r="BF963" s="12"/>
      <c r="BJ963" s="12"/>
    </row>
    <row r="964">
      <c r="V964" s="12"/>
      <c r="W964" s="12"/>
      <c r="Z964" s="12"/>
      <c r="AA964" s="12"/>
      <c r="AD964" s="12"/>
      <c r="AE964" s="12"/>
      <c r="AI964" s="12"/>
      <c r="AL964" s="12"/>
      <c r="AM964" s="12"/>
      <c r="AQ964" s="12"/>
      <c r="AR964" s="12"/>
      <c r="AS964" s="12"/>
      <c r="AW964" s="12"/>
      <c r="BF964" s="12"/>
      <c r="BJ964" s="12"/>
    </row>
    <row r="965">
      <c r="V965" s="12"/>
      <c r="W965" s="12"/>
      <c r="Z965" s="12"/>
      <c r="AA965" s="12"/>
      <c r="AD965" s="12"/>
      <c r="AE965" s="12"/>
      <c r="AI965" s="12"/>
      <c r="AL965" s="12"/>
      <c r="AM965" s="12"/>
      <c r="AQ965" s="12"/>
      <c r="AR965" s="12"/>
      <c r="AS965" s="12"/>
      <c r="AW965" s="12"/>
      <c r="BF965" s="12"/>
      <c r="BJ965" s="12"/>
    </row>
    <row r="966">
      <c r="V966" s="12"/>
      <c r="W966" s="12"/>
      <c r="Z966" s="12"/>
      <c r="AA966" s="12"/>
      <c r="AD966" s="12"/>
      <c r="AE966" s="12"/>
      <c r="AI966" s="12"/>
      <c r="AL966" s="12"/>
      <c r="AM966" s="12"/>
      <c r="AQ966" s="12"/>
      <c r="AR966" s="12"/>
      <c r="AS966" s="12"/>
      <c r="AW966" s="12"/>
      <c r="BF966" s="12"/>
      <c r="BJ966" s="12"/>
    </row>
    <row r="967">
      <c r="V967" s="12"/>
      <c r="W967" s="12"/>
      <c r="Z967" s="12"/>
      <c r="AA967" s="12"/>
      <c r="AD967" s="12"/>
      <c r="AE967" s="12"/>
      <c r="AI967" s="12"/>
      <c r="AL967" s="12"/>
      <c r="AM967" s="12"/>
      <c r="AQ967" s="12"/>
      <c r="AR967" s="12"/>
      <c r="AS967" s="12"/>
      <c r="AW967" s="12"/>
      <c r="BF967" s="12"/>
      <c r="BJ967" s="12"/>
    </row>
    <row r="968">
      <c r="V968" s="12"/>
      <c r="W968" s="12"/>
      <c r="Z968" s="12"/>
      <c r="AA968" s="12"/>
      <c r="AD968" s="12"/>
      <c r="AE968" s="12"/>
      <c r="AI968" s="12"/>
      <c r="AL968" s="12"/>
      <c r="AM968" s="12"/>
      <c r="AQ968" s="12"/>
      <c r="AR968" s="12"/>
      <c r="AS968" s="12"/>
      <c r="AW968" s="12"/>
      <c r="BF968" s="12"/>
      <c r="BJ968" s="12"/>
    </row>
    <row r="969">
      <c r="V969" s="12"/>
      <c r="W969" s="12"/>
      <c r="Z969" s="12"/>
      <c r="AA969" s="12"/>
      <c r="AD969" s="12"/>
      <c r="AE969" s="12"/>
      <c r="AI969" s="12"/>
      <c r="AL969" s="12"/>
      <c r="AM969" s="12"/>
      <c r="AQ969" s="12"/>
      <c r="AR969" s="12"/>
      <c r="AS969" s="12"/>
      <c r="AW969" s="12"/>
      <c r="BF969" s="12"/>
      <c r="BJ969" s="12"/>
    </row>
    <row r="970">
      <c r="V970" s="12"/>
      <c r="W970" s="12"/>
      <c r="Z970" s="12"/>
      <c r="AA970" s="12"/>
      <c r="AD970" s="12"/>
      <c r="AE970" s="12"/>
      <c r="AI970" s="12"/>
      <c r="AL970" s="12"/>
      <c r="AM970" s="12"/>
      <c r="AQ970" s="12"/>
      <c r="AR970" s="12"/>
      <c r="AS970" s="12"/>
      <c r="AW970" s="12"/>
      <c r="BF970" s="12"/>
      <c r="BJ970" s="12"/>
    </row>
    <row r="971">
      <c r="V971" s="12"/>
      <c r="W971" s="12"/>
      <c r="Z971" s="12"/>
      <c r="AA971" s="12"/>
      <c r="AD971" s="12"/>
      <c r="AE971" s="12"/>
      <c r="AI971" s="12"/>
      <c r="AL971" s="12"/>
      <c r="AM971" s="12"/>
      <c r="AQ971" s="12"/>
      <c r="AR971" s="12"/>
      <c r="AS971" s="12"/>
      <c r="AW971" s="12"/>
      <c r="BF971" s="12"/>
      <c r="BJ971" s="12"/>
    </row>
    <row r="972">
      <c r="V972" s="12"/>
      <c r="W972" s="12"/>
      <c r="Z972" s="12"/>
      <c r="AA972" s="12"/>
      <c r="AD972" s="12"/>
      <c r="AE972" s="12"/>
      <c r="AI972" s="12"/>
      <c r="AL972" s="12"/>
      <c r="AM972" s="12"/>
      <c r="AQ972" s="12"/>
      <c r="AR972" s="12"/>
      <c r="AS972" s="12"/>
      <c r="AW972" s="12"/>
      <c r="BF972" s="12"/>
      <c r="BJ972" s="12"/>
    </row>
    <row r="973">
      <c r="V973" s="12"/>
      <c r="W973" s="12"/>
      <c r="Z973" s="12"/>
      <c r="AA973" s="12"/>
      <c r="AD973" s="12"/>
      <c r="AE973" s="12"/>
      <c r="AI973" s="12"/>
      <c r="AL973" s="12"/>
      <c r="AM973" s="12"/>
      <c r="AQ973" s="12"/>
      <c r="AR973" s="12"/>
      <c r="AS973" s="12"/>
      <c r="AW973" s="12"/>
      <c r="BF973" s="12"/>
      <c r="BJ973" s="12"/>
    </row>
    <row r="974">
      <c r="V974" s="12"/>
      <c r="W974" s="12"/>
      <c r="Z974" s="12"/>
      <c r="AA974" s="12"/>
      <c r="AD974" s="12"/>
      <c r="AE974" s="12"/>
      <c r="AI974" s="12"/>
      <c r="AL974" s="12"/>
      <c r="AM974" s="12"/>
      <c r="AQ974" s="12"/>
      <c r="AR974" s="12"/>
      <c r="AS974" s="12"/>
      <c r="AW974" s="12"/>
      <c r="BF974" s="12"/>
      <c r="BJ974" s="12"/>
    </row>
    <row r="975">
      <c r="V975" s="12"/>
      <c r="W975" s="12"/>
      <c r="Z975" s="12"/>
      <c r="AA975" s="12"/>
      <c r="AD975" s="12"/>
      <c r="AE975" s="12"/>
      <c r="AI975" s="12"/>
      <c r="AL975" s="12"/>
      <c r="AM975" s="12"/>
      <c r="AQ975" s="12"/>
      <c r="AR975" s="12"/>
      <c r="AS975" s="12"/>
      <c r="AW975" s="12"/>
      <c r="BF975" s="12"/>
      <c r="BJ975" s="12"/>
    </row>
    <row r="976">
      <c r="V976" s="12"/>
      <c r="W976" s="12"/>
      <c r="Z976" s="12"/>
      <c r="AA976" s="12"/>
      <c r="AD976" s="12"/>
      <c r="AE976" s="12"/>
      <c r="AI976" s="12"/>
      <c r="AL976" s="12"/>
      <c r="AM976" s="12"/>
      <c r="AQ976" s="12"/>
      <c r="AR976" s="12"/>
      <c r="AS976" s="12"/>
      <c r="AW976" s="12"/>
      <c r="BF976" s="12"/>
      <c r="BJ976" s="12"/>
    </row>
    <row r="977">
      <c r="V977" s="12"/>
      <c r="W977" s="12"/>
      <c r="Z977" s="12"/>
      <c r="AA977" s="12"/>
      <c r="AD977" s="12"/>
      <c r="AE977" s="12"/>
      <c r="AI977" s="12"/>
      <c r="AL977" s="12"/>
      <c r="AM977" s="12"/>
      <c r="AQ977" s="12"/>
      <c r="AR977" s="12"/>
      <c r="AS977" s="12"/>
      <c r="AW977" s="12"/>
      <c r="BF977" s="12"/>
      <c r="BJ977" s="12"/>
    </row>
    <row r="978">
      <c r="V978" s="12"/>
      <c r="W978" s="12"/>
      <c r="Z978" s="12"/>
      <c r="AA978" s="12"/>
      <c r="AD978" s="12"/>
      <c r="AE978" s="12"/>
      <c r="AI978" s="12"/>
      <c r="AL978" s="12"/>
      <c r="AM978" s="12"/>
      <c r="AQ978" s="12"/>
      <c r="AR978" s="12"/>
      <c r="AS978" s="12"/>
      <c r="AW978" s="12"/>
      <c r="BF978" s="12"/>
      <c r="BJ978" s="12"/>
    </row>
    <row r="979">
      <c r="V979" s="12"/>
      <c r="W979" s="12"/>
      <c r="Z979" s="12"/>
      <c r="AA979" s="12"/>
      <c r="AD979" s="12"/>
      <c r="AE979" s="12"/>
      <c r="AI979" s="12"/>
      <c r="AL979" s="12"/>
      <c r="AM979" s="12"/>
      <c r="AQ979" s="12"/>
      <c r="AR979" s="12"/>
      <c r="AS979" s="12"/>
      <c r="AW979" s="12"/>
      <c r="BF979" s="12"/>
      <c r="BJ979" s="12"/>
    </row>
    <row r="980">
      <c r="V980" s="12"/>
      <c r="W980" s="12"/>
      <c r="Z980" s="12"/>
      <c r="AA980" s="12"/>
      <c r="AD980" s="12"/>
      <c r="AE980" s="12"/>
      <c r="AI980" s="12"/>
      <c r="AL980" s="12"/>
      <c r="AM980" s="12"/>
      <c r="AQ980" s="12"/>
      <c r="AR980" s="12"/>
      <c r="AS980" s="12"/>
      <c r="AW980" s="12"/>
      <c r="BF980" s="12"/>
      <c r="BJ980" s="12"/>
    </row>
    <row r="981">
      <c r="V981" s="12"/>
      <c r="W981" s="12"/>
      <c r="Z981" s="12"/>
      <c r="AA981" s="12"/>
      <c r="AD981" s="12"/>
      <c r="AE981" s="12"/>
      <c r="AI981" s="12"/>
      <c r="AL981" s="12"/>
      <c r="AM981" s="12"/>
      <c r="AQ981" s="12"/>
      <c r="AR981" s="12"/>
      <c r="AS981" s="12"/>
      <c r="AW981" s="12"/>
      <c r="BF981" s="12"/>
      <c r="BJ981" s="12"/>
    </row>
    <row r="982">
      <c r="V982" s="12"/>
      <c r="W982" s="12"/>
      <c r="Z982" s="12"/>
      <c r="AA982" s="12"/>
      <c r="AD982" s="12"/>
      <c r="AE982" s="12"/>
      <c r="AI982" s="12"/>
      <c r="AL982" s="12"/>
      <c r="AM982" s="12"/>
      <c r="AQ982" s="12"/>
      <c r="AR982" s="12"/>
      <c r="AS982" s="12"/>
      <c r="AW982" s="12"/>
      <c r="BF982" s="12"/>
      <c r="BJ982" s="12"/>
    </row>
    <row r="983">
      <c r="V983" s="12"/>
      <c r="W983" s="12"/>
      <c r="Z983" s="12"/>
      <c r="AA983" s="12"/>
      <c r="AD983" s="12"/>
      <c r="AE983" s="12"/>
      <c r="AI983" s="12"/>
      <c r="AL983" s="12"/>
      <c r="AM983" s="12"/>
      <c r="AQ983" s="12"/>
      <c r="AR983" s="12"/>
      <c r="AS983" s="12"/>
      <c r="AW983" s="12"/>
      <c r="BF983" s="12"/>
      <c r="BJ983" s="12"/>
    </row>
    <row r="984">
      <c r="V984" s="12"/>
      <c r="W984" s="12"/>
      <c r="Z984" s="12"/>
      <c r="AA984" s="12"/>
      <c r="AD984" s="12"/>
      <c r="AE984" s="12"/>
      <c r="AI984" s="12"/>
      <c r="AL984" s="12"/>
      <c r="AM984" s="12"/>
      <c r="AQ984" s="12"/>
      <c r="AR984" s="12"/>
      <c r="AS984" s="12"/>
      <c r="AW984" s="12"/>
      <c r="BF984" s="12"/>
      <c r="BJ984" s="12"/>
    </row>
    <row r="985">
      <c r="V985" s="12"/>
      <c r="W985" s="12"/>
      <c r="Z985" s="12"/>
      <c r="AA985" s="12"/>
      <c r="AD985" s="12"/>
      <c r="AE985" s="12"/>
      <c r="AI985" s="12"/>
      <c r="AL985" s="12"/>
      <c r="AM985" s="12"/>
      <c r="AQ985" s="12"/>
      <c r="AR985" s="12"/>
      <c r="AS985" s="12"/>
      <c r="AW985" s="12"/>
      <c r="BF985" s="12"/>
      <c r="BJ985" s="12"/>
    </row>
    <row r="986">
      <c r="V986" s="12"/>
      <c r="W986" s="12"/>
      <c r="Z986" s="12"/>
      <c r="AA986" s="12"/>
      <c r="AD986" s="12"/>
      <c r="AE986" s="12"/>
      <c r="AI986" s="12"/>
      <c r="AL986" s="12"/>
      <c r="AM986" s="12"/>
      <c r="AQ986" s="12"/>
      <c r="AR986" s="12"/>
      <c r="AS986" s="12"/>
      <c r="AW986" s="12"/>
      <c r="BF986" s="12"/>
      <c r="BJ986" s="12"/>
    </row>
    <row r="987">
      <c r="V987" s="12"/>
      <c r="W987" s="12"/>
      <c r="Z987" s="12"/>
      <c r="AA987" s="12"/>
      <c r="AD987" s="12"/>
      <c r="AE987" s="12"/>
      <c r="AI987" s="12"/>
      <c r="AL987" s="12"/>
      <c r="AM987" s="12"/>
      <c r="AQ987" s="12"/>
      <c r="AR987" s="12"/>
      <c r="AS987" s="12"/>
      <c r="AW987" s="12"/>
      <c r="BF987" s="12"/>
      <c r="BJ987" s="12"/>
    </row>
    <row r="988">
      <c r="V988" s="12"/>
      <c r="W988" s="12"/>
      <c r="Z988" s="12"/>
      <c r="AA988" s="12"/>
      <c r="AD988" s="12"/>
      <c r="AE988" s="12"/>
      <c r="AI988" s="12"/>
      <c r="AL988" s="12"/>
      <c r="AM988" s="12"/>
      <c r="AQ988" s="12"/>
      <c r="AR988" s="12"/>
      <c r="AS988" s="12"/>
      <c r="AW988" s="12"/>
      <c r="BF988" s="12"/>
      <c r="BJ988" s="12"/>
    </row>
    <row r="989">
      <c r="V989" s="12"/>
      <c r="W989" s="12"/>
      <c r="Z989" s="12"/>
      <c r="AA989" s="12"/>
      <c r="AD989" s="12"/>
      <c r="AE989" s="12"/>
      <c r="AI989" s="12"/>
      <c r="AL989" s="12"/>
      <c r="AM989" s="12"/>
      <c r="AQ989" s="12"/>
      <c r="AR989" s="12"/>
      <c r="AS989" s="12"/>
      <c r="AW989" s="12"/>
      <c r="BF989" s="12"/>
      <c r="BJ989" s="12"/>
    </row>
    <row r="990">
      <c r="V990" s="12"/>
      <c r="W990" s="12"/>
      <c r="Z990" s="12"/>
      <c r="AA990" s="12"/>
      <c r="AD990" s="12"/>
      <c r="AE990" s="12"/>
      <c r="AI990" s="12"/>
      <c r="AL990" s="12"/>
      <c r="AM990" s="12"/>
      <c r="AQ990" s="12"/>
      <c r="AR990" s="12"/>
      <c r="AS990" s="12"/>
      <c r="AW990" s="12"/>
      <c r="BF990" s="12"/>
      <c r="BJ990" s="12"/>
    </row>
    <row r="991">
      <c r="V991" s="12"/>
      <c r="W991" s="12"/>
      <c r="Z991" s="12"/>
      <c r="AA991" s="12"/>
      <c r="AD991" s="12"/>
      <c r="AE991" s="12"/>
      <c r="AI991" s="12"/>
      <c r="AL991" s="12"/>
      <c r="AM991" s="12"/>
      <c r="AQ991" s="12"/>
      <c r="AR991" s="12"/>
      <c r="AS991" s="12"/>
      <c r="AW991" s="12"/>
      <c r="BF991" s="12"/>
      <c r="BJ991" s="12"/>
    </row>
    <row r="992">
      <c r="V992" s="12"/>
      <c r="W992" s="12"/>
      <c r="Z992" s="12"/>
      <c r="AA992" s="12"/>
      <c r="AD992" s="12"/>
      <c r="AE992" s="12"/>
      <c r="AI992" s="12"/>
      <c r="AL992" s="12"/>
      <c r="AM992" s="12"/>
      <c r="AQ992" s="12"/>
      <c r="AR992" s="12"/>
      <c r="AS992" s="12"/>
      <c r="AW992" s="12"/>
      <c r="BF992" s="12"/>
      <c r="BJ992" s="12"/>
    </row>
    <row r="993">
      <c r="V993" s="12"/>
      <c r="W993" s="12"/>
      <c r="Z993" s="12"/>
      <c r="AA993" s="12"/>
      <c r="AD993" s="12"/>
      <c r="AE993" s="12"/>
      <c r="AI993" s="12"/>
      <c r="AL993" s="12"/>
      <c r="AM993" s="12"/>
      <c r="AQ993" s="12"/>
      <c r="AR993" s="12"/>
      <c r="AS993" s="12"/>
      <c r="AW993" s="12"/>
      <c r="BF993" s="12"/>
      <c r="BJ993" s="12"/>
    </row>
    <row r="994">
      <c r="V994" s="12"/>
      <c r="W994" s="12"/>
      <c r="Z994" s="12"/>
      <c r="AA994" s="12"/>
      <c r="AD994" s="12"/>
      <c r="AE994" s="12"/>
      <c r="AI994" s="12"/>
      <c r="AL994" s="12"/>
      <c r="AM994" s="12"/>
      <c r="AQ994" s="12"/>
      <c r="AR994" s="12"/>
      <c r="AS994" s="12"/>
      <c r="AW994" s="12"/>
      <c r="BF994" s="12"/>
      <c r="BJ994" s="12"/>
    </row>
    <row r="995">
      <c r="V995" s="12"/>
      <c r="W995" s="12"/>
      <c r="Z995" s="12"/>
      <c r="AA995" s="12"/>
      <c r="AD995" s="12"/>
      <c r="AE995" s="12"/>
      <c r="AI995" s="12"/>
      <c r="AL995" s="12"/>
      <c r="AM995" s="12"/>
      <c r="AQ995" s="12"/>
      <c r="AR995" s="12"/>
      <c r="AS995" s="12"/>
      <c r="AW995" s="12"/>
      <c r="BF995" s="12"/>
      <c r="BJ995" s="12"/>
    </row>
    <row r="996">
      <c r="V996" s="12"/>
      <c r="W996" s="12"/>
      <c r="Z996" s="12"/>
      <c r="AA996" s="12"/>
      <c r="AD996" s="12"/>
      <c r="AE996" s="12"/>
      <c r="AI996" s="12"/>
      <c r="AL996" s="12"/>
      <c r="AM996" s="12"/>
      <c r="AQ996" s="12"/>
      <c r="AR996" s="12"/>
      <c r="AS996" s="12"/>
      <c r="AW996" s="12"/>
      <c r="BF996" s="12"/>
      <c r="BJ996" s="12"/>
    </row>
    <row r="997">
      <c r="V997" s="12"/>
      <c r="W997" s="12"/>
      <c r="Z997" s="12"/>
      <c r="AA997" s="12"/>
      <c r="AD997" s="12"/>
      <c r="AE997" s="12"/>
      <c r="AI997" s="12"/>
      <c r="AL997" s="12"/>
      <c r="AM997" s="12"/>
      <c r="AQ997" s="12"/>
      <c r="AR997" s="12"/>
      <c r="AS997" s="12"/>
      <c r="AW997" s="12"/>
      <c r="BF997" s="12"/>
      <c r="BJ997" s="12"/>
    </row>
    <row r="998">
      <c r="V998" s="12"/>
      <c r="W998" s="12"/>
      <c r="Z998" s="12"/>
      <c r="AA998" s="12"/>
      <c r="AD998" s="12"/>
      <c r="AE998" s="12"/>
      <c r="AI998" s="12"/>
      <c r="AL998" s="12"/>
      <c r="AM998" s="12"/>
      <c r="AQ998" s="12"/>
      <c r="AR998" s="12"/>
      <c r="AS998" s="12"/>
      <c r="AW998" s="12"/>
      <c r="BF998" s="12"/>
      <c r="BJ998" s="12"/>
    </row>
    <row r="999">
      <c r="V999" s="12"/>
      <c r="W999" s="12"/>
      <c r="Z999" s="12"/>
      <c r="AA999" s="12"/>
      <c r="AD999" s="12"/>
      <c r="AE999" s="12"/>
      <c r="AI999" s="12"/>
      <c r="AL999" s="12"/>
      <c r="AM999" s="12"/>
      <c r="AQ999" s="12"/>
      <c r="AR999" s="12"/>
      <c r="AS999" s="12"/>
      <c r="AW999" s="12"/>
      <c r="BF999" s="12"/>
      <c r="BJ999" s="12"/>
    </row>
    <row r="1000">
      <c r="V1000" s="12"/>
      <c r="W1000" s="12"/>
      <c r="Z1000" s="12"/>
      <c r="AA1000" s="12"/>
      <c r="AD1000" s="12"/>
      <c r="AE1000" s="12"/>
      <c r="AI1000" s="12"/>
      <c r="AL1000" s="12"/>
      <c r="AM1000" s="12"/>
      <c r="AQ1000" s="12"/>
      <c r="AR1000" s="12"/>
      <c r="AS1000" s="12"/>
      <c r="AW1000" s="12"/>
      <c r="BF1000" s="12"/>
      <c r="BJ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2" width="8.71"/>
    <col customWidth="1" min="53" max="53" width="9.14"/>
    <col customWidth="1" min="54" max="63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2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3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9" t="s">
        <v>6</v>
      </c>
      <c r="L2" s="9" t="s">
        <v>7</v>
      </c>
      <c r="M2" s="9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9" t="s">
        <v>11</v>
      </c>
      <c r="U2" s="10" t="s">
        <v>11</v>
      </c>
      <c r="V2" s="9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34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9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9" t="s">
        <v>36</v>
      </c>
      <c r="L3" s="9" t="s">
        <v>35</v>
      </c>
      <c r="M3" s="9" t="s">
        <v>36</v>
      </c>
      <c r="N3" s="9" t="s">
        <v>35</v>
      </c>
      <c r="O3" s="9" t="s">
        <v>36</v>
      </c>
      <c r="P3" s="9" t="s">
        <v>35</v>
      </c>
      <c r="Q3" s="9" t="s">
        <v>36</v>
      </c>
      <c r="R3" s="9" t="s">
        <v>35</v>
      </c>
      <c r="S3" s="9" t="s">
        <v>36</v>
      </c>
      <c r="T3" s="9" t="s">
        <v>35</v>
      </c>
      <c r="U3" s="10" t="s">
        <v>36</v>
      </c>
      <c r="V3" s="9" t="s">
        <v>35</v>
      </c>
      <c r="W3" s="9" t="s">
        <v>36</v>
      </c>
      <c r="X3" s="9" t="s">
        <v>35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76</v>
      </c>
      <c r="AG3" s="9" t="s">
        <v>36</v>
      </c>
      <c r="AH3" s="34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36</v>
      </c>
      <c r="AR3" s="9" t="s">
        <v>35</v>
      </c>
      <c r="AS3" s="9" t="s">
        <v>36</v>
      </c>
      <c r="AT3" s="9" t="s">
        <v>35</v>
      </c>
      <c r="AU3" s="9" t="s">
        <v>36</v>
      </c>
      <c r="AV3" s="9" t="s">
        <v>35</v>
      </c>
      <c r="AW3" s="9" t="s">
        <v>36</v>
      </c>
      <c r="AX3" s="9" t="s">
        <v>76</v>
      </c>
      <c r="AY3" s="9" t="s">
        <v>36</v>
      </c>
      <c r="AZ3" s="9" t="s">
        <v>35</v>
      </c>
      <c r="BA3" s="9" t="s">
        <v>36</v>
      </c>
      <c r="BB3" s="11" t="s">
        <v>76</v>
      </c>
      <c r="BC3" s="11" t="s">
        <v>36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36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8"/>
      <c r="W4" s="12"/>
      <c r="X4" s="12"/>
      <c r="Y4" s="12"/>
      <c r="Z4" s="12"/>
      <c r="AA4" s="12"/>
      <c r="AB4" s="12"/>
      <c r="AC4" s="12"/>
      <c r="AD4" s="12"/>
      <c r="AE4" s="12"/>
      <c r="AF4" s="12">
        <v>207.67</v>
      </c>
      <c r="AG4" s="12"/>
      <c r="AH4" s="35">
        <v>253.74</v>
      </c>
      <c r="AI4" s="12">
        <v>291.02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>
        <v>196.8</v>
      </c>
      <c r="AY4" s="12">
        <v>316.72</v>
      </c>
      <c r="AZ4" s="12">
        <v>309.39</v>
      </c>
      <c r="BA4" s="12">
        <v>240.05</v>
      </c>
      <c r="BB4" s="12">
        <v>401.0</v>
      </c>
      <c r="BC4" s="12">
        <v>204.66</v>
      </c>
      <c r="BD4" s="12"/>
      <c r="BE4" s="12"/>
      <c r="BF4" s="12"/>
      <c r="BG4" s="12"/>
      <c r="BH4" s="12"/>
      <c r="BI4" s="12"/>
      <c r="BJ4" s="12"/>
      <c r="BK4" s="13"/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35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8"/>
      <c r="W6" s="12"/>
      <c r="X6" s="12"/>
      <c r="Y6" s="12"/>
      <c r="Z6" s="12"/>
      <c r="AA6" s="12"/>
      <c r="AB6" s="12"/>
      <c r="AC6" s="12"/>
      <c r="AD6" s="12"/>
      <c r="AE6" s="12"/>
      <c r="AF6" s="12">
        <v>0.8299999999999998</v>
      </c>
      <c r="AG6" s="12"/>
      <c r="AH6" s="35">
        <v>1.35</v>
      </c>
      <c r="AI6" s="12">
        <v>0.0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>
        <v>0.22000000000000003</v>
      </c>
      <c r="AY6" s="12">
        <v>0.0</v>
      </c>
      <c r="AZ6" s="12">
        <v>0.4699999999999999</v>
      </c>
      <c r="BA6" s="12">
        <v>0.0</v>
      </c>
      <c r="BB6" s="12">
        <v>0.69</v>
      </c>
      <c r="BC6" s="12">
        <v>0.0</v>
      </c>
      <c r="BD6" s="12"/>
      <c r="BE6" s="12"/>
      <c r="BF6" s="12"/>
      <c r="BG6" s="12"/>
      <c r="BH6" s="12"/>
      <c r="BI6" s="12"/>
      <c r="BJ6" s="12"/>
      <c r="BK6" s="13"/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8"/>
      <c r="W7" s="12"/>
      <c r="X7" s="12"/>
      <c r="Y7" s="12"/>
      <c r="Z7" s="12"/>
      <c r="AA7" s="12"/>
      <c r="AB7" s="12"/>
      <c r="AC7" s="12"/>
      <c r="AD7" s="12"/>
      <c r="AE7" s="12"/>
      <c r="AF7" s="12">
        <v>1.46</v>
      </c>
      <c r="AG7" s="12"/>
      <c r="AH7" s="35">
        <v>1.45</v>
      </c>
      <c r="AI7" s="12">
        <v>0.0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>
        <v>0.8299999999999998</v>
      </c>
      <c r="AY7" s="12">
        <v>0.01</v>
      </c>
      <c r="AZ7" s="12">
        <v>2.4</v>
      </c>
      <c r="BA7" s="12">
        <v>0.0</v>
      </c>
      <c r="BB7" s="12">
        <v>2.33</v>
      </c>
      <c r="BC7" s="12">
        <v>0.0</v>
      </c>
      <c r="BD7" s="12"/>
      <c r="BE7" s="12"/>
      <c r="BF7" s="12"/>
      <c r="BG7" s="12"/>
      <c r="BH7" s="12"/>
      <c r="BI7" s="12"/>
      <c r="BJ7" s="12"/>
      <c r="BK7" s="13"/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8"/>
      <c r="W8" s="12"/>
      <c r="X8" s="12"/>
      <c r="Y8" s="12"/>
      <c r="Z8" s="12"/>
      <c r="AA8" s="12"/>
      <c r="AB8" s="12"/>
      <c r="AC8" s="12"/>
      <c r="AD8" s="12"/>
      <c r="AE8" s="12"/>
      <c r="AF8" s="12">
        <v>5.03</v>
      </c>
      <c r="AG8" s="12"/>
      <c r="AH8" s="35">
        <v>2.37</v>
      </c>
      <c r="AI8" s="12">
        <v>0.0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>
        <v>4.56</v>
      </c>
      <c r="AY8" s="12">
        <v>0.36</v>
      </c>
      <c r="AZ8" s="12">
        <v>3.95</v>
      </c>
      <c r="BA8" s="12">
        <v>0.12</v>
      </c>
      <c r="BB8" s="12">
        <v>7.09</v>
      </c>
      <c r="BC8" s="12">
        <v>0.06</v>
      </c>
      <c r="BD8" s="12"/>
      <c r="BE8" s="12"/>
      <c r="BF8" s="12"/>
      <c r="BG8" s="12"/>
      <c r="BH8" s="12"/>
      <c r="BI8" s="12"/>
      <c r="BJ8" s="12"/>
      <c r="BK8" s="13"/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8"/>
      <c r="W9" s="12"/>
      <c r="X9" s="12"/>
      <c r="Y9" s="12"/>
      <c r="Z9" s="12"/>
      <c r="AA9" s="12"/>
      <c r="AB9" s="12"/>
      <c r="AC9" s="12"/>
      <c r="AD9" s="12"/>
      <c r="AE9" s="12"/>
      <c r="AF9" s="12">
        <v>70.05</v>
      </c>
      <c r="AG9" s="12"/>
      <c r="AH9" s="35">
        <v>24.01</v>
      </c>
      <c r="AI9" s="12">
        <v>4.51</v>
      </c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>
        <v>44.23</v>
      </c>
      <c r="AY9" s="12">
        <v>32.6</v>
      </c>
      <c r="AZ9" s="12">
        <v>57.51</v>
      </c>
      <c r="BA9" s="12">
        <v>24.17</v>
      </c>
      <c r="BB9" s="12">
        <v>55.8</v>
      </c>
      <c r="BC9" s="12">
        <v>8.32</v>
      </c>
      <c r="BD9" s="12"/>
      <c r="BE9" s="12"/>
      <c r="BF9" s="12"/>
      <c r="BG9" s="12"/>
      <c r="BH9" s="12"/>
      <c r="BI9" s="12"/>
      <c r="BJ9" s="12"/>
      <c r="BK9" s="13"/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8"/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119.46</v>
      </c>
      <c r="AG10" s="12"/>
      <c r="AH10" s="35">
        <v>211.64</v>
      </c>
      <c r="AI10" s="12">
        <v>255.37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>
        <v>139.18</v>
      </c>
      <c r="AY10" s="12">
        <v>267.66</v>
      </c>
      <c r="AZ10" s="12">
        <v>243.27</v>
      </c>
      <c r="BA10" s="12">
        <v>207.29</v>
      </c>
      <c r="BB10" s="12">
        <v>327.8</v>
      </c>
      <c r="BC10" s="12">
        <v>189.84</v>
      </c>
      <c r="BD10" s="12"/>
      <c r="BE10" s="12"/>
      <c r="BF10" s="12"/>
      <c r="BG10" s="12"/>
      <c r="BH10" s="12"/>
      <c r="BI10" s="12"/>
      <c r="BJ10" s="12"/>
      <c r="BK10" s="13"/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8"/>
      <c r="W11" s="12"/>
      <c r="X11" s="12"/>
      <c r="Y11" s="12"/>
      <c r="Z11" s="12"/>
      <c r="AA11" s="12"/>
      <c r="AB11" s="12"/>
      <c r="AC11" s="12"/>
      <c r="AD11" s="12"/>
      <c r="AE11" s="12"/>
      <c r="AF11" s="12">
        <v>10.75</v>
      </c>
      <c r="AG11" s="12"/>
      <c r="AH11" s="35">
        <v>12.72</v>
      </c>
      <c r="AI11" s="12">
        <v>30.92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>
        <v>7.74</v>
      </c>
      <c r="AY11" s="12">
        <v>14.8</v>
      </c>
      <c r="AZ11" s="12">
        <v>1.71</v>
      </c>
      <c r="BA11" s="12">
        <v>8.42</v>
      </c>
      <c r="BB11" s="12">
        <v>6.82</v>
      </c>
      <c r="BC11" s="12">
        <v>6.36</v>
      </c>
      <c r="BD11" s="12"/>
      <c r="BE11" s="12"/>
      <c r="BF11" s="12"/>
      <c r="BG11" s="12"/>
      <c r="BH11" s="12"/>
      <c r="BI11" s="12"/>
      <c r="BJ11" s="12"/>
      <c r="BK11" s="13"/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8"/>
      <c r="W12" s="12"/>
      <c r="X12" s="12"/>
      <c r="Y12" s="12"/>
      <c r="Z12" s="12"/>
      <c r="AA12" s="12"/>
      <c r="AB12" s="12"/>
      <c r="AC12" s="12"/>
      <c r="AD12" s="12"/>
      <c r="AE12" s="12"/>
      <c r="AF12" s="12">
        <v>0.06</v>
      </c>
      <c r="AG12" s="12"/>
      <c r="AH12" s="35">
        <v>0.13</v>
      </c>
      <c r="AI12" s="12">
        <v>0.03</v>
      </c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>
        <v>0.0</v>
      </c>
      <c r="AY12" s="12">
        <v>0.08</v>
      </c>
      <c r="AZ12" s="12">
        <v>0.1</v>
      </c>
      <c r="BA12" s="12">
        <v>0.04</v>
      </c>
      <c r="BB12" s="12">
        <v>0.03</v>
      </c>
      <c r="BC12" s="12">
        <v>0.03</v>
      </c>
      <c r="BD12" s="12"/>
      <c r="BE12" s="12"/>
      <c r="BF12" s="12"/>
      <c r="BG12" s="12"/>
      <c r="BH12" s="12"/>
      <c r="BI12" s="12"/>
      <c r="BJ12" s="12"/>
      <c r="BK12" s="13"/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35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 t="str">
        <f t="shared" si="1"/>
        <v>#DIV/0!</v>
      </c>
      <c r="K14" s="22" t="str">
        <f t="shared" si="1"/>
        <v>#DIV/0!</v>
      </c>
      <c r="L14" s="22" t="str">
        <f t="shared" si="1"/>
        <v>#DIV/0!</v>
      </c>
      <c r="M14" s="22" t="str">
        <f t="shared" si="1"/>
        <v>#DIV/0!</v>
      </c>
      <c r="N14" s="22" t="str">
        <f t="shared" si="1"/>
        <v>#DIV/0!</v>
      </c>
      <c r="O14" s="22" t="str">
        <f t="shared" si="1"/>
        <v>#DIV/0!</v>
      </c>
      <c r="P14" s="22" t="str">
        <f t="shared" si="1"/>
        <v>#DIV/0!</v>
      </c>
      <c r="Q14" s="22" t="str">
        <f t="shared" si="1"/>
        <v>#DIV/0!</v>
      </c>
      <c r="R14" s="22" t="str">
        <f t="shared" si="1"/>
        <v>#DIV/0!</v>
      </c>
      <c r="S14" s="22" t="str">
        <f t="shared" si="1"/>
        <v>#DIV/0!</v>
      </c>
      <c r="T14" s="22" t="str">
        <f t="shared" si="1"/>
        <v>#DIV/0!</v>
      </c>
      <c r="U14" s="22" t="str">
        <f t="shared" si="1"/>
        <v>#DIV/0!</v>
      </c>
      <c r="V14" s="23" t="str">
        <f t="shared" si="1"/>
        <v>#DIV/0!</v>
      </c>
      <c r="W14" s="22" t="str">
        <f t="shared" si="1"/>
        <v>#DIV/0!</v>
      </c>
      <c r="X14" s="22" t="str">
        <f t="shared" si="1"/>
        <v>#DIV/0!</v>
      </c>
      <c r="Y14" s="22" t="str">
        <f t="shared" si="1"/>
        <v>#DIV/0!</v>
      </c>
      <c r="Z14" s="22" t="str">
        <f t="shared" si="1"/>
        <v>#DIV/0!</v>
      </c>
      <c r="AA14" s="22" t="str">
        <f t="shared" si="1"/>
        <v>#DIV/0!</v>
      </c>
      <c r="AB14" s="22" t="str">
        <f t="shared" si="1"/>
        <v>#DIV/0!</v>
      </c>
      <c r="AC14" s="22" t="str">
        <f t="shared" si="1"/>
        <v>#DIV/0!</v>
      </c>
      <c r="AD14" s="22" t="str">
        <f t="shared" si="1"/>
        <v>#DIV/0!</v>
      </c>
      <c r="AE14" s="22" t="str">
        <f t="shared" si="1"/>
        <v>#DIV/0!</v>
      </c>
      <c r="AF14" s="22">
        <f t="shared" si="1"/>
        <v>0.3996725574</v>
      </c>
      <c r="AG14" s="22" t="str">
        <f t="shared" si="1"/>
        <v>#DIV/0!</v>
      </c>
      <c r="AH14" s="37">
        <f t="shared" si="1"/>
        <v>0.5320406716</v>
      </c>
      <c r="AI14" s="22">
        <f t="shared" si="1"/>
        <v>0</v>
      </c>
      <c r="AJ14" s="22" t="str">
        <f t="shared" si="1"/>
        <v>#DIV/0!</v>
      </c>
      <c r="AK14" s="22" t="str">
        <f t="shared" si="1"/>
        <v>#DIV/0!</v>
      </c>
      <c r="AL14" s="22" t="str">
        <f t="shared" si="1"/>
        <v>#DIV/0!</v>
      </c>
      <c r="AM14" s="22" t="str">
        <f t="shared" si="1"/>
        <v>#DIV/0!</v>
      </c>
      <c r="AN14" s="22" t="str">
        <f t="shared" si="1"/>
        <v>#DIV/0!</v>
      </c>
      <c r="AO14" s="22" t="str">
        <f t="shared" si="1"/>
        <v>#DIV/0!</v>
      </c>
      <c r="AP14" s="22" t="str">
        <f t="shared" si="1"/>
        <v>#DIV/0!</v>
      </c>
      <c r="AQ14" s="22" t="str">
        <f t="shared" si="1"/>
        <v>#DIV/0!</v>
      </c>
      <c r="AR14" s="22" t="str">
        <f t="shared" si="1"/>
        <v>#DIV/0!</v>
      </c>
      <c r="AS14" s="22" t="str">
        <f t="shared" si="1"/>
        <v>#DIV/0!</v>
      </c>
      <c r="AT14" s="22" t="str">
        <f t="shared" si="1"/>
        <v>#DIV/0!</v>
      </c>
      <c r="AU14" s="22" t="str">
        <f t="shared" si="1"/>
        <v>#DIV/0!</v>
      </c>
      <c r="AV14" s="22" t="str">
        <f t="shared" si="1"/>
        <v>#DIV/0!</v>
      </c>
      <c r="AW14" s="22" t="str">
        <f t="shared" si="1"/>
        <v>#DIV/0!</v>
      </c>
      <c r="AX14" s="22">
        <f t="shared" si="1"/>
        <v>0.1117886179</v>
      </c>
      <c r="AY14" s="22">
        <f t="shared" si="1"/>
        <v>0</v>
      </c>
      <c r="AZ14" s="22">
        <f t="shared" si="1"/>
        <v>0.1519118265</v>
      </c>
      <c r="BA14" s="22">
        <f t="shared" si="1"/>
        <v>0</v>
      </c>
      <c r="BB14" s="22">
        <f t="shared" si="1"/>
        <v>0.1720698254</v>
      </c>
      <c r="BC14" s="22">
        <f t="shared" si="1"/>
        <v>0</v>
      </c>
      <c r="BD14" s="22" t="str">
        <f t="shared" si="1"/>
        <v>#DIV/0!</v>
      </c>
      <c r="BE14" s="22" t="str">
        <f t="shared" si="1"/>
        <v>#DIV/0!</v>
      </c>
      <c r="BF14" s="22" t="str">
        <f t="shared" si="1"/>
        <v>#DIV/0!</v>
      </c>
      <c r="BG14" s="22" t="str">
        <f t="shared" si="1"/>
        <v>#DIV/0!</v>
      </c>
      <c r="BH14" s="22" t="str">
        <f t="shared" si="1"/>
        <v>#DIV/0!</v>
      </c>
      <c r="BI14" s="22" t="str">
        <f t="shared" si="1"/>
        <v>#DIV/0!</v>
      </c>
      <c r="BJ14" s="22" t="str">
        <f t="shared" si="1"/>
        <v>#DIV/0!</v>
      </c>
      <c r="BK14" s="24" t="str">
        <f t="shared" si="1"/>
        <v>#DIV/0!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 t="str">
        <f t="shared" si="2"/>
        <v>#DIV/0!</v>
      </c>
      <c r="K15" s="22" t="str">
        <f t="shared" si="2"/>
        <v>#DIV/0!</v>
      </c>
      <c r="L15" s="22" t="str">
        <f t="shared" si="2"/>
        <v>#DIV/0!</v>
      </c>
      <c r="M15" s="22" t="str">
        <f t="shared" si="2"/>
        <v>#DIV/0!</v>
      </c>
      <c r="N15" s="22" t="str">
        <f t="shared" si="2"/>
        <v>#DIV/0!</v>
      </c>
      <c r="O15" s="22" t="str">
        <f t="shared" si="2"/>
        <v>#DIV/0!</v>
      </c>
      <c r="P15" s="22" t="str">
        <f t="shared" si="2"/>
        <v>#DIV/0!</v>
      </c>
      <c r="Q15" s="22" t="str">
        <f t="shared" si="2"/>
        <v>#DIV/0!</v>
      </c>
      <c r="R15" s="22" t="str">
        <f t="shared" si="2"/>
        <v>#DIV/0!</v>
      </c>
      <c r="S15" s="22" t="str">
        <f t="shared" si="2"/>
        <v>#DIV/0!</v>
      </c>
      <c r="T15" s="22" t="str">
        <f t="shared" si="2"/>
        <v>#DIV/0!</v>
      </c>
      <c r="U15" s="22" t="str">
        <f t="shared" si="2"/>
        <v>#DIV/0!</v>
      </c>
      <c r="V15" s="23" t="str">
        <f t="shared" si="2"/>
        <v>#DIV/0!</v>
      </c>
      <c r="W15" s="22" t="str">
        <f t="shared" si="2"/>
        <v>#DIV/0!</v>
      </c>
      <c r="X15" s="22" t="str">
        <f t="shared" si="2"/>
        <v>#DIV/0!</v>
      </c>
      <c r="Y15" s="22" t="str">
        <f t="shared" si="2"/>
        <v>#DIV/0!</v>
      </c>
      <c r="Z15" s="22" t="str">
        <f t="shared" si="2"/>
        <v>#DIV/0!</v>
      </c>
      <c r="AA15" s="22" t="str">
        <f t="shared" si="2"/>
        <v>#DIV/0!</v>
      </c>
      <c r="AB15" s="22" t="str">
        <f t="shared" si="2"/>
        <v>#DIV/0!</v>
      </c>
      <c r="AC15" s="22" t="str">
        <f t="shared" si="2"/>
        <v>#DIV/0!</v>
      </c>
      <c r="AD15" s="22" t="str">
        <f t="shared" si="2"/>
        <v>#DIV/0!</v>
      </c>
      <c r="AE15" s="22" t="str">
        <f t="shared" si="2"/>
        <v>#DIV/0!</v>
      </c>
      <c r="AF15" s="22">
        <f t="shared" si="2"/>
        <v>0.7030384745</v>
      </c>
      <c r="AG15" s="22" t="str">
        <f t="shared" si="2"/>
        <v>#DIV/0!</v>
      </c>
      <c r="AH15" s="37">
        <f t="shared" si="2"/>
        <v>0.5714510917</v>
      </c>
      <c r="AI15" s="22">
        <f t="shared" si="2"/>
        <v>0</v>
      </c>
      <c r="AJ15" s="22" t="str">
        <f t="shared" si="2"/>
        <v>#DIV/0!</v>
      </c>
      <c r="AK15" s="22" t="str">
        <f t="shared" si="2"/>
        <v>#DIV/0!</v>
      </c>
      <c r="AL15" s="22" t="str">
        <f t="shared" si="2"/>
        <v>#DIV/0!</v>
      </c>
      <c r="AM15" s="22" t="str">
        <f t="shared" si="2"/>
        <v>#DIV/0!</v>
      </c>
      <c r="AN15" s="22" t="str">
        <f t="shared" si="2"/>
        <v>#DIV/0!</v>
      </c>
      <c r="AO15" s="22" t="str">
        <f t="shared" si="2"/>
        <v>#DIV/0!</v>
      </c>
      <c r="AP15" s="22" t="str">
        <f t="shared" si="2"/>
        <v>#DIV/0!</v>
      </c>
      <c r="AQ15" s="22" t="str">
        <f t="shared" si="2"/>
        <v>#DIV/0!</v>
      </c>
      <c r="AR15" s="22" t="str">
        <f t="shared" si="2"/>
        <v>#DIV/0!</v>
      </c>
      <c r="AS15" s="22" t="str">
        <f t="shared" si="2"/>
        <v>#DIV/0!</v>
      </c>
      <c r="AT15" s="22" t="str">
        <f t="shared" si="2"/>
        <v>#DIV/0!</v>
      </c>
      <c r="AU15" s="22" t="str">
        <f t="shared" si="2"/>
        <v>#DIV/0!</v>
      </c>
      <c r="AV15" s="22" t="str">
        <f t="shared" si="2"/>
        <v>#DIV/0!</v>
      </c>
      <c r="AW15" s="22" t="str">
        <f t="shared" si="2"/>
        <v>#DIV/0!</v>
      </c>
      <c r="AX15" s="22">
        <f t="shared" si="2"/>
        <v>0.4217479675</v>
      </c>
      <c r="AY15" s="22">
        <f t="shared" si="2"/>
        <v>0.00315736297</v>
      </c>
      <c r="AZ15" s="22">
        <f t="shared" si="2"/>
        <v>0.7757199651</v>
      </c>
      <c r="BA15" s="22">
        <f t="shared" si="2"/>
        <v>0</v>
      </c>
      <c r="BB15" s="22">
        <f t="shared" si="2"/>
        <v>0.5810473815</v>
      </c>
      <c r="BC15" s="22">
        <f t="shared" si="2"/>
        <v>0</v>
      </c>
      <c r="BD15" s="22" t="str">
        <f t="shared" si="2"/>
        <v>#DIV/0!</v>
      </c>
      <c r="BE15" s="22" t="str">
        <f t="shared" si="2"/>
        <v>#DIV/0!</v>
      </c>
      <c r="BF15" s="22" t="str">
        <f t="shared" si="2"/>
        <v>#DIV/0!</v>
      </c>
      <c r="BG15" s="22" t="str">
        <f t="shared" si="2"/>
        <v>#DIV/0!</v>
      </c>
      <c r="BH15" s="22" t="str">
        <f t="shared" si="2"/>
        <v>#DIV/0!</v>
      </c>
      <c r="BI15" s="22" t="str">
        <f t="shared" si="2"/>
        <v>#DIV/0!</v>
      </c>
      <c r="BJ15" s="22" t="str">
        <f t="shared" si="2"/>
        <v>#DIV/0!</v>
      </c>
      <c r="BK15" s="24" t="str">
        <f t="shared" si="2"/>
        <v>#DIV/0!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 t="str">
        <f t="shared" si="3"/>
        <v>#DIV/0!</v>
      </c>
      <c r="K16" s="22" t="str">
        <f t="shared" si="3"/>
        <v>#DIV/0!</v>
      </c>
      <c r="L16" s="22" t="str">
        <f t="shared" si="3"/>
        <v>#DIV/0!</v>
      </c>
      <c r="M16" s="22" t="str">
        <f t="shared" si="3"/>
        <v>#DIV/0!</v>
      </c>
      <c r="N16" s="22" t="str">
        <f t="shared" si="3"/>
        <v>#DIV/0!</v>
      </c>
      <c r="O16" s="22" t="str">
        <f t="shared" si="3"/>
        <v>#DIV/0!</v>
      </c>
      <c r="P16" s="22" t="str">
        <f t="shared" si="3"/>
        <v>#DIV/0!</v>
      </c>
      <c r="Q16" s="22" t="str">
        <f t="shared" si="3"/>
        <v>#DIV/0!</v>
      </c>
      <c r="R16" s="22" t="str">
        <f t="shared" si="3"/>
        <v>#DIV/0!</v>
      </c>
      <c r="S16" s="22" t="str">
        <f t="shared" si="3"/>
        <v>#DIV/0!</v>
      </c>
      <c r="T16" s="22" t="str">
        <f t="shared" si="3"/>
        <v>#DIV/0!</v>
      </c>
      <c r="U16" s="22" t="str">
        <f t="shared" si="3"/>
        <v>#DIV/0!</v>
      </c>
      <c r="V16" s="23" t="str">
        <f t="shared" si="3"/>
        <v>#DIV/0!</v>
      </c>
      <c r="W16" s="22" t="str">
        <f t="shared" si="3"/>
        <v>#DIV/0!</v>
      </c>
      <c r="X16" s="22" t="str">
        <f t="shared" si="3"/>
        <v>#DIV/0!</v>
      </c>
      <c r="Y16" s="22" t="str">
        <f t="shared" si="3"/>
        <v>#DIV/0!</v>
      </c>
      <c r="Z16" s="22" t="str">
        <f t="shared" si="3"/>
        <v>#DIV/0!</v>
      </c>
      <c r="AA16" s="22" t="str">
        <f t="shared" si="3"/>
        <v>#DIV/0!</v>
      </c>
      <c r="AB16" s="22" t="str">
        <f t="shared" si="3"/>
        <v>#DIV/0!</v>
      </c>
      <c r="AC16" s="22" t="str">
        <f t="shared" si="3"/>
        <v>#DIV/0!</v>
      </c>
      <c r="AD16" s="22" t="str">
        <f t="shared" si="3"/>
        <v>#DIV/0!</v>
      </c>
      <c r="AE16" s="22" t="str">
        <f t="shared" si="3"/>
        <v>#DIV/0!</v>
      </c>
      <c r="AF16" s="22">
        <f t="shared" si="3"/>
        <v>2.422112005</v>
      </c>
      <c r="AG16" s="22" t="str">
        <f t="shared" si="3"/>
        <v>#DIV/0!</v>
      </c>
      <c r="AH16" s="37">
        <f t="shared" si="3"/>
        <v>0.9340269567</v>
      </c>
      <c r="AI16" s="22">
        <f t="shared" si="3"/>
        <v>0</v>
      </c>
      <c r="AJ16" s="22" t="str">
        <f t="shared" si="3"/>
        <v>#DIV/0!</v>
      </c>
      <c r="AK16" s="22" t="str">
        <f t="shared" si="3"/>
        <v>#DIV/0!</v>
      </c>
      <c r="AL16" s="22" t="str">
        <f t="shared" si="3"/>
        <v>#DIV/0!</v>
      </c>
      <c r="AM16" s="22" t="str">
        <f t="shared" si="3"/>
        <v>#DIV/0!</v>
      </c>
      <c r="AN16" s="22" t="str">
        <f t="shared" si="3"/>
        <v>#DIV/0!</v>
      </c>
      <c r="AO16" s="22" t="str">
        <f t="shared" si="3"/>
        <v>#DIV/0!</v>
      </c>
      <c r="AP16" s="22" t="str">
        <f t="shared" si="3"/>
        <v>#DIV/0!</v>
      </c>
      <c r="AQ16" s="22" t="str">
        <f t="shared" si="3"/>
        <v>#DIV/0!</v>
      </c>
      <c r="AR16" s="22" t="str">
        <f t="shared" si="3"/>
        <v>#DIV/0!</v>
      </c>
      <c r="AS16" s="22" t="str">
        <f t="shared" si="3"/>
        <v>#DIV/0!</v>
      </c>
      <c r="AT16" s="22" t="str">
        <f t="shared" si="3"/>
        <v>#DIV/0!</v>
      </c>
      <c r="AU16" s="22" t="str">
        <f t="shared" si="3"/>
        <v>#DIV/0!</v>
      </c>
      <c r="AV16" s="22" t="str">
        <f t="shared" si="3"/>
        <v>#DIV/0!</v>
      </c>
      <c r="AW16" s="22" t="str">
        <f t="shared" si="3"/>
        <v>#DIV/0!</v>
      </c>
      <c r="AX16" s="22">
        <f t="shared" si="3"/>
        <v>2.317073171</v>
      </c>
      <c r="AY16" s="22">
        <f t="shared" si="3"/>
        <v>0.1136650669</v>
      </c>
      <c r="AZ16" s="22">
        <f t="shared" si="3"/>
        <v>1.276705776</v>
      </c>
      <c r="BA16" s="22">
        <f t="shared" si="3"/>
        <v>0.0499895855</v>
      </c>
      <c r="BB16" s="22">
        <f t="shared" si="3"/>
        <v>1.7680798</v>
      </c>
      <c r="BC16" s="22">
        <f t="shared" si="3"/>
        <v>0.02931691586</v>
      </c>
      <c r="BD16" s="22" t="str">
        <f t="shared" si="3"/>
        <v>#DIV/0!</v>
      </c>
      <c r="BE16" s="22" t="str">
        <f t="shared" si="3"/>
        <v>#DIV/0!</v>
      </c>
      <c r="BF16" s="22" t="str">
        <f t="shared" si="3"/>
        <v>#DIV/0!</v>
      </c>
      <c r="BG16" s="22" t="str">
        <f t="shared" si="3"/>
        <v>#DIV/0!</v>
      </c>
      <c r="BH16" s="22" t="str">
        <f t="shared" si="3"/>
        <v>#DIV/0!</v>
      </c>
      <c r="BI16" s="22" t="str">
        <f t="shared" si="3"/>
        <v>#DIV/0!</v>
      </c>
      <c r="BJ16" s="22" t="str">
        <f t="shared" si="3"/>
        <v>#DIV/0!</v>
      </c>
      <c r="BK16" s="24" t="str">
        <f t="shared" si="3"/>
        <v>#DIV/0!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 t="str">
        <f t="shared" si="4"/>
        <v>#DIV/0!</v>
      </c>
      <c r="K17" s="22" t="str">
        <f t="shared" si="4"/>
        <v>#DIV/0!</v>
      </c>
      <c r="L17" s="22" t="str">
        <f t="shared" si="4"/>
        <v>#DIV/0!</v>
      </c>
      <c r="M17" s="22" t="str">
        <f t="shared" si="4"/>
        <v>#DIV/0!</v>
      </c>
      <c r="N17" s="22" t="str">
        <f t="shared" si="4"/>
        <v>#DIV/0!</v>
      </c>
      <c r="O17" s="22" t="str">
        <f t="shared" si="4"/>
        <v>#DIV/0!</v>
      </c>
      <c r="P17" s="22" t="str">
        <f t="shared" si="4"/>
        <v>#DIV/0!</v>
      </c>
      <c r="Q17" s="22" t="str">
        <f t="shared" si="4"/>
        <v>#DIV/0!</v>
      </c>
      <c r="R17" s="22" t="str">
        <f t="shared" si="4"/>
        <v>#DIV/0!</v>
      </c>
      <c r="S17" s="22" t="str">
        <f t="shared" si="4"/>
        <v>#DIV/0!</v>
      </c>
      <c r="T17" s="22" t="str">
        <f t="shared" si="4"/>
        <v>#DIV/0!</v>
      </c>
      <c r="U17" s="22" t="str">
        <f t="shared" si="4"/>
        <v>#DIV/0!</v>
      </c>
      <c r="V17" s="23" t="str">
        <f t="shared" si="4"/>
        <v>#DIV/0!</v>
      </c>
      <c r="W17" s="22" t="str">
        <f t="shared" si="4"/>
        <v>#DIV/0!</v>
      </c>
      <c r="X17" s="22" t="str">
        <f t="shared" si="4"/>
        <v>#DIV/0!</v>
      </c>
      <c r="Y17" s="22" t="str">
        <f t="shared" si="4"/>
        <v>#DIV/0!</v>
      </c>
      <c r="Z17" s="22" t="str">
        <f t="shared" si="4"/>
        <v>#DIV/0!</v>
      </c>
      <c r="AA17" s="22" t="str">
        <f t="shared" si="4"/>
        <v>#DIV/0!</v>
      </c>
      <c r="AB17" s="22" t="str">
        <f t="shared" si="4"/>
        <v>#DIV/0!</v>
      </c>
      <c r="AC17" s="22" t="str">
        <f t="shared" si="4"/>
        <v>#DIV/0!</v>
      </c>
      <c r="AD17" s="22" t="str">
        <f t="shared" si="4"/>
        <v>#DIV/0!</v>
      </c>
      <c r="AE17" s="22" t="str">
        <f t="shared" si="4"/>
        <v>#DIV/0!</v>
      </c>
      <c r="AF17" s="22">
        <f t="shared" si="4"/>
        <v>33.73140078</v>
      </c>
      <c r="AG17" s="22" t="str">
        <f t="shared" si="4"/>
        <v>#DIV/0!</v>
      </c>
      <c r="AH17" s="37">
        <f t="shared" si="4"/>
        <v>9.46244187</v>
      </c>
      <c r="AI17" s="22">
        <f t="shared" si="4"/>
        <v>1.549721669</v>
      </c>
      <c r="AJ17" s="22" t="str">
        <f t="shared" si="4"/>
        <v>#DIV/0!</v>
      </c>
      <c r="AK17" s="22" t="str">
        <f t="shared" si="4"/>
        <v>#DIV/0!</v>
      </c>
      <c r="AL17" s="22" t="str">
        <f t="shared" si="4"/>
        <v>#DIV/0!</v>
      </c>
      <c r="AM17" s="22" t="str">
        <f t="shared" si="4"/>
        <v>#DIV/0!</v>
      </c>
      <c r="AN17" s="22" t="str">
        <f t="shared" si="4"/>
        <v>#DIV/0!</v>
      </c>
      <c r="AO17" s="22" t="str">
        <f t="shared" si="4"/>
        <v>#DIV/0!</v>
      </c>
      <c r="AP17" s="22" t="str">
        <f t="shared" si="4"/>
        <v>#DIV/0!</v>
      </c>
      <c r="AQ17" s="22" t="str">
        <f t="shared" si="4"/>
        <v>#DIV/0!</v>
      </c>
      <c r="AR17" s="22" t="str">
        <f t="shared" si="4"/>
        <v>#DIV/0!</v>
      </c>
      <c r="AS17" s="22" t="str">
        <f t="shared" si="4"/>
        <v>#DIV/0!</v>
      </c>
      <c r="AT17" s="22" t="str">
        <f t="shared" si="4"/>
        <v>#DIV/0!</v>
      </c>
      <c r="AU17" s="22" t="str">
        <f t="shared" si="4"/>
        <v>#DIV/0!</v>
      </c>
      <c r="AV17" s="22" t="str">
        <f t="shared" si="4"/>
        <v>#DIV/0!</v>
      </c>
      <c r="AW17" s="22" t="str">
        <f t="shared" si="4"/>
        <v>#DIV/0!</v>
      </c>
      <c r="AX17" s="22">
        <f t="shared" si="4"/>
        <v>22.4745935</v>
      </c>
      <c r="AY17" s="22">
        <f t="shared" si="4"/>
        <v>10.29300328</v>
      </c>
      <c r="AZ17" s="22">
        <f t="shared" si="4"/>
        <v>18.58818966</v>
      </c>
      <c r="BA17" s="22">
        <f t="shared" si="4"/>
        <v>10.06873568</v>
      </c>
      <c r="BB17" s="22">
        <f t="shared" si="4"/>
        <v>13.91521197</v>
      </c>
      <c r="BC17" s="22">
        <f t="shared" si="4"/>
        <v>4.065278999</v>
      </c>
      <c r="BD17" s="22" t="str">
        <f t="shared" si="4"/>
        <v>#DIV/0!</v>
      </c>
      <c r="BE17" s="22" t="str">
        <f t="shared" si="4"/>
        <v>#DIV/0!</v>
      </c>
      <c r="BF17" s="22" t="str">
        <f t="shared" si="4"/>
        <v>#DIV/0!</v>
      </c>
      <c r="BG17" s="22" t="str">
        <f t="shared" si="4"/>
        <v>#DIV/0!</v>
      </c>
      <c r="BH17" s="22" t="str">
        <f t="shared" si="4"/>
        <v>#DIV/0!</v>
      </c>
      <c r="BI17" s="22" t="str">
        <f t="shared" si="4"/>
        <v>#DIV/0!</v>
      </c>
      <c r="BJ17" s="22" t="str">
        <f t="shared" si="4"/>
        <v>#DIV/0!</v>
      </c>
      <c r="BK17" s="24" t="str">
        <f t="shared" si="4"/>
        <v>#DIV/0!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 t="str">
        <f t="shared" si="5"/>
        <v>#DIV/0!</v>
      </c>
      <c r="K18" s="22" t="str">
        <f t="shared" si="5"/>
        <v>#DIV/0!</v>
      </c>
      <c r="L18" s="22" t="str">
        <f t="shared" si="5"/>
        <v>#DIV/0!</v>
      </c>
      <c r="M18" s="22" t="str">
        <f t="shared" si="5"/>
        <v>#DIV/0!</v>
      </c>
      <c r="N18" s="22" t="str">
        <f t="shared" si="5"/>
        <v>#DIV/0!</v>
      </c>
      <c r="O18" s="22" t="str">
        <f t="shared" si="5"/>
        <v>#DIV/0!</v>
      </c>
      <c r="P18" s="22" t="str">
        <f t="shared" si="5"/>
        <v>#DIV/0!</v>
      </c>
      <c r="Q18" s="22" t="str">
        <f t="shared" si="5"/>
        <v>#DIV/0!</v>
      </c>
      <c r="R18" s="22" t="str">
        <f t="shared" si="5"/>
        <v>#DIV/0!</v>
      </c>
      <c r="S18" s="22" t="str">
        <f t="shared" si="5"/>
        <v>#DIV/0!</v>
      </c>
      <c r="T18" s="22" t="str">
        <f t="shared" si="5"/>
        <v>#DIV/0!</v>
      </c>
      <c r="U18" s="22" t="str">
        <f t="shared" si="5"/>
        <v>#DIV/0!</v>
      </c>
      <c r="V18" s="23" t="str">
        <f t="shared" si="5"/>
        <v>#DIV/0!</v>
      </c>
      <c r="W18" s="22" t="str">
        <f t="shared" si="5"/>
        <v>#DIV/0!</v>
      </c>
      <c r="X18" s="22" t="str">
        <f t="shared" si="5"/>
        <v>#DIV/0!</v>
      </c>
      <c r="Y18" s="22" t="str">
        <f t="shared" si="5"/>
        <v>#DIV/0!</v>
      </c>
      <c r="Z18" s="22" t="str">
        <f t="shared" si="5"/>
        <v>#DIV/0!</v>
      </c>
      <c r="AA18" s="22" t="str">
        <f t="shared" si="5"/>
        <v>#DIV/0!</v>
      </c>
      <c r="AB18" s="22" t="str">
        <f t="shared" si="5"/>
        <v>#DIV/0!</v>
      </c>
      <c r="AC18" s="22" t="str">
        <f t="shared" si="5"/>
        <v>#DIV/0!</v>
      </c>
      <c r="AD18" s="22" t="str">
        <f t="shared" si="5"/>
        <v>#DIV/0!</v>
      </c>
      <c r="AE18" s="22" t="str">
        <f t="shared" si="5"/>
        <v>#DIV/0!</v>
      </c>
      <c r="AF18" s="22">
        <f t="shared" si="5"/>
        <v>57.52395628</v>
      </c>
      <c r="AG18" s="22" t="str">
        <f t="shared" si="5"/>
        <v>#DIV/0!</v>
      </c>
      <c r="AH18" s="37">
        <f t="shared" si="5"/>
        <v>83.40821313</v>
      </c>
      <c r="AI18" s="22">
        <f t="shared" si="5"/>
        <v>87.74998282</v>
      </c>
      <c r="AJ18" s="22" t="str">
        <f t="shared" si="5"/>
        <v>#DIV/0!</v>
      </c>
      <c r="AK18" s="22" t="str">
        <f t="shared" si="5"/>
        <v>#DIV/0!</v>
      </c>
      <c r="AL18" s="22" t="str">
        <f t="shared" si="5"/>
        <v>#DIV/0!</v>
      </c>
      <c r="AM18" s="22" t="str">
        <f t="shared" si="5"/>
        <v>#DIV/0!</v>
      </c>
      <c r="AN18" s="22" t="str">
        <f t="shared" si="5"/>
        <v>#DIV/0!</v>
      </c>
      <c r="AO18" s="22" t="str">
        <f t="shared" si="5"/>
        <v>#DIV/0!</v>
      </c>
      <c r="AP18" s="22" t="str">
        <f t="shared" si="5"/>
        <v>#DIV/0!</v>
      </c>
      <c r="AQ18" s="22" t="str">
        <f t="shared" si="5"/>
        <v>#DIV/0!</v>
      </c>
      <c r="AR18" s="22" t="str">
        <f t="shared" si="5"/>
        <v>#DIV/0!</v>
      </c>
      <c r="AS18" s="22" t="str">
        <f t="shared" si="5"/>
        <v>#DIV/0!</v>
      </c>
      <c r="AT18" s="22" t="str">
        <f t="shared" si="5"/>
        <v>#DIV/0!</v>
      </c>
      <c r="AU18" s="22" t="str">
        <f t="shared" si="5"/>
        <v>#DIV/0!</v>
      </c>
      <c r="AV18" s="22" t="str">
        <f t="shared" si="5"/>
        <v>#DIV/0!</v>
      </c>
      <c r="AW18" s="22" t="str">
        <f t="shared" si="5"/>
        <v>#DIV/0!</v>
      </c>
      <c r="AX18" s="22">
        <f t="shared" si="5"/>
        <v>70.72154472</v>
      </c>
      <c r="AY18" s="22">
        <f t="shared" si="5"/>
        <v>84.50997727</v>
      </c>
      <c r="AZ18" s="22">
        <f t="shared" si="5"/>
        <v>78.62891496</v>
      </c>
      <c r="BA18" s="22">
        <f t="shared" si="5"/>
        <v>86.35284316</v>
      </c>
      <c r="BB18" s="22">
        <f t="shared" si="5"/>
        <v>81.74563591</v>
      </c>
      <c r="BC18" s="22">
        <f t="shared" si="5"/>
        <v>92.75872178</v>
      </c>
      <c r="BD18" s="22" t="str">
        <f t="shared" si="5"/>
        <v>#DIV/0!</v>
      </c>
      <c r="BE18" s="22" t="str">
        <f t="shared" si="5"/>
        <v>#DIV/0!</v>
      </c>
      <c r="BF18" s="22" t="str">
        <f t="shared" si="5"/>
        <v>#DIV/0!</v>
      </c>
      <c r="BG18" s="22" t="str">
        <f t="shared" si="5"/>
        <v>#DIV/0!</v>
      </c>
      <c r="BH18" s="22" t="str">
        <f t="shared" si="5"/>
        <v>#DIV/0!</v>
      </c>
      <c r="BI18" s="22" t="str">
        <f t="shared" si="5"/>
        <v>#DIV/0!</v>
      </c>
      <c r="BJ18" s="22" t="str">
        <f t="shared" si="5"/>
        <v>#DIV/0!</v>
      </c>
      <c r="BK18" s="24" t="str">
        <f t="shared" si="5"/>
        <v>#DIV/0!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 t="str">
        <f t="shared" si="6"/>
        <v>#DIV/0!</v>
      </c>
      <c r="K19" s="22" t="str">
        <f t="shared" si="6"/>
        <v>#DIV/0!</v>
      </c>
      <c r="L19" s="22" t="str">
        <f t="shared" si="6"/>
        <v>#DIV/0!</v>
      </c>
      <c r="M19" s="22" t="str">
        <f t="shared" si="6"/>
        <v>#DIV/0!</v>
      </c>
      <c r="N19" s="22" t="str">
        <f t="shared" si="6"/>
        <v>#DIV/0!</v>
      </c>
      <c r="O19" s="22" t="str">
        <f t="shared" si="6"/>
        <v>#DIV/0!</v>
      </c>
      <c r="P19" s="22" t="str">
        <f t="shared" si="6"/>
        <v>#DIV/0!</v>
      </c>
      <c r="Q19" s="22" t="str">
        <f t="shared" si="6"/>
        <v>#DIV/0!</v>
      </c>
      <c r="R19" s="22" t="str">
        <f t="shared" si="6"/>
        <v>#DIV/0!</v>
      </c>
      <c r="S19" s="22" t="str">
        <f t="shared" si="6"/>
        <v>#DIV/0!</v>
      </c>
      <c r="T19" s="22" t="str">
        <f t="shared" si="6"/>
        <v>#DIV/0!</v>
      </c>
      <c r="U19" s="22" t="str">
        <f t="shared" si="6"/>
        <v>#DIV/0!</v>
      </c>
      <c r="V19" s="23" t="str">
        <f t="shared" si="6"/>
        <v>#DIV/0!</v>
      </c>
      <c r="W19" s="22" t="str">
        <f t="shared" si="6"/>
        <v>#DIV/0!</v>
      </c>
      <c r="X19" s="22" t="str">
        <f t="shared" si="6"/>
        <v>#DIV/0!</v>
      </c>
      <c r="Y19" s="22" t="str">
        <f t="shared" si="6"/>
        <v>#DIV/0!</v>
      </c>
      <c r="Z19" s="22" t="str">
        <f t="shared" si="6"/>
        <v>#DIV/0!</v>
      </c>
      <c r="AA19" s="22" t="str">
        <f t="shared" si="6"/>
        <v>#DIV/0!</v>
      </c>
      <c r="AB19" s="22" t="str">
        <f t="shared" si="6"/>
        <v>#DIV/0!</v>
      </c>
      <c r="AC19" s="22" t="str">
        <f t="shared" si="6"/>
        <v>#DIV/0!</v>
      </c>
      <c r="AD19" s="22" t="str">
        <f t="shared" si="6"/>
        <v>#DIV/0!</v>
      </c>
      <c r="AE19" s="22" t="str">
        <f t="shared" si="6"/>
        <v>#DIV/0!</v>
      </c>
      <c r="AF19" s="22">
        <f t="shared" si="6"/>
        <v>5.176481918</v>
      </c>
      <c r="AG19" s="22" t="str">
        <f t="shared" si="6"/>
        <v>#DIV/0!</v>
      </c>
      <c r="AH19" s="37">
        <f t="shared" si="6"/>
        <v>5.013005439</v>
      </c>
      <c r="AI19" s="22">
        <f t="shared" si="6"/>
        <v>10.62469933</v>
      </c>
      <c r="AJ19" s="22" t="str">
        <f t="shared" si="6"/>
        <v>#DIV/0!</v>
      </c>
      <c r="AK19" s="22" t="str">
        <f t="shared" si="6"/>
        <v>#DIV/0!</v>
      </c>
      <c r="AL19" s="22" t="str">
        <f t="shared" si="6"/>
        <v>#DIV/0!</v>
      </c>
      <c r="AM19" s="22" t="str">
        <f t="shared" si="6"/>
        <v>#DIV/0!</v>
      </c>
      <c r="AN19" s="22" t="str">
        <f t="shared" si="6"/>
        <v>#DIV/0!</v>
      </c>
      <c r="AO19" s="22" t="str">
        <f t="shared" si="6"/>
        <v>#DIV/0!</v>
      </c>
      <c r="AP19" s="22" t="str">
        <f t="shared" si="6"/>
        <v>#DIV/0!</v>
      </c>
      <c r="AQ19" s="22" t="str">
        <f t="shared" si="6"/>
        <v>#DIV/0!</v>
      </c>
      <c r="AR19" s="22" t="str">
        <f t="shared" si="6"/>
        <v>#DIV/0!</v>
      </c>
      <c r="AS19" s="22" t="str">
        <f t="shared" si="6"/>
        <v>#DIV/0!</v>
      </c>
      <c r="AT19" s="22" t="str">
        <f t="shared" si="6"/>
        <v>#DIV/0!</v>
      </c>
      <c r="AU19" s="22" t="str">
        <f t="shared" si="6"/>
        <v>#DIV/0!</v>
      </c>
      <c r="AV19" s="22" t="str">
        <f t="shared" si="6"/>
        <v>#DIV/0!</v>
      </c>
      <c r="AW19" s="22" t="str">
        <f t="shared" si="6"/>
        <v>#DIV/0!</v>
      </c>
      <c r="AX19" s="22">
        <f t="shared" si="6"/>
        <v>3.932926829</v>
      </c>
      <c r="AY19" s="22">
        <f t="shared" si="6"/>
        <v>4.672897196</v>
      </c>
      <c r="AZ19" s="22">
        <f t="shared" si="6"/>
        <v>0.5527004751</v>
      </c>
      <c r="BA19" s="22">
        <f t="shared" si="6"/>
        <v>3.507602583</v>
      </c>
      <c r="BB19" s="22">
        <f t="shared" si="6"/>
        <v>1.70074813</v>
      </c>
      <c r="BC19" s="22">
        <f t="shared" si="6"/>
        <v>3.107593081</v>
      </c>
      <c r="BD19" s="22" t="str">
        <f t="shared" si="6"/>
        <v>#DIV/0!</v>
      </c>
      <c r="BE19" s="22" t="str">
        <f t="shared" si="6"/>
        <v>#DIV/0!</v>
      </c>
      <c r="BF19" s="22" t="str">
        <f t="shared" si="6"/>
        <v>#DIV/0!</v>
      </c>
      <c r="BG19" s="22" t="str">
        <f t="shared" si="6"/>
        <v>#DIV/0!</v>
      </c>
      <c r="BH19" s="22" t="str">
        <f t="shared" si="6"/>
        <v>#DIV/0!</v>
      </c>
      <c r="BI19" s="22" t="str">
        <f t="shared" si="6"/>
        <v>#DIV/0!</v>
      </c>
      <c r="BJ19" s="22" t="str">
        <f t="shared" si="6"/>
        <v>#DIV/0!</v>
      </c>
      <c r="BK19" s="24" t="str">
        <f t="shared" si="6"/>
        <v>#DIV/0!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 t="str">
        <f t="shared" si="7"/>
        <v>#DIV/0!</v>
      </c>
      <c r="K20" s="22" t="str">
        <f t="shared" si="7"/>
        <v>#DIV/0!</v>
      </c>
      <c r="L20" s="22" t="str">
        <f t="shared" si="7"/>
        <v>#DIV/0!</v>
      </c>
      <c r="M20" s="22" t="str">
        <f t="shared" si="7"/>
        <v>#DIV/0!</v>
      </c>
      <c r="N20" s="22" t="str">
        <f t="shared" si="7"/>
        <v>#DIV/0!</v>
      </c>
      <c r="O20" s="22" t="str">
        <f t="shared" si="7"/>
        <v>#DIV/0!</v>
      </c>
      <c r="P20" s="22" t="str">
        <f t="shared" si="7"/>
        <v>#DIV/0!</v>
      </c>
      <c r="Q20" s="22" t="str">
        <f t="shared" si="7"/>
        <v>#DIV/0!</v>
      </c>
      <c r="R20" s="22" t="str">
        <f t="shared" si="7"/>
        <v>#DIV/0!</v>
      </c>
      <c r="S20" s="22" t="str">
        <f t="shared" si="7"/>
        <v>#DIV/0!</v>
      </c>
      <c r="T20" s="22" t="str">
        <f t="shared" si="7"/>
        <v>#DIV/0!</v>
      </c>
      <c r="U20" s="22" t="str">
        <f t="shared" si="7"/>
        <v>#DIV/0!</v>
      </c>
      <c r="V20" s="23" t="str">
        <f t="shared" si="7"/>
        <v>#DIV/0!</v>
      </c>
      <c r="W20" s="22" t="str">
        <f t="shared" si="7"/>
        <v>#DIV/0!</v>
      </c>
      <c r="X20" s="22" t="str">
        <f t="shared" si="7"/>
        <v>#DIV/0!</v>
      </c>
      <c r="Y20" s="22" t="str">
        <f t="shared" si="7"/>
        <v>#DIV/0!</v>
      </c>
      <c r="Z20" s="22" t="str">
        <f t="shared" si="7"/>
        <v>#DIV/0!</v>
      </c>
      <c r="AA20" s="22" t="str">
        <f t="shared" si="7"/>
        <v>#DIV/0!</v>
      </c>
      <c r="AB20" s="22" t="str">
        <f t="shared" si="7"/>
        <v>#DIV/0!</v>
      </c>
      <c r="AC20" s="22" t="str">
        <f t="shared" si="7"/>
        <v>#DIV/0!</v>
      </c>
      <c r="AD20" s="22" t="str">
        <f t="shared" si="7"/>
        <v>#DIV/0!</v>
      </c>
      <c r="AE20" s="22" t="str">
        <f t="shared" si="7"/>
        <v>#DIV/0!</v>
      </c>
      <c r="AF20" s="22">
        <f t="shared" si="7"/>
        <v>0.0288919921</v>
      </c>
      <c r="AG20" s="22" t="str">
        <f t="shared" si="7"/>
        <v>#DIV/0!</v>
      </c>
      <c r="AH20" s="37">
        <f t="shared" si="7"/>
        <v>0.05123354615</v>
      </c>
      <c r="AI20" s="22">
        <f t="shared" si="7"/>
        <v>0.01030856986</v>
      </c>
      <c r="AJ20" s="22" t="str">
        <f t="shared" si="7"/>
        <v>#DIV/0!</v>
      </c>
      <c r="AK20" s="22" t="str">
        <f t="shared" si="7"/>
        <v>#DIV/0!</v>
      </c>
      <c r="AL20" s="22" t="str">
        <f t="shared" si="7"/>
        <v>#DIV/0!</v>
      </c>
      <c r="AM20" s="22" t="str">
        <f t="shared" si="7"/>
        <v>#DIV/0!</v>
      </c>
      <c r="AN20" s="22" t="str">
        <f t="shared" si="7"/>
        <v>#DIV/0!</v>
      </c>
      <c r="AO20" s="22" t="str">
        <f t="shared" si="7"/>
        <v>#DIV/0!</v>
      </c>
      <c r="AP20" s="22" t="str">
        <f t="shared" si="7"/>
        <v>#DIV/0!</v>
      </c>
      <c r="AQ20" s="22" t="str">
        <f t="shared" si="7"/>
        <v>#DIV/0!</v>
      </c>
      <c r="AR20" s="22" t="str">
        <f t="shared" si="7"/>
        <v>#DIV/0!</v>
      </c>
      <c r="AS20" s="22" t="str">
        <f t="shared" si="7"/>
        <v>#DIV/0!</v>
      </c>
      <c r="AT20" s="22" t="str">
        <f t="shared" si="7"/>
        <v>#DIV/0!</v>
      </c>
      <c r="AU20" s="22" t="str">
        <f t="shared" si="7"/>
        <v>#DIV/0!</v>
      </c>
      <c r="AV20" s="22" t="str">
        <f t="shared" si="7"/>
        <v>#DIV/0!</v>
      </c>
      <c r="AW20" s="22" t="str">
        <f t="shared" si="7"/>
        <v>#DIV/0!</v>
      </c>
      <c r="AX20" s="22">
        <f t="shared" si="7"/>
        <v>0</v>
      </c>
      <c r="AY20" s="22">
        <f t="shared" si="7"/>
        <v>0.02525890376</v>
      </c>
      <c r="AZ20" s="22">
        <f t="shared" si="7"/>
        <v>0.03232166521</v>
      </c>
      <c r="BA20" s="22">
        <f t="shared" si="7"/>
        <v>0.01666319517</v>
      </c>
      <c r="BB20" s="22">
        <f t="shared" si="7"/>
        <v>0.007481296758</v>
      </c>
      <c r="BC20" s="22">
        <f t="shared" si="7"/>
        <v>0.01465845793</v>
      </c>
      <c r="BD20" s="22" t="str">
        <f t="shared" si="7"/>
        <v>#DIV/0!</v>
      </c>
      <c r="BE20" s="22" t="str">
        <f t="shared" si="7"/>
        <v>#DIV/0!</v>
      </c>
      <c r="BF20" s="22" t="str">
        <f t="shared" si="7"/>
        <v>#DIV/0!</v>
      </c>
      <c r="BG20" s="22" t="str">
        <f t="shared" si="7"/>
        <v>#DIV/0!</v>
      </c>
      <c r="BH20" s="22" t="str">
        <f t="shared" si="7"/>
        <v>#DIV/0!</v>
      </c>
      <c r="BI20" s="22" t="str">
        <f t="shared" si="7"/>
        <v>#DIV/0!</v>
      </c>
      <c r="BJ20" s="22" t="str">
        <f t="shared" si="7"/>
        <v>#DIV/0!</v>
      </c>
      <c r="BK20" s="24" t="str">
        <f t="shared" si="7"/>
        <v>#DIV/0!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35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 t="str">
        <f t="shared" si="8"/>
        <v>#DIV/0!</v>
      </c>
      <c r="K22" s="22" t="str">
        <f t="shared" si="8"/>
        <v>#DIV/0!</v>
      </c>
      <c r="L22" s="22" t="str">
        <f t="shared" si="8"/>
        <v>#DIV/0!</v>
      </c>
      <c r="M22" s="22" t="str">
        <f t="shared" si="8"/>
        <v>#DIV/0!</v>
      </c>
      <c r="N22" s="22" t="str">
        <f t="shared" si="8"/>
        <v>#DIV/0!</v>
      </c>
      <c r="O22" s="22" t="str">
        <f t="shared" si="8"/>
        <v>#DIV/0!</v>
      </c>
      <c r="P22" s="22" t="str">
        <f t="shared" si="8"/>
        <v>#DIV/0!</v>
      </c>
      <c r="Q22" s="22" t="str">
        <f t="shared" si="8"/>
        <v>#DIV/0!</v>
      </c>
      <c r="R22" s="22" t="str">
        <f t="shared" si="8"/>
        <v>#DIV/0!</v>
      </c>
      <c r="S22" s="22" t="str">
        <f t="shared" si="8"/>
        <v>#DIV/0!</v>
      </c>
      <c r="T22" s="22" t="str">
        <f t="shared" si="8"/>
        <v>#DIV/0!</v>
      </c>
      <c r="U22" s="22" t="str">
        <f t="shared" si="8"/>
        <v>#DIV/0!</v>
      </c>
      <c r="V22" s="23" t="str">
        <f t="shared" si="8"/>
        <v>#DIV/0!</v>
      </c>
      <c r="W22" s="22" t="str">
        <f t="shared" si="8"/>
        <v>#DIV/0!</v>
      </c>
      <c r="X22" s="22" t="str">
        <f t="shared" si="8"/>
        <v>#DIV/0!</v>
      </c>
      <c r="Y22" s="22" t="str">
        <f t="shared" si="8"/>
        <v>#DIV/0!</v>
      </c>
      <c r="Z22" s="22" t="str">
        <f t="shared" si="8"/>
        <v>#DIV/0!</v>
      </c>
      <c r="AA22" s="22" t="str">
        <f t="shared" si="8"/>
        <v>#DIV/0!</v>
      </c>
      <c r="AB22" s="22" t="str">
        <f t="shared" si="8"/>
        <v>#DIV/0!</v>
      </c>
      <c r="AC22" s="22" t="str">
        <f t="shared" si="8"/>
        <v>#DIV/0!</v>
      </c>
      <c r="AD22" s="22" t="str">
        <f t="shared" si="8"/>
        <v>#DIV/0!</v>
      </c>
      <c r="AE22" s="22" t="str">
        <f t="shared" si="8"/>
        <v>#DIV/0!</v>
      </c>
      <c r="AF22" s="22">
        <f t="shared" si="8"/>
        <v>0.3996725574</v>
      </c>
      <c r="AG22" s="22" t="str">
        <f t="shared" si="8"/>
        <v>#DIV/0!</v>
      </c>
      <c r="AH22" s="37">
        <f t="shared" si="8"/>
        <v>0.5320406716</v>
      </c>
      <c r="AI22" s="22">
        <f t="shared" si="8"/>
        <v>0</v>
      </c>
      <c r="AJ22" s="22" t="str">
        <f t="shared" si="8"/>
        <v>#DIV/0!</v>
      </c>
      <c r="AK22" s="22" t="str">
        <f t="shared" si="8"/>
        <v>#DIV/0!</v>
      </c>
      <c r="AL22" s="22" t="str">
        <f t="shared" si="8"/>
        <v>#DIV/0!</v>
      </c>
      <c r="AM22" s="22" t="str">
        <f t="shared" si="8"/>
        <v>#DIV/0!</v>
      </c>
      <c r="AN22" s="22" t="str">
        <f t="shared" si="8"/>
        <v>#DIV/0!</v>
      </c>
      <c r="AO22" s="22" t="str">
        <f t="shared" si="8"/>
        <v>#DIV/0!</v>
      </c>
      <c r="AP22" s="22" t="str">
        <f t="shared" si="8"/>
        <v>#DIV/0!</v>
      </c>
      <c r="AQ22" s="22" t="str">
        <f t="shared" si="8"/>
        <v>#DIV/0!</v>
      </c>
      <c r="AR22" s="22" t="str">
        <f t="shared" si="8"/>
        <v>#DIV/0!</v>
      </c>
      <c r="AS22" s="22" t="str">
        <f t="shared" si="8"/>
        <v>#DIV/0!</v>
      </c>
      <c r="AT22" s="22" t="str">
        <f t="shared" si="8"/>
        <v>#DIV/0!</v>
      </c>
      <c r="AU22" s="22" t="str">
        <f t="shared" si="8"/>
        <v>#DIV/0!</v>
      </c>
      <c r="AV22" s="22" t="str">
        <f t="shared" si="8"/>
        <v>#DIV/0!</v>
      </c>
      <c r="AW22" s="22" t="str">
        <f t="shared" si="8"/>
        <v>#DIV/0!</v>
      </c>
      <c r="AX22" s="22">
        <f t="shared" si="8"/>
        <v>0.1117886179</v>
      </c>
      <c r="AY22" s="22">
        <f t="shared" si="8"/>
        <v>0</v>
      </c>
      <c r="AZ22" s="22">
        <f t="shared" si="8"/>
        <v>0.1519118265</v>
      </c>
      <c r="BA22" s="22">
        <f t="shared" si="8"/>
        <v>0</v>
      </c>
      <c r="BB22" s="22">
        <f t="shared" si="8"/>
        <v>0.1720698254</v>
      </c>
      <c r="BC22" s="22">
        <f t="shared" si="8"/>
        <v>0</v>
      </c>
      <c r="BD22" s="22" t="str">
        <f t="shared" si="8"/>
        <v>#DIV/0!</v>
      </c>
      <c r="BE22" s="22" t="str">
        <f t="shared" si="8"/>
        <v>#DIV/0!</v>
      </c>
      <c r="BF22" s="22" t="str">
        <f t="shared" si="8"/>
        <v>#DIV/0!</v>
      </c>
      <c r="BG22" s="22" t="str">
        <f t="shared" si="8"/>
        <v>#DIV/0!</v>
      </c>
      <c r="BH22" s="22" t="str">
        <f t="shared" si="8"/>
        <v>#DIV/0!</v>
      </c>
      <c r="BI22" s="22" t="str">
        <f t="shared" si="8"/>
        <v>#DIV/0!</v>
      </c>
      <c r="BJ22" s="22" t="str">
        <f t="shared" si="8"/>
        <v>#DIV/0!</v>
      </c>
      <c r="BK22" s="24" t="str">
        <f t="shared" si="8"/>
        <v>#DIV/0!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 t="str">
        <f t="shared" si="9"/>
        <v>#DIV/0!</v>
      </c>
      <c r="K23" s="22" t="str">
        <f t="shared" si="9"/>
        <v>#DIV/0!</v>
      </c>
      <c r="L23" s="22" t="str">
        <f t="shared" si="9"/>
        <v>#DIV/0!</v>
      </c>
      <c r="M23" s="22" t="str">
        <f t="shared" si="9"/>
        <v>#DIV/0!</v>
      </c>
      <c r="N23" s="22" t="str">
        <f t="shared" si="9"/>
        <v>#DIV/0!</v>
      </c>
      <c r="O23" s="22" t="str">
        <f t="shared" si="9"/>
        <v>#DIV/0!</v>
      </c>
      <c r="P23" s="22" t="str">
        <f t="shared" si="9"/>
        <v>#DIV/0!</v>
      </c>
      <c r="Q23" s="22" t="str">
        <f t="shared" si="9"/>
        <v>#DIV/0!</v>
      </c>
      <c r="R23" s="22" t="str">
        <f t="shared" si="9"/>
        <v>#DIV/0!</v>
      </c>
      <c r="S23" s="22" t="str">
        <f t="shared" si="9"/>
        <v>#DIV/0!</v>
      </c>
      <c r="T23" s="22" t="str">
        <f t="shared" si="9"/>
        <v>#DIV/0!</v>
      </c>
      <c r="U23" s="22" t="str">
        <f t="shared" si="9"/>
        <v>#DIV/0!</v>
      </c>
      <c r="V23" s="23" t="str">
        <f t="shared" si="9"/>
        <v>#DIV/0!</v>
      </c>
      <c r="W23" s="22" t="str">
        <f t="shared" si="9"/>
        <v>#DIV/0!</v>
      </c>
      <c r="X23" s="22" t="str">
        <f t="shared" si="9"/>
        <v>#DIV/0!</v>
      </c>
      <c r="Y23" s="22" t="str">
        <f t="shared" si="9"/>
        <v>#DIV/0!</v>
      </c>
      <c r="Z23" s="22" t="str">
        <f t="shared" si="9"/>
        <v>#DIV/0!</v>
      </c>
      <c r="AA23" s="22" t="str">
        <f t="shared" si="9"/>
        <v>#DIV/0!</v>
      </c>
      <c r="AB23" s="22" t="str">
        <f t="shared" si="9"/>
        <v>#DIV/0!</v>
      </c>
      <c r="AC23" s="22" t="str">
        <f t="shared" si="9"/>
        <v>#DIV/0!</v>
      </c>
      <c r="AD23" s="22" t="str">
        <f t="shared" si="9"/>
        <v>#DIV/0!</v>
      </c>
      <c r="AE23" s="22" t="str">
        <f t="shared" si="9"/>
        <v>#DIV/0!</v>
      </c>
      <c r="AF23" s="22">
        <f t="shared" si="9"/>
        <v>1.102711032</v>
      </c>
      <c r="AG23" s="22" t="str">
        <f t="shared" si="9"/>
        <v>#DIV/0!</v>
      </c>
      <c r="AH23" s="37">
        <f t="shared" si="9"/>
        <v>1.103491763</v>
      </c>
      <c r="AI23" s="22">
        <f t="shared" si="9"/>
        <v>0</v>
      </c>
      <c r="AJ23" s="22" t="str">
        <f t="shared" si="9"/>
        <v>#DIV/0!</v>
      </c>
      <c r="AK23" s="22" t="str">
        <f t="shared" si="9"/>
        <v>#DIV/0!</v>
      </c>
      <c r="AL23" s="22" t="str">
        <f t="shared" si="9"/>
        <v>#DIV/0!</v>
      </c>
      <c r="AM23" s="22" t="str">
        <f t="shared" si="9"/>
        <v>#DIV/0!</v>
      </c>
      <c r="AN23" s="22" t="str">
        <f t="shared" si="9"/>
        <v>#DIV/0!</v>
      </c>
      <c r="AO23" s="22" t="str">
        <f t="shared" si="9"/>
        <v>#DIV/0!</v>
      </c>
      <c r="AP23" s="22" t="str">
        <f t="shared" si="9"/>
        <v>#DIV/0!</v>
      </c>
      <c r="AQ23" s="22" t="str">
        <f t="shared" si="9"/>
        <v>#DIV/0!</v>
      </c>
      <c r="AR23" s="22" t="str">
        <f t="shared" si="9"/>
        <v>#DIV/0!</v>
      </c>
      <c r="AS23" s="22" t="str">
        <f t="shared" si="9"/>
        <v>#DIV/0!</v>
      </c>
      <c r="AT23" s="22" t="str">
        <f t="shared" si="9"/>
        <v>#DIV/0!</v>
      </c>
      <c r="AU23" s="22" t="str">
        <f t="shared" si="9"/>
        <v>#DIV/0!</v>
      </c>
      <c r="AV23" s="22" t="str">
        <f t="shared" si="9"/>
        <v>#DIV/0!</v>
      </c>
      <c r="AW23" s="22" t="str">
        <f t="shared" si="9"/>
        <v>#DIV/0!</v>
      </c>
      <c r="AX23" s="22">
        <f t="shared" si="9"/>
        <v>0.5335365854</v>
      </c>
      <c r="AY23" s="22">
        <f t="shared" si="9"/>
        <v>0.00315736297</v>
      </c>
      <c r="AZ23" s="22">
        <f t="shared" si="9"/>
        <v>0.9276317916</v>
      </c>
      <c r="BA23" s="22">
        <f t="shared" si="9"/>
        <v>0</v>
      </c>
      <c r="BB23" s="22">
        <f t="shared" si="9"/>
        <v>0.753117207</v>
      </c>
      <c r="BC23" s="22">
        <f t="shared" si="9"/>
        <v>0</v>
      </c>
      <c r="BD23" s="22" t="str">
        <f t="shared" si="9"/>
        <v>#DIV/0!</v>
      </c>
      <c r="BE23" s="22" t="str">
        <f t="shared" si="9"/>
        <v>#DIV/0!</v>
      </c>
      <c r="BF23" s="22" t="str">
        <f t="shared" si="9"/>
        <v>#DIV/0!</v>
      </c>
      <c r="BG23" s="22" t="str">
        <f t="shared" si="9"/>
        <v>#DIV/0!</v>
      </c>
      <c r="BH23" s="22" t="str">
        <f t="shared" si="9"/>
        <v>#DIV/0!</v>
      </c>
      <c r="BI23" s="22" t="str">
        <f t="shared" si="9"/>
        <v>#DIV/0!</v>
      </c>
      <c r="BJ23" s="22" t="str">
        <f t="shared" si="9"/>
        <v>#DIV/0!</v>
      </c>
      <c r="BK23" s="24" t="str">
        <f t="shared" si="9"/>
        <v>#DIV/0!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 t="str">
        <f t="shared" si="10"/>
        <v>#DIV/0!</v>
      </c>
      <c r="K24" s="22" t="str">
        <f t="shared" si="10"/>
        <v>#DIV/0!</v>
      </c>
      <c r="L24" s="22" t="str">
        <f t="shared" si="10"/>
        <v>#DIV/0!</v>
      </c>
      <c r="M24" s="22" t="str">
        <f t="shared" si="10"/>
        <v>#DIV/0!</v>
      </c>
      <c r="N24" s="22" t="str">
        <f t="shared" si="10"/>
        <v>#DIV/0!</v>
      </c>
      <c r="O24" s="22" t="str">
        <f t="shared" si="10"/>
        <v>#DIV/0!</v>
      </c>
      <c r="P24" s="22" t="str">
        <f t="shared" si="10"/>
        <v>#DIV/0!</v>
      </c>
      <c r="Q24" s="22" t="str">
        <f t="shared" si="10"/>
        <v>#DIV/0!</v>
      </c>
      <c r="R24" s="22" t="str">
        <f t="shared" si="10"/>
        <v>#DIV/0!</v>
      </c>
      <c r="S24" s="22" t="str">
        <f t="shared" si="10"/>
        <v>#DIV/0!</v>
      </c>
      <c r="T24" s="22" t="str">
        <f t="shared" si="10"/>
        <v>#DIV/0!</v>
      </c>
      <c r="U24" s="22" t="str">
        <f t="shared" si="10"/>
        <v>#DIV/0!</v>
      </c>
      <c r="V24" s="23" t="str">
        <f t="shared" si="10"/>
        <v>#DIV/0!</v>
      </c>
      <c r="W24" s="22" t="str">
        <f t="shared" si="10"/>
        <v>#DIV/0!</v>
      </c>
      <c r="X24" s="22" t="str">
        <f t="shared" si="10"/>
        <v>#DIV/0!</v>
      </c>
      <c r="Y24" s="22" t="str">
        <f t="shared" si="10"/>
        <v>#DIV/0!</v>
      </c>
      <c r="Z24" s="22" t="str">
        <f t="shared" si="10"/>
        <v>#DIV/0!</v>
      </c>
      <c r="AA24" s="22" t="str">
        <f t="shared" si="10"/>
        <v>#DIV/0!</v>
      </c>
      <c r="AB24" s="22" t="str">
        <f t="shared" si="10"/>
        <v>#DIV/0!</v>
      </c>
      <c r="AC24" s="22" t="str">
        <f t="shared" si="10"/>
        <v>#DIV/0!</v>
      </c>
      <c r="AD24" s="22" t="str">
        <f t="shared" si="10"/>
        <v>#DIV/0!</v>
      </c>
      <c r="AE24" s="22" t="str">
        <f t="shared" si="10"/>
        <v>#DIV/0!</v>
      </c>
      <c r="AF24" s="22">
        <f t="shared" si="10"/>
        <v>3.524823037</v>
      </c>
      <c r="AG24" s="22" t="str">
        <f t="shared" si="10"/>
        <v>#DIV/0!</v>
      </c>
      <c r="AH24" s="37">
        <f t="shared" si="10"/>
        <v>2.03751872</v>
      </c>
      <c r="AI24" s="22">
        <f t="shared" si="10"/>
        <v>0</v>
      </c>
      <c r="AJ24" s="22" t="str">
        <f t="shared" si="10"/>
        <v>#DIV/0!</v>
      </c>
      <c r="AK24" s="22" t="str">
        <f t="shared" si="10"/>
        <v>#DIV/0!</v>
      </c>
      <c r="AL24" s="22" t="str">
        <f t="shared" si="10"/>
        <v>#DIV/0!</v>
      </c>
      <c r="AM24" s="22" t="str">
        <f t="shared" si="10"/>
        <v>#DIV/0!</v>
      </c>
      <c r="AN24" s="22" t="str">
        <f t="shared" si="10"/>
        <v>#DIV/0!</v>
      </c>
      <c r="AO24" s="22" t="str">
        <f t="shared" si="10"/>
        <v>#DIV/0!</v>
      </c>
      <c r="AP24" s="22" t="str">
        <f t="shared" si="10"/>
        <v>#DIV/0!</v>
      </c>
      <c r="AQ24" s="22" t="str">
        <f t="shared" si="10"/>
        <v>#DIV/0!</v>
      </c>
      <c r="AR24" s="22" t="str">
        <f t="shared" si="10"/>
        <v>#DIV/0!</v>
      </c>
      <c r="AS24" s="22" t="str">
        <f t="shared" si="10"/>
        <v>#DIV/0!</v>
      </c>
      <c r="AT24" s="22" t="str">
        <f t="shared" si="10"/>
        <v>#DIV/0!</v>
      </c>
      <c r="AU24" s="22" t="str">
        <f t="shared" si="10"/>
        <v>#DIV/0!</v>
      </c>
      <c r="AV24" s="22" t="str">
        <f t="shared" si="10"/>
        <v>#DIV/0!</v>
      </c>
      <c r="AW24" s="22" t="str">
        <f t="shared" si="10"/>
        <v>#DIV/0!</v>
      </c>
      <c r="AX24" s="22">
        <f t="shared" si="10"/>
        <v>2.850609756</v>
      </c>
      <c r="AY24" s="22">
        <f t="shared" si="10"/>
        <v>0.1168224299</v>
      </c>
      <c r="AZ24" s="22">
        <f t="shared" si="10"/>
        <v>2.204337567</v>
      </c>
      <c r="BA24" s="22">
        <f t="shared" si="10"/>
        <v>0.0499895855</v>
      </c>
      <c r="BB24" s="22">
        <f t="shared" si="10"/>
        <v>2.521197007</v>
      </c>
      <c r="BC24" s="22">
        <f t="shared" si="10"/>
        <v>0.02931691586</v>
      </c>
      <c r="BD24" s="22" t="str">
        <f t="shared" si="10"/>
        <v>#DIV/0!</v>
      </c>
      <c r="BE24" s="22" t="str">
        <f t="shared" si="10"/>
        <v>#DIV/0!</v>
      </c>
      <c r="BF24" s="22" t="str">
        <f t="shared" si="10"/>
        <v>#DIV/0!</v>
      </c>
      <c r="BG24" s="22" t="str">
        <f t="shared" si="10"/>
        <v>#DIV/0!</v>
      </c>
      <c r="BH24" s="22" t="str">
        <f t="shared" si="10"/>
        <v>#DIV/0!</v>
      </c>
      <c r="BI24" s="22" t="str">
        <f t="shared" si="10"/>
        <v>#DIV/0!</v>
      </c>
      <c r="BJ24" s="22" t="str">
        <f t="shared" si="10"/>
        <v>#DIV/0!</v>
      </c>
      <c r="BK24" s="24" t="str">
        <f t="shared" si="10"/>
        <v>#DIV/0!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 t="str">
        <f t="shared" si="11"/>
        <v>#DIV/0!</v>
      </c>
      <c r="K25" s="22" t="str">
        <f t="shared" si="11"/>
        <v>#DIV/0!</v>
      </c>
      <c r="L25" s="22" t="str">
        <f t="shared" si="11"/>
        <v>#DIV/0!</v>
      </c>
      <c r="M25" s="22" t="str">
        <f t="shared" si="11"/>
        <v>#DIV/0!</v>
      </c>
      <c r="N25" s="22" t="str">
        <f t="shared" si="11"/>
        <v>#DIV/0!</v>
      </c>
      <c r="O25" s="22" t="str">
        <f t="shared" si="11"/>
        <v>#DIV/0!</v>
      </c>
      <c r="P25" s="22" t="str">
        <f t="shared" si="11"/>
        <v>#DIV/0!</v>
      </c>
      <c r="Q25" s="22" t="str">
        <f t="shared" si="11"/>
        <v>#DIV/0!</v>
      </c>
      <c r="R25" s="22" t="str">
        <f t="shared" si="11"/>
        <v>#DIV/0!</v>
      </c>
      <c r="S25" s="22" t="str">
        <f t="shared" si="11"/>
        <v>#DIV/0!</v>
      </c>
      <c r="T25" s="22" t="str">
        <f t="shared" si="11"/>
        <v>#DIV/0!</v>
      </c>
      <c r="U25" s="22" t="str">
        <f t="shared" si="11"/>
        <v>#DIV/0!</v>
      </c>
      <c r="V25" s="23" t="str">
        <f t="shared" si="11"/>
        <v>#DIV/0!</v>
      </c>
      <c r="W25" s="22" t="str">
        <f t="shared" si="11"/>
        <v>#DIV/0!</v>
      </c>
      <c r="X25" s="22" t="str">
        <f t="shared" si="11"/>
        <v>#DIV/0!</v>
      </c>
      <c r="Y25" s="22" t="str">
        <f t="shared" si="11"/>
        <v>#DIV/0!</v>
      </c>
      <c r="Z25" s="22" t="str">
        <f t="shared" si="11"/>
        <v>#DIV/0!</v>
      </c>
      <c r="AA25" s="22" t="str">
        <f t="shared" si="11"/>
        <v>#DIV/0!</v>
      </c>
      <c r="AB25" s="22" t="str">
        <f t="shared" si="11"/>
        <v>#DIV/0!</v>
      </c>
      <c r="AC25" s="22" t="str">
        <f t="shared" si="11"/>
        <v>#DIV/0!</v>
      </c>
      <c r="AD25" s="22" t="str">
        <f t="shared" si="11"/>
        <v>#DIV/0!</v>
      </c>
      <c r="AE25" s="22" t="str">
        <f t="shared" si="11"/>
        <v>#DIV/0!</v>
      </c>
      <c r="AF25" s="22">
        <f t="shared" si="11"/>
        <v>37.25622382</v>
      </c>
      <c r="AG25" s="22" t="str">
        <f t="shared" si="11"/>
        <v>#DIV/0!</v>
      </c>
      <c r="AH25" s="37">
        <f t="shared" si="11"/>
        <v>11.49996059</v>
      </c>
      <c r="AI25" s="22">
        <f t="shared" si="11"/>
        <v>1.549721669</v>
      </c>
      <c r="AJ25" s="22" t="str">
        <f t="shared" si="11"/>
        <v>#DIV/0!</v>
      </c>
      <c r="AK25" s="22" t="str">
        <f t="shared" si="11"/>
        <v>#DIV/0!</v>
      </c>
      <c r="AL25" s="22" t="str">
        <f t="shared" si="11"/>
        <v>#DIV/0!</v>
      </c>
      <c r="AM25" s="22" t="str">
        <f t="shared" si="11"/>
        <v>#DIV/0!</v>
      </c>
      <c r="AN25" s="22" t="str">
        <f t="shared" si="11"/>
        <v>#DIV/0!</v>
      </c>
      <c r="AO25" s="22" t="str">
        <f t="shared" si="11"/>
        <v>#DIV/0!</v>
      </c>
      <c r="AP25" s="22" t="str">
        <f t="shared" si="11"/>
        <v>#DIV/0!</v>
      </c>
      <c r="AQ25" s="22" t="str">
        <f t="shared" si="11"/>
        <v>#DIV/0!</v>
      </c>
      <c r="AR25" s="22" t="str">
        <f t="shared" si="11"/>
        <v>#DIV/0!</v>
      </c>
      <c r="AS25" s="22" t="str">
        <f t="shared" si="11"/>
        <v>#DIV/0!</v>
      </c>
      <c r="AT25" s="22" t="str">
        <f t="shared" si="11"/>
        <v>#DIV/0!</v>
      </c>
      <c r="AU25" s="22" t="str">
        <f t="shared" si="11"/>
        <v>#DIV/0!</v>
      </c>
      <c r="AV25" s="22" t="str">
        <f t="shared" si="11"/>
        <v>#DIV/0!</v>
      </c>
      <c r="AW25" s="22" t="str">
        <f t="shared" si="11"/>
        <v>#DIV/0!</v>
      </c>
      <c r="AX25" s="22">
        <f t="shared" si="11"/>
        <v>25.32520325</v>
      </c>
      <c r="AY25" s="22">
        <f t="shared" si="11"/>
        <v>10.40982571</v>
      </c>
      <c r="AZ25" s="22">
        <f t="shared" si="11"/>
        <v>20.79252723</v>
      </c>
      <c r="BA25" s="22">
        <f t="shared" si="11"/>
        <v>10.11872527</v>
      </c>
      <c r="BB25" s="22">
        <f t="shared" si="11"/>
        <v>16.43640898</v>
      </c>
      <c r="BC25" s="22">
        <f t="shared" si="11"/>
        <v>4.094595915</v>
      </c>
      <c r="BD25" s="22" t="str">
        <f t="shared" si="11"/>
        <v>#DIV/0!</v>
      </c>
      <c r="BE25" s="22" t="str">
        <f t="shared" si="11"/>
        <v>#DIV/0!</v>
      </c>
      <c r="BF25" s="22" t="str">
        <f t="shared" si="11"/>
        <v>#DIV/0!</v>
      </c>
      <c r="BG25" s="22" t="str">
        <f t="shared" si="11"/>
        <v>#DIV/0!</v>
      </c>
      <c r="BH25" s="22" t="str">
        <f t="shared" si="11"/>
        <v>#DIV/0!</v>
      </c>
      <c r="BI25" s="22" t="str">
        <f t="shared" si="11"/>
        <v>#DIV/0!</v>
      </c>
      <c r="BJ25" s="22" t="str">
        <f t="shared" si="11"/>
        <v>#DIV/0!</v>
      </c>
      <c r="BK25" s="24" t="str">
        <f t="shared" si="11"/>
        <v>#DIV/0!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 t="str">
        <f t="shared" si="12"/>
        <v>#DIV/0!</v>
      </c>
      <c r="K26" s="22" t="str">
        <f t="shared" si="12"/>
        <v>#DIV/0!</v>
      </c>
      <c r="L26" s="22" t="str">
        <f t="shared" si="12"/>
        <v>#DIV/0!</v>
      </c>
      <c r="M26" s="22" t="str">
        <f t="shared" si="12"/>
        <v>#DIV/0!</v>
      </c>
      <c r="N26" s="22" t="str">
        <f t="shared" si="12"/>
        <v>#DIV/0!</v>
      </c>
      <c r="O26" s="22" t="str">
        <f t="shared" si="12"/>
        <v>#DIV/0!</v>
      </c>
      <c r="P26" s="22" t="str">
        <f t="shared" si="12"/>
        <v>#DIV/0!</v>
      </c>
      <c r="Q26" s="22" t="str">
        <f t="shared" si="12"/>
        <v>#DIV/0!</v>
      </c>
      <c r="R26" s="22" t="str">
        <f t="shared" si="12"/>
        <v>#DIV/0!</v>
      </c>
      <c r="S26" s="22" t="str">
        <f t="shared" si="12"/>
        <v>#DIV/0!</v>
      </c>
      <c r="T26" s="22" t="str">
        <f t="shared" si="12"/>
        <v>#DIV/0!</v>
      </c>
      <c r="U26" s="22" t="str">
        <f t="shared" si="12"/>
        <v>#DIV/0!</v>
      </c>
      <c r="V26" s="23" t="str">
        <f t="shared" si="12"/>
        <v>#DIV/0!</v>
      </c>
      <c r="W26" s="22" t="str">
        <f t="shared" si="12"/>
        <v>#DIV/0!</v>
      </c>
      <c r="X26" s="22" t="str">
        <f t="shared" si="12"/>
        <v>#DIV/0!</v>
      </c>
      <c r="Y26" s="22" t="str">
        <f t="shared" si="12"/>
        <v>#DIV/0!</v>
      </c>
      <c r="Z26" s="22" t="str">
        <f t="shared" si="12"/>
        <v>#DIV/0!</v>
      </c>
      <c r="AA26" s="22" t="str">
        <f t="shared" si="12"/>
        <v>#DIV/0!</v>
      </c>
      <c r="AB26" s="22" t="str">
        <f t="shared" si="12"/>
        <v>#DIV/0!</v>
      </c>
      <c r="AC26" s="22" t="str">
        <f t="shared" si="12"/>
        <v>#DIV/0!</v>
      </c>
      <c r="AD26" s="22" t="str">
        <f t="shared" si="12"/>
        <v>#DIV/0!</v>
      </c>
      <c r="AE26" s="22" t="str">
        <f t="shared" si="12"/>
        <v>#DIV/0!</v>
      </c>
      <c r="AF26" s="22">
        <f t="shared" si="12"/>
        <v>94.78018009</v>
      </c>
      <c r="AG26" s="22" t="str">
        <f t="shared" si="12"/>
        <v>#DIV/0!</v>
      </c>
      <c r="AH26" s="37">
        <f t="shared" si="12"/>
        <v>94.90817372</v>
      </c>
      <c r="AI26" s="22">
        <f t="shared" si="12"/>
        <v>89.29970449</v>
      </c>
      <c r="AJ26" s="22" t="str">
        <f t="shared" si="12"/>
        <v>#DIV/0!</v>
      </c>
      <c r="AK26" s="22" t="str">
        <f t="shared" si="12"/>
        <v>#DIV/0!</v>
      </c>
      <c r="AL26" s="22" t="str">
        <f t="shared" si="12"/>
        <v>#DIV/0!</v>
      </c>
      <c r="AM26" s="22" t="str">
        <f t="shared" si="12"/>
        <v>#DIV/0!</v>
      </c>
      <c r="AN26" s="22" t="str">
        <f t="shared" si="12"/>
        <v>#DIV/0!</v>
      </c>
      <c r="AO26" s="22" t="str">
        <f t="shared" si="12"/>
        <v>#DIV/0!</v>
      </c>
      <c r="AP26" s="22" t="str">
        <f t="shared" si="12"/>
        <v>#DIV/0!</v>
      </c>
      <c r="AQ26" s="22" t="str">
        <f t="shared" si="12"/>
        <v>#DIV/0!</v>
      </c>
      <c r="AR26" s="22" t="str">
        <f t="shared" si="12"/>
        <v>#DIV/0!</v>
      </c>
      <c r="AS26" s="22" t="str">
        <f t="shared" si="12"/>
        <v>#DIV/0!</v>
      </c>
      <c r="AT26" s="22" t="str">
        <f t="shared" si="12"/>
        <v>#DIV/0!</v>
      </c>
      <c r="AU26" s="22" t="str">
        <f t="shared" si="12"/>
        <v>#DIV/0!</v>
      </c>
      <c r="AV26" s="22" t="str">
        <f t="shared" si="12"/>
        <v>#DIV/0!</v>
      </c>
      <c r="AW26" s="22" t="str">
        <f t="shared" si="12"/>
        <v>#DIV/0!</v>
      </c>
      <c r="AX26" s="22">
        <f t="shared" si="12"/>
        <v>96.04674797</v>
      </c>
      <c r="AY26" s="22">
        <f t="shared" si="12"/>
        <v>94.91980298</v>
      </c>
      <c r="AZ26" s="22">
        <f t="shared" si="12"/>
        <v>99.42144219</v>
      </c>
      <c r="BA26" s="22">
        <f t="shared" si="12"/>
        <v>96.47156842</v>
      </c>
      <c r="BB26" s="22">
        <f t="shared" si="12"/>
        <v>98.18204489</v>
      </c>
      <c r="BC26" s="22">
        <f t="shared" si="12"/>
        <v>96.8533177</v>
      </c>
      <c r="BD26" s="22" t="str">
        <f t="shared" si="12"/>
        <v>#DIV/0!</v>
      </c>
      <c r="BE26" s="22" t="str">
        <f t="shared" si="12"/>
        <v>#DIV/0!</v>
      </c>
      <c r="BF26" s="22" t="str">
        <f t="shared" si="12"/>
        <v>#DIV/0!</v>
      </c>
      <c r="BG26" s="22" t="str">
        <f t="shared" si="12"/>
        <v>#DIV/0!</v>
      </c>
      <c r="BH26" s="22" t="str">
        <f t="shared" si="12"/>
        <v>#DIV/0!</v>
      </c>
      <c r="BI26" s="22" t="str">
        <f t="shared" si="12"/>
        <v>#DIV/0!</v>
      </c>
      <c r="BJ26" s="22" t="str">
        <f t="shared" si="12"/>
        <v>#DIV/0!</v>
      </c>
      <c r="BK26" s="24" t="str">
        <f t="shared" si="12"/>
        <v>#DIV/0!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 t="str">
        <f t="shared" si="13"/>
        <v>#DIV/0!</v>
      </c>
      <c r="K27" s="22" t="str">
        <f t="shared" si="13"/>
        <v>#DIV/0!</v>
      </c>
      <c r="L27" s="22" t="str">
        <f t="shared" si="13"/>
        <v>#DIV/0!</v>
      </c>
      <c r="M27" s="22" t="str">
        <f t="shared" si="13"/>
        <v>#DIV/0!</v>
      </c>
      <c r="N27" s="22" t="str">
        <f t="shared" si="13"/>
        <v>#DIV/0!</v>
      </c>
      <c r="O27" s="22" t="str">
        <f t="shared" si="13"/>
        <v>#DIV/0!</v>
      </c>
      <c r="P27" s="22" t="str">
        <f t="shared" si="13"/>
        <v>#DIV/0!</v>
      </c>
      <c r="Q27" s="22" t="str">
        <f t="shared" si="13"/>
        <v>#DIV/0!</v>
      </c>
      <c r="R27" s="22" t="str">
        <f t="shared" si="13"/>
        <v>#DIV/0!</v>
      </c>
      <c r="S27" s="22" t="str">
        <f t="shared" si="13"/>
        <v>#DIV/0!</v>
      </c>
      <c r="T27" s="22" t="str">
        <f t="shared" si="13"/>
        <v>#DIV/0!</v>
      </c>
      <c r="U27" s="22" t="str">
        <f t="shared" si="13"/>
        <v>#DIV/0!</v>
      </c>
      <c r="V27" s="23" t="str">
        <f t="shared" si="13"/>
        <v>#DIV/0!</v>
      </c>
      <c r="W27" s="22" t="str">
        <f t="shared" si="13"/>
        <v>#DIV/0!</v>
      </c>
      <c r="X27" s="22" t="str">
        <f t="shared" si="13"/>
        <v>#DIV/0!</v>
      </c>
      <c r="Y27" s="22" t="str">
        <f t="shared" si="13"/>
        <v>#DIV/0!</v>
      </c>
      <c r="Z27" s="22" t="str">
        <f t="shared" si="13"/>
        <v>#DIV/0!</v>
      </c>
      <c r="AA27" s="22" t="str">
        <f t="shared" si="13"/>
        <v>#DIV/0!</v>
      </c>
      <c r="AB27" s="22" t="str">
        <f t="shared" si="13"/>
        <v>#DIV/0!</v>
      </c>
      <c r="AC27" s="22" t="str">
        <f t="shared" si="13"/>
        <v>#DIV/0!</v>
      </c>
      <c r="AD27" s="22" t="str">
        <f t="shared" si="13"/>
        <v>#DIV/0!</v>
      </c>
      <c r="AE27" s="22" t="str">
        <f t="shared" si="13"/>
        <v>#DIV/0!</v>
      </c>
      <c r="AF27" s="22">
        <f t="shared" si="13"/>
        <v>99.95666201</v>
      </c>
      <c r="AG27" s="22" t="str">
        <f t="shared" si="13"/>
        <v>#DIV/0!</v>
      </c>
      <c r="AH27" s="37">
        <f t="shared" si="13"/>
        <v>99.92117916</v>
      </c>
      <c r="AI27" s="22">
        <f t="shared" si="13"/>
        <v>99.92440382</v>
      </c>
      <c r="AJ27" s="22" t="str">
        <f t="shared" si="13"/>
        <v>#DIV/0!</v>
      </c>
      <c r="AK27" s="22" t="str">
        <f t="shared" si="13"/>
        <v>#DIV/0!</v>
      </c>
      <c r="AL27" s="22" t="str">
        <f t="shared" si="13"/>
        <v>#DIV/0!</v>
      </c>
      <c r="AM27" s="22" t="str">
        <f t="shared" si="13"/>
        <v>#DIV/0!</v>
      </c>
      <c r="AN27" s="22" t="str">
        <f t="shared" si="13"/>
        <v>#DIV/0!</v>
      </c>
      <c r="AO27" s="22" t="str">
        <f t="shared" si="13"/>
        <v>#DIV/0!</v>
      </c>
      <c r="AP27" s="22" t="str">
        <f t="shared" si="13"/>
        <v>#DIV/0!</v>
      </c>
      <c r="AQ27" s="22" t="str">
        <f t="shared" si="13"/>
        <v>#DIV/0!</v>
      </c>
      <c r="AR27" s="22" t="str">
        <f t="shared" si="13"/>
        <v>#DIV/0!</v>
      </c>
      <c r="AS27" s="22" t="str">
        <f t="shared" si="13"/>
        <v>#DIV/0!</v>
      </c>
      <c r="AT27" s="22" t="str">
        <f t="shared" si="13"/>
        <v>#DIV/0!</v>
      </c>
      <c r="AU27" s="22" t="str">
        <f t="shared" si="13"/>
        <v>#DIV/0!</v>
      </c>
      <c r="AV27" s="22" t="str">
        <f t="shared" si="13"/>
        <v>#DIV/0!</v>
      </c>
      <c r="AW27" s="22" t="str">
        <f t="shared" si="13"/>
        <v>#DIV/0!</v>
      </c>
      <c r="AX27" s="22">
        <f t="shared" si="13"/>
        <v>99.9796748</v>
      </c>
      <c r="AY27" s="22">
        <f t="shared" si="13"/>
        <v>99.59270018</v>
      </c>
      <c r="AZ27" s="22">
        <f t="shared" si="13"/>
        <v>99.97414267</v>
      </c>
      <c r="BA27" s="22">
        <f t="shared" si="13"/>
        <v>99.97917101</v>
      </c>
      <c r="BB27" s="22">
        <f t="shared" si="13"/>
        <v>99.88279302</v>
      </c>
      <c r="BC27" s="22">
        <f t="shared" si="13"/>
        <v>99.96091078</v>
      </c>
      <c r="BD27" s="22" t="str">
        <f t="shared" si="13"/>
        <v>#DIV/0!</v>
      </c>
      <c r="BE27" s="22" t="str">
        <f t="shared" si="13"/>
        <v>#DIV/0!</v>
      </c>
      <c r="BF27" s="22" t="str">
        <f t="shared" si="13"/>
        <v>#DIV/0!</v>
      </c>
      <c r="BG27" s="22" t="str">
        <f t="shared" si="13"/>
        <v>#DIV/0!</v>
      </c>
      <c r="BH27" s="22" t="str">
        <f t="shared" si="13"/>
        <v>#DIV/0!</v>
      </c>
      <c r="BI27" s="22" t="str">
        <f t="shared" si="13"/>
        <v>#DIV/0!</v>
      </c>
      <c r="BJ27" s="22" t="str">
        <f t="shared" si="13"/>
        <v>#DIV/0!</v>
      </c>
      <c r="BK27" s="24" t="str">
        <f t="shared" si="13"/>
        <v>#DIV/0!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 t="str">
        <f t="shared" si="14"/>
        <v>#DIV/0!</v>
      </c>
      <c r="K28" s="22" t="str">
        <f t="shared" si="14"/>
        <v>#DIV/0!</v>
      </c>
      <c r="L28" s="22" t="str">
        <f t="shared" si="14"/>
        <v>#DIV/0!</v>
      </c>
      <c r="M28" s="22" t="str">
        <f t="shared" si="14"/>
        <v>#DIV/0!</v>
      </c>
      <c r="N28" s="22" t="str">
        <f t="shared" si="14"/>
        <v>#DIV/0!</v>
      </c>
      <c r="O28" s="22" t="str">
        <f t="shared" si="14"/>
        <v>#DIV/0!</v>
      </c>
      <c r="P28" s="22" t="str">
        <f t="shared" si="14"/>
        <v>#DIV/0!</v>
      </c>
      <c r="Q28" s="22" t="str">
        <f t="shared" si="14"/>
        <v>#DIV/0!</v>
      </c>
      <c r="R28" s="22" t="str">
        <f t="shared" si="14"/>
        <v>#DIV/0!</v>
      </c>
      <c r="S28" s="22" t="str">
        <f t="shared" si="14"/>
        <v>#DIV/0!</v>
      </c>
      <c r="T28" s="22" t="str">
        <f t="shared" si="14"/>
        <v>#DIV/0!</v>
      </c>
      <c r="U28" s="22" t="str">
        <f t="shared" si="14"/>
        <v>#DIV/0!</v>
      </c>
      <c r="V28" s="23" t="str">
        <f t="shared" si="14"/>
        <v>#DIV/0!</v>
      </c>
      <c r="W28" s="22" t="str">
        <f t="shared" si="14"/>
        <v>#DIV/0!</v>
      </c>
      <c r="X28" s="22" t="str">
        <f t="shared" si="14"/>
        <v>#DIV/0!</v>
      </c>
      <c r="Y28" s="22" t="str">
        <f t="shared" si="14"/>
        <v>#DIV/0!</v>
      </c>
      <c r="Z28" s="22" t="str">
        <f t="shared" si="14"/>
        <v>#DIV/0!</v>
      </c>
      <c r="AA28" s="22" t="str">
        <f t="shared" si="14"/>
        <v>#DIV/0!</v>
      </c>
      <c r="AB28" s="22" t="str">
        <f t="shared" si="14"/>
        <v>#DIV/0!</v>
      </c>
      <c r="AC28" s="22" t="str">
        <f t="shared" si="14"/>
        <v>#DIV/0!</v>
      </c>
      <c r="AD28" s="22" t="str">
        <f t="shared" si="14"/>
        <v>#DIV/0!</v>
      </c>
      <c r="AE28" s="22" t="str">
        <f t="shared" si="14"/>
        <v>#DIV/0!</v>
      </c>
      <c r="AF28" s="22">
        <f t="shared" si="14"/>
        <v>99.985554</v>
      </c>
      <c r="AG28" s="22" t="str">
        <f t="shared" si="14"/>
        <v>#DIV/0!</v>
      </c>
      <c r="AH28" s="37">
        <f t="shared" si="14"/>
        <v>99.97241271</v>
      </c>
      <c r="AI28" s="22">
        <f t="shared" si="14"/>
        <v>99.93471239</v>
      </c>
      <c r="AJ28" s="22" t="str">
        <f t="shared" si="14"/>
        <v>#DIV/0!</v>
      </c>
      <c r="AK28" s="22" t="str">
        <f t="shared" si="14"/>
        <v>#DIV/0!</v>
      </c>
      <c r="AL28" s="22" t="str">
        <f t="shared" si="14"/>
        <v>#DIV/0!</v>
      </c>
      <c r="AM28" s="22" t="str">
        <f t="shared" si="14"/>
        <v>#DIV/0!</v>
      </c>
      <c r="AN28" s="22" t="str">
        <f t="shared" si="14"/>
        <v>#DIV/0!</v>
      </c>
      <c r="AO28" s="22" t="str">
        <f t="shared" si="14"/>
        <v>#DIV/0!</v>
      </c>
      <c r="AP28" s="22" t="str">
        <f t="shared" si="14"/>
        <v>#DIV/0!</v>
      </c>
      <c r="AQ28" s="22" t="str">
        <f t="shared" si="14"/>
        <v>#DIV/0!</v>
      </c>
      <c r="AR28" s="22" t="str">
        <f t="shared" si="14"/>
        <v>#DIV/0!</v>
      </c>
      <c r="AS28" s="22" t="str">
        <f t="shared" si="14"/>
        <v>#DIV/0!</v>
      </c>
      <c r="AT28" s="22" t="str">
        <f t="shared" si="14"/>
        <v>#DIV/0!</v>
      </c>
      <c r="AU28" s="22" t="str">
        <f t="shared" si="14"/>
        <v>#DIV/0!</v>
      </c>
      <c r="AV28" s="22" t="str">
        <f t="shared" si="14"/>
        <v>#DIV/0!</v>
      </c>
      <c r="AW28" s="22" t="str">
        <f t="shared" si="14"/>
        <v>#DIV/0!</v>
      </c>
      <c r="AX28" s="22">
        <f t="shared" si="14"/>
        <v>99.9796748</v>
      </c>
      <c r="AY28" s="22">
        <f t="shared" si="14"/>
        <v>99.61795908</v>
      </c>
      <c r="AZ28" s="22">
        <f t="shared" si="14"/>
        <v>100.0064643</v>
      </c>
      <c r="BA28" s="22">
        <f t="shared" si="14"/>
        <v>99.9958342</v>
      </c>
      <c r="BB28" s="22">
        <f t="shared" si="14"/>
        <v>99.89027431</v>
      </c>
      <c r="BC28" s="22">
        <f t="shared" si="14"/>
        <v>99.97556924</v>
      </c>
      <c r="BD28" s="22" t="str">
        <f t="shared" si="14"/>
        <v>#DIV/0!</v>
      </c>
      <c r="BE28" s="22" t="str">
        <f t="shared" si="14"/>
        <v>#DIV/0!</v>
      </c>
      <c r="BF28" s="22" t="str">
        <f t="shared" si="14"/>
        <v>#DIV/0!</v>
      </c>
      <c r="BG28" s="22" t="str">
        <f t="shared" si="14"/>
        <v>#DIV/0!</v>
      </c>
      <c r="BH28" s="22" t="str">
        <f t="shared" si="14"/>
        <v>#DIV/0!</v>
      </c>
      <c r="BI28" s="22" t="str">
        <f t="shared" si="14"/>
        <v>#DIV/0!</v>
      </c>
      <c r="BJ28" s="22" t="str">
        <f t="shared" si="14"/>
        <v>#DIV/0!</v>
      </c>
      <c r="BK28" s="24" t="str">
        <f t="shared" si="14"/>
        <v>#DIV/0!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35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0</v>
      </c>
      <c r="K30" s="12">
        <f t="shared" si="15"/>
        <v>0</v>
      </c>
      <c r="L30" s="12">
        <f t="shared" si="15"/>
        <v>0</v>
      </c>
      <c r="M30" s="12">
        <f t="shared" si="15"/>
        <v>0</v>
      </c>
      <c r="N30" s="12">
        <f t="shared" si="15"/>
        <v>0</v>
      </c>
      <c r="O30" s="12">
        <f t="shared" si="15"/>
        <v>0</v>
      </c>
      <c r="P30" s="12">
        <f t="shared" si="15"/>
        <v>0</v>
      </c>
      <c r="Q30" s="12">
        <f t="shared" si="15"/>
        <v>0</v>
      </c>
      <c r="R30" s="12">
        <f t="shared" si="15"/>
        <v>0</v>
      </c>
      <c r="S30" s="12">
        <f t="shared" si="15"/>
        <v>0</v>
      </c>
      <c r="T30" s="12">
        <f t="shared" si="15"/>
        <v>0</v>
      </c>
      <c r="U30" s="12">
        <f t="shared" si="15"/>
        <v>0</v>
      </c>
      <c r="V30" s="8">
        <f t="shared" si="15"/>
        <v>0</v>
      </c>
      <c r="W30" s="12">
        <f t="shared" si="15"/>
        <v>0</v>
      </c>
      <c r="X30" s="12">
        <f t="shared" si="15"/>
        <v>0</v>
      </c>
      <c r="Y30" s="12">
        <f t="shared" si="15"/>
        <v>0</v>
      </c>
      <c r="Z30" s="12">
        <f t="shared" si="15"/>
        <v>0</v>
      </c>
      <c r="AA30" s="12">
        <f t="shared" si="15"/>
        <v>0</v>
      </c>
      <c r="AB30" s="12">
        <f t="shared" si="15"/>
        <v>0</v>
      </c>
      <c r="AC30" s="12">
        <f t="shared" si="15"/>
        <v>0</v>
      </c>
      <c r="AD30" s="12">
        <f t="shared" si="15"/>
        <v>0</v>
      </c>
      <c r="AE30" s="12">
        <f t="shared" si="15"/>
        <v>0</v>
      </c>
      <c r="AF30" s="12">
        <f t="shared" si="15"/>
        <v>207.64</v>
      </c>
      <c r="AG30" s="12">
        <f t="shared" si="15"/>
        <v>0</v>
      </c>
      <c r="AH30" s="35">
        <f t="shared" si="15"/>
        <v>253.67</v>
      </c>
      <c r="AI30" s="12">
        <f t="shared" si="15"/>
        <v>290.83</v>
      </c>
      <c r="AJ30" s="12">
        <f t="shared" si="15"/>
        <v>0</v>
      </c>
      <c r="AK30" s="12">
        <f t="shared" si="15"/>
        <v>0</v>
      </c>
      <c r="AL30" s="12">
        <f t="shared" si="15"/>
        <v>0</v>
      </c>
      <c r="AM30" s="12">
        <f t="shared" si="15"/>
        <v>0</v>
      </c>
      <c r="AN30" s="12">
        <f t="shared" si="15"/>
        <v>0</v>
      </c>
      <c r="AO30" s="12">
        <f t="shared" si="15"/>
        <v>0</v>
      </c>
      <c r="AP30" s="12">
        <f t="shared" si="15"/>
        <v>0</v>
      </c>
      <c r="AQ30" s="12">
        <f t="shared" si="15"/>
        <v>0</v>
      </c>
      <c r="AR30" s="12">
        <f t="shared" si="15"/>
        <v>0</v>
      </c>
      <c r="AS30" s="12">
        <f t="shared" si="15"/>
        <v>0</v>
      </c>
      <c r="AT30" s="12">
        <f t="shared" si="15"/>
        <v>0</v>
      </c>
      <c r="AU30" s="12">
        <f t="shared" si="15"/>
        <v>0</v>
      </c>
      <c r="AV30" s="12">
        <f t="shared" si="15"/>
        <v>0</v>
      </c>
      <c r="AW30" s="12">
        <f t="shared" si="15"/>
        <v>0</v>
      </c>
      <c r="AX30" s="12">
        <f t="shared" si="15"/>
        <v>196.76</v>
      </c>
      <c r="AY30" s="12">
        <f t="shared" si="15"/>
        <v>315.51</v>
      </c>
      <c r="AZ30" s="12">
        <f t="shared" si="15"/>
        <v>309.41</v>
      </c>
      <c r="BA30" s="12">
        <f t="shared" si="15"/>
        <v>240.04</v>
      </c>
      <c r="BB30" s="12">
        <f t="shared" si="15"/>
        <v>400.56</v>
      </c>
      <c r="BC30" s="12">
        <f t="shared" si="15"/>
        <v>204.61</v>
      </c>
      <c r="BD30" s="12">
        <f t="shared" si="15"/>
        <v>0</v>
      </c>
      <c r="BE30" s="12">
        <f t="shared" si="15"/>
        <v>0</v>
      </c>
      <c r="BF30" s="12">
        <f t="shared" si="15"/>
        <v>0</v>
      </c>
      <c r="BG30" s="12">
        <f t="shared" si="15"/>
        <v>0</v>
      </c>
      <c r="BH30" s="12">
        <f t="shared" si="15"/>
        <v>0</v>
      </c>
      <c r="BI30" s="12">
        <f t="shared" si="15"/>
        <v>0</v>
      </c>
      <c r="BJ30" s="12">
        <f t="shared" si="15"/>
        <v>0</v>
      </c>
      <c r="BK30" s="13">
        <f t="shared" si="15"/>
        <v>0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0</v>
      </c>
      <c r="K31" s="28">
        <f t="shared" si="16"/>
        <v>0</v>
      </c>
      <c r="L31" s="28">
        <f t="shared" si="16"/>
        <v>0</v>
      </c>
      <c r="M31" s="28">
        <f t="shared" si="16"/>
        <v>0</v>
      </c>
      <c r="N31" s="28">
        <f t="shared" si="16"/>
        <v>0</v>
      </c>
      <c r="O31" s="28">
        <f t="shared" si="16"/>
        <v>0</v>
      </c>
      <c r="P31" s="28">
        <f t="shared" si="16"/>
        <v>0</v>
      </c>
      <c r="Q31" s="28">
        <f t="shared" si="16"/>
        <v>0</v>
      </c>
      <c r="R31" s="28">
        <f t="shared" si="16"/>
        <v>0</v>
      </c>
      <c r="S31" s="28">
        <f t="shared" si="16"/>
        <v>0</v>
      </c>
      <c r="T31" s="28">
        <f t="shared" si="16"/>
        <v>0</v>
      </c>
      <c r="U31" s="28">
        <f t="shared" si="16"/>
        <v>0</v>
      </c>
      <c r="V31" s="29">
        <f t="shared" si="16"/>
        <v>0</v>
      </c>
      <c r="W31" s="28">
        <f t="shared" si="16"/>
        <v>0</v>
      </c>
      <c r="X31" s="28">
        <f t="shared" si="16"/>
        <v>0</v>
      </c>
      <c r="Y31" s="28">
        <f t="shared" si="16"/>
        <v>0</v>
      </c>
      <c r="Z31" s="28">
        <f t="shared" si="16"/>
        <v>0</v>
      </c>
      <c r="AA31" s="28">
        <f t="shared" si="16"/>
        <v>0</v>
      </c>
      <c r="AB31" s="28">
        <f t="shared" si="16"/>
        <v>0</v>
      </c>
      <c r="AC31" s="28">
        <f t="shared" si="16"/>
        <v>0</v>
      </c>
      <c r="AD31" s="28">
        <f t="shared" si="16"/>
        <v>0</v>
      </c>
      <c r="AE31" s="28">
        <f t="shared" si="16"/>
        <v>0</v>
      </c>
      <c r="AF31" s="28">
        <f t="shared" si="16"/>
        <v>0.03</v>
      </c>
      <c r="AG31" s="28">
        <f t="shared" si="16"/>
        <v>0</v>
      </c>
      <c r="AH31" s="39">
        <f t="shared" si="16"/>
        <v>0.07</v>
      </c>
      <c r="AI31" s="28">
        <f t="shared" si="16"/>
        <v>0.19</v>
      </c>
      <c r="AJ31" s="28">
        <f t="shared" si="16"/>
        <v>0</v>
      </c>
      <c r="AK31" s="28">
        <f t="shared" si="16"/>
        <v>0</v>
      </c>
      <c r="AL31" s="28">
        <f t="shared" si="16"/>
        <v>0</v>
      </c>
      <c r="AM31" s="28">
        <f t="shared" si="16"/>
        <v>0</v>
      </c>
      <c r="AN31" s="28">
        <f t="shared" si="16"/>
        <v>0</v>
      </c>
      <c r="AO31" s="28">
        <f t="shared" si="16"/>
        <v>0</v>
      </c>
      <c r="AP31" s="28">
        <f t="shared" si="16"/>
        <v>0</v>
      </c>
      <c r="AQ31" s="28">
        <f t="shared" si="16"/>
        <v>0</v>
      </c>
      <c r="AR31" s="28">
        <f t="shared" si="16"/>
        <v>0</v>
      </c>
      <c r="AS31" s="28">
        <f t="shared" si="16"/>
        <v>0</v>
      </c>
      <c r="AT31" s="28">
        <f t="shared" si="16"/>
        <v>0</v>
      </c>
      <c r="AU31" s="28">
        <f t="shared" si="16"/>
        <v>0</v>
      </c>
      <c r="AV31" s="28">
        <f t="shared" si="16"/>
        <v>0</v>
      </c>
      <c r="AW31" s="28">
        <f t="shared" si="16"/>
        <v>0</v>
      </c>
      <c r="AX31" s="28">
        <f t="shared" si="16"/>
        <v>0.04</v>
      </c>
      <c r="AY31" s="28">
        <f t="shared" si="16"/>
        <v>1.21</v>
      </c>
      <c r="AZ31" s="28">
        <f t="shared" si="16"/>
        <v>-0.02</v>
      </c>
      <c r="BA31" s="28">
        <f t="shared" si="16"/>
        <v>0.01</v>
      </c>
      <c r="BB31" s="28">
        <f t="shared" si="16"/>
        <v>0.44</v>
      </c>
      <c r="BC31" s="28">
        <f t="shared" si="16"/>
        <v>0.05</v>
      </c>
      <c r="BD31" s="28">
        <f t="shared" si="16"/>
        <v>0</v>
      </c>
      <c r="BE31" s="28">
        <f t="shared" si="16"/>
        <v>0</v>
      </c>
      <c r="BF31" s="28">
        <f t="shared" si="16"/>
        <v>0</v>
      </c>
      <c r="BG31" s="28">
        <f t="shared" si="16"/>
        <v>0</v>
      </c>
      <c r="BH31" s="28">
        <f t="shared" si="16"/>
        <v>0</v>
      </c>
      <c r="BI31" s="28">
        <f t="shared" si="16"/>
        <v>0</v>
      </c>
      <c r="BJ31" s="28">
        <f t="shared" si="16"/>
        <v>0</v>
      </c>
      <c r="BK31" s="30">
        <f t="shared" si="16"/>
        <v>0</v>
      </c>
    </row>
    <row r="32">
      <c r="AH32" s="35"/>
      <c r="AY32" s="12"/>
      <c r="AZ32" s="12"/>
      <c r="BA32" s="12"/>
    </row>
    <row r="33">
      <c r="A33" s="31" t="s">
        <v>47</v>
      </c>
      <c r="AH33" s="35"/>
      <c r="AY33" s="12"/>
      <c r="AZ33" s="12"/>
      <c r="BA33" s="12"/>
    </row>
    <row r="34">
      <c r="A34" s="31" t="s">
        <v>48</v>
      </c>
      <c r="AH34" s="35"/>
      <c r="AY34" s="12"/>
      <c r="AZ34" s="12"/>
      <c r="BA34" s="12"/>
    </row>
    <row r="35">
      <c r="A35" s="31" t="s">
        <v>49</v>
      </c>
      <c r="AH35" s="35"/>
      <c r="AY35" s="12"/>
      <c r="AZ35" s="12"/>
      <c r="BA35" s="12"/>
    </row>
    <row r="36">
      <c r="A36" s="31" t="s">
        <v>50</v>
      </c>
      <c r="AH36" s="35"/>
      <c r="AY36" s="12"/>
      <c r="AZ36" s="12"/>
      <c r="BA36" s="12"/>
    </row>
    <row r="37">
      <c r="AH37" s="35"/>
      <c r="AY37" s="12"/>
      <c r="AZ37" s="12"/>
      <c r="BA37" s="12"/>
    </row>
    <row r="38">
      <c r="AH38" s="35"/>
      <c r="AY38" s="12"/>
      <c r="AZ38" s="12"/>
      <c r="BA38" s="12"/>
    </row>
    <row r="39">
      <c r="AH39" s="35"/>
      <c r="AY39" s="12"/>
      <c r="AZ39" s="12"/>
      <c r="BA39" s="12"/>
    </row>
    <row r="40">
      <c r="AH40" s="35"/>
      <c r="AY40" s="12"/>
      <c r="AZ40" s="12"/>
      <c r="BA40" s="12"/>
    </row>
    <row r="41">
      <c r="AH41" s="35"/>
      <c r="AY41" s="12"/>
      <c r="AZ41" s="12"/>
      <c r="BA41" s="12"/>
    </row>
    <row r="42">
      <c r="AH42" s="35"/>
      <c r="AY42" s="12"/>
      <c r="AZ42" s="12"/>
      <c r="BA42" s="12"/>
    </row>
    <row r="43">
      <c r="AH43" s="35"/>
      <c r="AY43" s="12"/>
      <c r="AZ43" s="12"/>
      <c r="BA43" s="12"/>
    </row>
    <row r="44">
      <c r="AH44" s="35"/>
      <c r="AY44" s="12"/>
      <c r="AZ44" s="12"/>
      <c r="BA44" s="12"/>
    </row>
    <row r="45">
      <c r="AH45" s="35"/>
      <c r="AY45" s="12"/>
      <c r="AZ45" s="12"/>
      <c r="BA45" s="12"/>
    </row>
    <row r="46">
      <c r="AH46" s="35"/>
      <c r="AY46" s="12"/>
      <c r="AZ46" s="12"/>
      <c r="BA46" s="12"/>
    </row>
    <row r="47">
      <c r="AH47" s="35"/>
      <c r="AY47" s="12"/>
      <c r="AZ47" s="12"/>
      <c r="BA47" s="12"/>
    </row>
    <row r="48">
      <c r="AH48" s="35"/>
      <c r="AY48" s="12"/>
      <c r="AZ48" s="12"/>
      <c r="BA48" s="12"/>
    </row>
    <row r="49">
      <c r="AH49" s="35"/>
      <c r="AY49" s="12"/>
      <c r="AZ49" s="12"/>
      <c r="BA49" s="12"/>
    </row>
    <row r="50">
      <c r="AH50" s="35"/>
      <c r="AY50" s="12"/>
      <c r="AZ50" s="12"/>
      <c r="BA50" s="12"/>
    </row>
    <row r="51">
      <c r="AH51" s="35"/>
      <c r="AY51" s="12"/>
      <c r="AZ51" s="12"/>
      <c r="BA51" s="12"/>
    </row>
    <row r="52">
      <c r="AH52" s="35"/>
      <c r="AY52" s="12"/>
      <c r="AZ52" s="12"/>
      <c r="BA52" s="12"/>
    </row>
    <row r="53">
      <c r="AH53" s="35"/>
      <c r="AY53" s="12"/>
      <c r="AZ53" s="12"/>
      <c r="BA53" s="12"/>
    </row>
    <row r="54">
      <c r="AH54" s="35"/>
      <c r="AY54" s="12"/>
      <c r="AZ54" s="12"/>
      <c r="BA54" s="12"/>
    </row>
    <row r="55">
      <c r="AH55" s="35"/>
      <c r="AY55" s="12"/>
      <c r="AZ55" s="12"/>
      <c r="BA55" s="12"/>
    </row>
    <row r="56">
      <c r="AH56" s="35"/>
      <c r="AY56" s="12"/>
      <c r="AZ56" s="12"/>
      <c r="BA56" s="12"/>
    </row>
    <row r="57">
      <c r="AH57" s="35"/>
      <c r="AY57" s="12"/>
      <c r="AZ57" s="12"/>
      <c r="BA57" s="12"/>
    </row>
    <row r="58">
      <c r="AH58" s="35"/>
      <c r="AY58" s="12"/>
      <c r="AZ58" s="12"/>
      <c r="BA58" s="12"/>
    </row>
    <row r="59">
      <c r="AH59" s="35"/>
      <c r="AY59" s="12"/>
      <c r="AZ59" s="12"/>
      <c r="BA59" s="12"/>
    </row>
    <row r="60">
      <c r="AH60" s="35"/>
      <c r="AY60" s="12"/>
      <c r="AZ60" s="12"/>
      <c r="BA60" s="12"/>
    </row>
    <row r="61">
      <c r="AH61" s="35"/>
      <c r="AY61" s="12"/>
      <c r="AZ61" s="12"/>
      <c r="BA61" s="12"/>
    </row>
    <row r="62">
      <c r="AH62" s="35"/>
      <c r="AY62" s="12"/>
      <c r="AZ62" s="12"/>
      <c r="BA62" s="12"/>
    </row>
    <row r="63">
      <c r="AH63" s="35"/>
      <c r="AY63" s="12"/>
      <c r="AZ63" s="12"/>
      <c r="BA63" s="12"/>
    </row>
    <row r="64">
      <c r="AH64" s="35"/>
      <c r="AY64" s="12"/>
      <c r="AZ64" s="12"/>
      <c r="BA64" s="12"/>
    </row>
    <row r="65">
      <c r="AH65" s="35"/>
      <c r="AY65" s="12"/>
      <c r="AZ65" s="12"/>
      <c r="BA65" s="12"/>
    </row>
    <row r="66">
      <c r="AH66" s="35"/>
      <c r="AY66" s="12"/>
      <c r="AZ66" s="12"/>
      <c r="BA66" s="12"/>
    </row>
    <row r="67">
      <c r="AH67" s="35"/>
      <c r="AY67" s="12"/>
      <c r="AZ67" s="12"/>
      <c r="BA67" s="12"/>
    </row>
    <row r="68">
      <c r="AH68" s="35"/>
      <c r="AY68" s="12"/>
      <c r="AZ68" s="12"/>
      <c r="BA68" s="12"/>
    </row>
    <row r="69">
      <c r="AH69" s="35"/>
      <c r="AY69" s="12"/>
      <c r="AZ69" s="12"/>
      <c r="BA69" s="12"/>
    </row>
    <row r="70">
      <c r="AH70" s="35"/>
      <c r="AY70" s="12"/>
      <c r="AZ70" s="12"/>
      <c r="BA70" s="12"/>
    </row>
    <row r="71">
      <c r="AH71" s="35"/>
      <c r="AY71" s="12"/>
      <c r="AZ71" s="12"/>
      <c r="BA71" s="12"/>
    </row>
    <row r="72">
      <c r="AH72" s="35"/>
      <c r="AY72" s="12"/>
      <c r="AZ72" s="12"/>
      <c r="BA72" s="12"/>
    </row>
    <row r="73">
      <c r="AH73" s="35"/>
      <c r="AY73" s="12"/>
      <c r="AZ73" s="12"/>
      <c r="BA73" s="12"/>
    </row>
    <row r="74">
      <c r="AH74" s="35"/>
      <c r="AY74" s="12"/>
      <c r="AZ74" s="12"/>
      <c r="BA74" s="12"/>
    </row>
    <row r="75">
      <c r="AH75" s="35"/>
      <c r="AY75" s="12"/>
      <c r="AZ75" s="12"/>
      <c r="BA75" s="12"/>
    </row>
    <row r="76">
      <c r="AH76" s="35"/>
      <c r="AY76" s="12"/>
      <c r="AZ76" s="12"/>
      <c r="BA76" s="12"/>
    </row>
    <row r="77">
      <c r="AH77" s="35"/>
      <c r="AY77" s="12"/>
      <c r="AZ77" s="12"/>
      <c r="BA77" s="12"/>
    </row>
    <row r="78">
      <c r="AH78" s="35"/>
      <c r="AY78" s="12"/>
      <c r="AZ78" s="12"/>
      <c r="BA78" s="12"/>
    </row>
    <row r="79">
      <c r="AH79" s="35"/>
      <c r="AY79" s="12"/>
      <c r="AZ79" s="12"/>
      <c r="BA79" s="12"/>
    </row>
    <row r="80">
      <c r="AH80" s="35"/>
      <c r="AY80" s="12"/>
      <c r="AZ80" s="12"/>
      <c r="BA80" s="12"/>
    </row>
    <row r="81">
      <c r="AH81" s="35"/>
      <c r="AY81" s="12"/>
      <c r="AZ81" s="12"/>
      <c r="BA81" s="12"/>
    </row>
    <row r="82">
      <c r="AH82" s="35"/>
      <c r="AY82" s="12"/>
      <c r="AZ82" s="12"/>
      <c r="BA82" s="12"/>
    </row>
    <row r="83">
      <c r="AH83" s="35"/>
      <c r="AY83" s="12"/>
      <c r="AZ83" s="12"/>
      <c r="BA83" s="12"/>
    </row>
    <row r="84">
      <c r="AH84" s="35"/>
      <c r="AY84" s="12"/>
      <c r="AZ84" s="12"/>
      <c r="BA84" s="12"/>
    </row>
    <row r="85">
      <c r="AH85" s="35"/>
      <c r="AY85" s="12"/>
      <c r="AZ85" s="12"/>
      <c r="BA85" s="12"/>
    </row>
    <row r="86">
      <c r="AH86" s="35"/>
      <c r="AY86" s="12"/>
      <c r="AZ86" s="12"/>
      <c r="BA86" s="12"/>
    </row>
    <row r="87">
      <c r="AH87" s="35"/>
      <c r="AY87" s="12"/>
      <c r="AZ87" s="12"/>
      <c r="BA87" s="12"/>
    </row>
    <row r="88">
      <c r="AH88" s="35"/>
      <c r="AY88" s="12"/>
      <c r="AZ88" s="12"/>
      <c r="BA88" s="12"/>
    </row>
    <row r="89">
      <c r="AH89" s="35"/>
      <c r="AY89" s="12"/>
      <c r="AZ89" s="12"/>
      <c r="BA89" s="12"/>
    </row>
    <row r="90">
      <c r="AH90" s="35"/>
      <c r="AY90" s="12"/>
      <c r="AZ90" s="12"/>
      <c r="BA90" s="12"/>
    </row>
    <row r="91">
      <c r="AH91" s="35"/>
      <c r="AY91" s="12"/>
      <c r="AZ91" s="12"/>
      <c r="BA91" s="12"/>
    </row>
    <row r="92">
      <c r="AH92" s="35"/>
      <c r="AY92" s="12"/>
      <c r="AZ92" s="12"/>
      <c r="BA92" s="12"/>
    </row>
    <row r="93">
      <c r="AH93" s="35"/>
      <c r="AY93" s="12"/>
      <c r="AZ93" s="12"/>
      <c r="BA93" s="12"/>
    </row>
    <row r="94">
      <c r="AH94" s="35"/>
      <c r="AY94" s="12"/>
      <c r="AZ94" s="12"/>
      <c r="BA94" s="12"/>
    </row>
    <row r="95">
      <c r="AH95" s="35"/>
      <c r="AY95" s="12"/>
      <c r="AZ95" s="12"/>
      <c r="BA95" s="12"/>
    </row>
    <row r="96">
      <c r="AH96" s="35"/>
      <c r="AY96" s="12"/>
      <c r="AZ96" s="12"/>
      <c r="BA96" s="12"/>
    </row>
    <row r="97">
      <c r="AH97" s="35"/>
      <c r="AY97" s="12"/>
      <c r="AZ97" s="12"/>
      <c r="BA97" s="12"/>
    </row>
    <row r="98">
      <c r="AH98" s="35"/>
      <c r="AY98" s="12"/>
      <c r="AZ98" s="12"/>
      <c r="BA98" s="12"/>
    </row>
    <row r="99">
      <c r="AH99" s="35"/>
      <c r="AY99" s="12"/>
      <c r="AZ99" s="12"/>
      <c r="BA99" s="12"/>
    </row>
    <row r="100">
      <c r="AH100" s="35"/>
      <c r="AY100" s="12"/>
      <c r="AZ100" s="12"/>
      <c r="BA100" s="12"/>
    </row>
    <row r="101">
      <c r="AH101" s="35"/>
      <c r="AY101" s="12"/>
      <c r="AZ101" s="12"/>
      <c r="BA101" s="12"/>
    </row>
    <row r="102">
      <c r="AH102" s="35"/>
      <c r="AY102" s="12"/>
      <c r="AZ102" s="12"/>
      <c r="BA102" s="12"/>
    </row>
    <row r="103">
      <c r="AH103" s="35"/>
      <c r="AY103" s="12"/>
      <c r="AZ103" s="12"/>
      <c r="BA103" s="12"/>
    </row>
    <row r="104">
      <c r="AH104" s="35"/>
      <c r="AY104" s="12"/>
      <c r="AZ104" s="12"/>
      <c r="BA104" s="12"/>
    </row>
    <row r="105">
      <c r="AH105" s="35"/>
      <c r="AY105" s="12"/>
      <c r="AZ105" s="12"/>
      <c r="BA105" s="12"/>
    </row>
    <row r="106">
      <c r="AH106" s="35"/>
      <c r="AY106" s="12"/>
      <c r="AZ106" s="12"/>
      <c r="BA106" s="12"/>
    </row>
    <row r="107">
      <c r="AH107" s="35"/>
      <c r="AY107" s="12"/>
      <c r="AZ107" s="12"/>
      <c r="BA107" s="12"/>
    </row>
    <row r="108">
      <c r="AH108" s="35"/>
      <c r="AY108" s="12"/>
      <c r="AZ108" s="12"/>
      <c r="BA108" s="12"/>
    </row>
    <row r="109">
      <c r="AH109" s="35"/>
      <c r="AY109" s="12"/>
      <c r="AZ109" s="12"/>
      <c r="BA109" s="12"/>
    </row>
    <row r="110">
      <c r="AH110" s="35"/>
      <c r="AY110" s="12"/>
      <c r="AZ110" s="12"/>
      <c r="BA110" s="12"/>
    </row>
    <row r="111">
      <c r="AH111" s="35"/>
      <c r="AY111" s="12"/>
      <c r="AZ111" s="12"/>
      <c r="BA111" s="12"/>
    </row>
    <row r="112">
      <c r="AH112" s="35"/>
      <c r="AY112" s="12"/>
      <c r="AZ112" s="12"/>
      <c r="BA112" s="12"/>
    </row>
    <row r="113">
      <c r="AH113" s="35"/>
      <c r="AY113" s="12"/>
      <c r="AZ113" s="12"/>
      <c r="BA113" s="12"/>
    </row>
    <row r="114">
      <c r="AH114" s="35"/>
      <c r="AY114" s="12"/>
      <c r="AZ114" s="12"/>
      <c r="BA114" s="12"/>
    </row>
    <row r="115">
      <c r="AH115" s="35"/>
      <c r="AY115" s="12"/>
      <c r="AZ115" s="12"/>
      <c r="BA115" s="12"/>
    </row>
    <row r="116">
      <c r="AH116" s="35"/>
      <c r="AY116" s="12"/>
      <c r="AZ116" s="12"/>
      <c r="BA116" s="12"/>
    </row>
    <row r="117">
      <c r="AH117" s="35"/>
      <c r="AY117" s="12"/>
      <c r="AZ117" s="12"/>
      <c r="BA117" s="12"/>
    </row>
    <row r="118">
      <c r="AH118" s="35"/>
      <c r="AY118" s="12"/>
      <c r="AZ118" s="12"/>
      <c r="BA118" s="12"/>
    </row>
    <row r="119">
      <c r="AH119" s="35"/>
      <c r="AY119" s="12"/>
      <c r="AZ119" s="12"/>
      <c r="BA119" s="12"/>
    </row>
    <row r="120">
      <c r="AH120" s="35"/>
      <c r="AY120" s="12"/>
      <c r="AZ120" s="12"/>
      <c r="BA120" s="12"/>
    </row>
    <row r="121">
      <c r="AH121" s="35"/>
      <c r="AY121" s="12"/>
      <c r="AZ121" s="12"/>
      <c r="BA121" s="12"/>
    </row>
    <row r="122">
      <c r="AH122" s="35"/>
      <c r="AY122" s="12"/>
      <c r="AZ122" s="12"/>
      <c r="BA122" s="12"/>
    </row>
    <row r="123">
      <c r="AH123" s="35"/>
      <c r="AY123" s="12"/>
      <c r="AZ123" s="12"/>
      <c r="BA123" s="12"/>
    </row>
    <row r="124">
      <c r="AH124" s="35"/>
      <c r="AY124" s="12"/>
      <c r="AZ124" s="12"/>
      <c r="BA124" s="12"/>
    </row>
    <row r="125">
      <c r="AH125" s="35"/>
      <c r="AY125" s="12"/>
      <c r="AZ125" s="12"/>
      <c r="BA125" s="12"/>
    </row>
    <row r="126">
      <c r="AH126" s="35"/>
      <c r="AY126" s="12"/>
      <c r="AZ126" s="12"/>
      <c r="BA126" s="12"/>
    </row>
    <row r="127">
      <c r="AH127" s="35"/>
      <c r="AY127" s="12"/>
      <c r="AZ127" s="12"/>
      <c r="BA127" s="12"/>
    </row>
    <row r="128">
      <c r="AH128" s="35"/>
      <c r="AY128" s="12"/>
      <c r="AZ128" s="12"/>
      <c r="BA128" s="12"/>
    </row>
    <row r="129">
      <c r="AH129" s="35"/>
      <c r="AY129" s="12"/>
      <c r="AZ129" s="12"/>
      <c r="BA129" s="12"/>
    </row>
    <row r="130">
      <c r="AH130" s="35"/>
      <c r="AY130" s="12"/>
      <c r="AZ130" s="12"/>
      <c r="BA130" s="12"/>
    </row>
    <row r="131">
      <c r="AH131" s="35"/>
      <c r="AY131" s="12"/>
      <c r="AZ131" s="12"/>
      <c r="BA131" s="12"/>
    </row>
    <row r="132">
      <c r="AH132" s="35"/>
      <c r="AY132" s="12"/>
      <c r="AZ132" s="12"/>
      <c r="BA132" s="12"/>
    </row>
    <row r="133">
      <c r="AH133" s="35"/>
      <c r="AY133" s="12"/>
      <c r="AZ133" s="12"/>
      <c r="BA133" s="12"/>
    </row>
    <row r="134">
      <c r="AH134" s="35"/>
      <c r="AY134" s="12"/>
      <c r="AZ134" s="12"/>
      <c r="BA134" s="12"/>
    </row>
    <row r="135">
      <c r="AH135" s="35"/>
      <c r="AY135" s="12"/>
      <c r="AZ135" s="12"/>
      <c r="BA135" s="12"/>
    </row>
    <row r="136">
      <c r="AH136" s="35"/>
      <c r="AY136" s="12"/>
      <c r="AZ136" s="12"/>
      <c r="BA136" s="12"/>
    </row>
    <row r="137">
      <c r="AH137" s="35"/>
      <c r="AY137" s="12"/>
      <c r="AZ137" s="12"/>
      <c r="BA137" s="12"/>
    </row>
    <row r="138">
      <c r="AH138" s="35"/>
      <c r="AY138" s="12"/>
      <c r="AZ138" s="12"/>
      <c r="BA138" s="12"/>
    </row>
    <row r="139">
      <c r="AH139" s="35"/>
      <c r="AY139" s="12"/>
      <c r="AZ139" s="12"/>
      <c r="BA139" s="12"/>
    </row>
    <row r="140">
      <c r="AH140" s="35"/>
      <c r="AY140" s="12"/>
      <c r="AZ140" s="12"/>
      <c r="BA140" s="12"/>
    </row>
    <row r="141">
      <c r="AH141" s="35"/>
      <c r="AY141" s="12"/>
      <c r="AZ141" s="12"/>
      <c r="BA141" s="12"/>
    </row>
    <row r="142">
      <c r="AH142" s="35"/>
      <c r="AY142" s="12"/>
      <c r="AZ142" s="12"/>
      <c r="BA142" s="12"/>
    </row>
    <row r="143">
      <c r="AH143" s="35"/>
      <c r="AY143" s="12"/>
      <c r="AZ143" s="12"/>
      <c r="BA143" s="12"/>
    </row>
    <row r="144">
      <c r="AH144" s="35"/>
      <c r="AY144" s="12"/>
      <c r="AZ144" s="12"/>
      <c r="BA144" s="12"/>
    </row>
    <row r="145">
      <c r="AH145" s="35"/>
      <c r="AY145" s="12"/>
      <c r="AZ145" s="12"/>
      <c r="BA145" s="12"/>
    </row>
    <row r="146">
      <c r="AH146" s="35"/>
      <c r="AY146" s="12"/>
      <c r="AZ146" s="12"/>
      <c r="BA146" s="12"/>
    </row>
    <row r="147">
      <c r="AH147" s="35"/>
      <c r="AY147" s="12"/>
      <c r="AZ147" s="12"/>
      <c r="BA147" s="12"/>
    </row>
    <row r="148">
      <c r="AH148" s="35"/>
      <c r="AY148" s="12"/>
      <c r="AZ148" s="12"/>
      <c r="BA148" s="12"/>
    </row>
    <row r="149">
      <c r="AH149" s="35"/>
      <c r="AY149" s="12"/>
      <c r="AZ149" s="12"/>
      <c r="BA149" s="12"/>
    </row>
    <row r="150">
      <c r="AH150" s="35"/>
      <c r="AY150" s="12"/>
      <c r="AZ150" s="12"/>
      <c r="BA150" s="12"/>
    </row>
    <row r="151">
      <c r="AH151" s="35"/>
      <c r="AY151" s="12"/>
      <c r="AZ151" s="12"/>
      <c r="BA151" s="12"/>
    </row>
    <row r="152">
      <c r="AH152" s="35"/>
      <c r="AY152" s="12"/>
      <c r="AZ152" s="12"/>
      <c r="BA152" s="12"/>
    </row>
    <row r="153">
      <c r="AH153" s="35"/>
      <c r="AY153" s="12"/>
      <c r="AZ153" s="12"/>
      <c r="BA153" s="12"/>
    </row>
    <row r="154">
      <c r="AH154" s="35"/>
      <c r="AY154" s="12"/>
      <c r="AZ154" s="12"/>
      <c r="BA154" s="12"/>
    </row>
    <row r="155">
      <c r="AH155" s="35"/>
      <c r="AY155" s="12"/>
      <c r="AZ155" s="12"/>
      <c r="BA155" s="12"/>
    </row>
    <row r="156">
      <c r="AH156" s="35"/>
      <c r="AY156" s="12"/>
      <c r="AZ156" s="12"/>
      <c r="BA156" s="12"/>
    </row>
    <row r="157">
      <c r="AH157" s="35"/>
      <c r="AY157" s="12"/>
      <c r="AZ157" s="12"/>
      <c r="BA157" s="12"/>
    </row>
    <row r="158">
      <c r="AH158" s="35"/>
      <c r="AY158" s="12"/>
      <c r="AZ158" s="12"/>
      <c r="BA158" s="12"/>
    </row>
    <row r="159">
      <c r="AH159" s="35"/>
      <c r="AY159" s="12"/>
      <c r="AZ159" s="12"/>
      <c r="BA159" s="12"/>
    </row>
    <row r="160">
      <c r="AH160" s="35"/>
      <c r="AY160" s="12"/>
      <c r="AZ160" s="12"/>
      <c r="BA160" s="12"/>
    </row>
    <row r="161">
      <c r="AH161" s="35"/>
      <c r="AY161" s="12"/>
      <c r="AZ161" s="12"/>
      <c r="BA161" s="12"/>
    </row>
    <row r="162">
      <c r="AH162" s="35"/>
      <c r="AY162" s="12"/>
      <c r="AZ162" s="12"/>
      <c r="BA162" s="12"/>
    </row>
    <row r="163">
      <c r="AH163" s="35"/>
      <c r="AY163" s="12"/>
      <c r="AZ163" s="12"/>
      <c r="BA163" s="12"/>
    </row>
    <row r="164">
      <c r="AH164" s="35"/>
      <c r="AY164" s="12"/>
      <c r="AZ164" s="12"/>
      <c r="BA164" s="12"/>
    </row>
    <row r="165">
      <c r="AH165" s="35"/>
      <c r="AY165" s="12"/>
      <c r="AZ165" s="12"/>
      <c r="BA165" s="12"/>
    </row>
    <row r="166">
      <c r="AH166" s="35"/>
      <c r="AY166" s="12"/>
      <c r="AZ166" s="12"/>
      <c r="BA166" s="12"/>
    </row>
    <row r="167">
      <c r="AH167" s="35"/>
      <c r="AY167" s="12"/>
      <c r="AZ167" s="12"/>
      <c r="BA167" s="12"/>
    </row>
    <row r="168">
      <c r="AH168" s="35"/>
      <c r="AY168" s="12"/>
      <c r="AZ168" s="12"/>
      <c r="BA168" s="12"/>
    </row>
    <row r="169">
      <c r="AH169" s="35"/>
      <c r="AY169" s="12"/>
      <c r="AZ169" s="12"/>
      <c r="BA169" s="12"/>
    </row>
    <row r="170">
      <c r="AH170" s="35"/>
      <c r="AY170" s="12"/>
      <c r="AZ170" s="12"/>
      <c r="BA170" s="12"/>
    </row>
    <row r="171">
      <c r="AH171" s="35"/>
      <c r="AY171" s="12"/>
      <c r="AZ171" s="12"/>
      <c r="BA171" s="12"/>
    </row>
    <row r="172">
      <c r="AH172" s="35"/>
      <c r="AY172" s="12"/>
      <c r="AZ172" s="12"/>
      <c r="BA172" s="12"/>
    </row>
    <row r="173">
      <c r="AH173" s="35"/>
      <c r="AY173" s="12"/>
      <c r="AZ173" s="12"/>
      <c r="BA173" s="12"/>
    </row>
    <row r="174">
      <c r="AH174" s="35"/>
      <c r="AY174" s="12"/>
      <c r="AZ174" s="12"/>
      <c r="BA174" s="12"/>
    </row>
    <row r="175">
      <c r="AH175" s="35"/>
      <c r="AY175" s="12"/>
      <c r="AZ175" s="12"/>
      <c r="BA175" s="12"/>
    </row>
    <row r="176">
      <c r="AH176" s="35"/>
      <c r="AY176" s="12"/>
      <c r="AZ176" s="12"/>
      <c r="BA176" s="12"/>
    </row>
    <row r="177">
      <c r="AH177" s="35"/>
      <c r="AY177" s="12"/>
      <c r="AZ177" s="12"/>
      <c r="BA177" s="12"/>
    </row>
    <row r="178">
      <c r="AH178" s="35"/>
      <c r="AY178" s="12"/>
      <c r="AZ178" s="12"/>
      <c r="BA178" s="12"/>
    </row>
    <row r="179">
      <c r="AH179" s="35"/>
      <c r="AY179" s="12"/>
      <c r="AZ179" s="12"/>
      <c r="BA179" s="12"/>
    </row>
    <row r="180">
      <c r="AH180" s="35"/>
      <c r="AY180" s="12"/>
      <c r="AZ180" s="12"/>
      <c r="BA180" s="12"/>
    </row>
    <row r="181">
      <c r="AH181" s="35"/>
      <c r="AY181" s="12"/>
      <c r="AZ181" s="12"/>
      <c r="BA181" s="12"/>
    </row>
    <row r="182">
      <c r="AH182" s="35"/>
      <c r="AY182" s="12"/>
      <c r="AZ182" s="12"/>
      <c r="BA182" s="12"/>
    </row>
    <row r="183">
      <c r="AH183" s="35"/>
      <c r="AY183" s="12"/>
      <c r="AZ183" s="12"/>
      <c r="BA183" s="12"/>
    </row>
    <row r="184">
      <c r="AH184" s="35"/>
      <c r="AY184" s="12"/>
      <c r="AZ184" s="12"/>
      <c r="BA184" s="12"/>
    </row>
    <row r="185">
      <c r="AH185" s="35"/>
      <c r="AY185" s="12"/>
      <c r="AZ185" s="12"/>
      <c r="BA185" s="12"/>
    </row>
    <row r="186">
      <c r="AH186" s="35"/>
      <c r="AY186" s="12"/>
      <c r="AZ186" s="12"/>
      <c r="BA186" s="12"/>
    </row>
    <row r="187">
      <c r="AH187" s="35"/>
      <c r="AY187" s="12"/>
      <c r="AZ187" s="12"/>
      <c r="BA187" s="12"/>
    </row>
    <row r="188">
      <c r="AH188" s="35"/>
      <c r="AY188" s="12"/>
      <c r="AZ188" s="12"/>
      <c r="BA188" s="12"/>
    </row>
    <row r="189">
      <c r="AH189" s="35"/>
      <c r="AY189" s="12"/>
      <c r="AZ189" s="12"/>
      <c r="BA189" s="12"/>
    </row>
    <row r="190">
      <c r="AH190" s="35"/>
      <c r="AY190" s="12"/>
      <c r="AZ190" s="12"/>
      <c r="BA190" s="12"/>
    </row>
    <row r="191">
      <c r="AH191" s="35"/>
      <c r="AY191" s="12"/>
      <c r="AZ191" s="12"/>
      <c r="BA191" s="12"/>
    </row>
    <row r="192">
      <c r="AH192" s="35"/>
      <c r="AY192" s="12"/>
      <c r="AZ192" s="12"/>
      <c r="BA192" s="12"/>
    </row>
    <row r="193">
      <c r="AH193" s="35"/>
      <c r="AY193" s="12"/>
      <c r="AZ193" s="12"/>
      <c r="BA193" s="12"/>
    </row>
    <row r="194">
      <c r="AH194" s="35"/>
      <c r="AY194" s="12"/>
      <c r="AZ194" s="12"/>
      <c r="BA194" s="12"/>
    </row>
    <row r="195">
      <c r="AH195" s="35"/>
      <c r="AY195" s="12"/>
      <c r="AZ195" s="12"/>
      <c r="BA195" s="12"/>
    </row>
    <row r="196">
      <c r="AH196" s="35"/>
      <c r="AY196" s="12"/>
      <c r="AZ196" s="12"/>
      <c r="BA196" s="12"/>
    </row>
    <row r="197">
      <c r="AH197" s="35"/>
      <c r="AY197" s="12"/>
      <c r="AZ197" s="12"/>
      <c r="BA197" s="12"/>
    </row>
    <row r="198">
      <c r="AH198" s="35"/>
      <c r="AY198" s="12"/>
      <c r="AZ198" s="12"/>
      <c r="BA198" s="12"/>
    </row>
    <row r="199">
      <c r="AH199" s="35"/>
      <c r="AY199" s="12"/>
      <c r="AZ199" s="12"/>
      <c r="BA199" s="12"/>
    </row>
    <row r="200">
      <c r="AH200" s="35"/>
      <c r="AY200" s="12"/>
      <c r="AZ200" s="12"/>
      <c r="BA200" s="12"/>
    </row>
    <row r="201">
      <c r="AH201" s="35"/>
      <c r="AY201" s="12"/>
      <c r="AZ201" s="12"/>
      <c r="BA201" s="12"/>
    </row>
    <row r="202">
      <c r="AH202" s="35"/>
      <c r="AY202" s="12"/>
      <c r="AZ202" s="12"/>
      <c r="BA202" s="12"/>
    </row>
    <row r="203">
      <c r="AH203" s="35"/>
      <c r="AY203" s="12"/>
      <c r="AZ203" s="12"/>
      <c r="BA203" s="12"/>
    </row>
    <row r="204">
      <c r="AH204" s="35"/>
      <c r="AY204" s="12"/>
      <c r="AZ204" s="12"/>
      <c r="BA204" s="12"/>
    </row>
    <row r="205">
      <c r="AH205" s="35"/>
      <c r="AY205" s="12"/>
      <c r="AZ205" s="12"/>
      <c r="BA205" s="12"/>
    </row>
    <row r="206">
      <c r="AH206" s="35"/>
      <c r="AY206" s="12"/>
      <c r="AZ206" s="12"/>
      <c r="BA206" s="12"/>
    </row>
    <row r="207">
      <c r="AH207" s="35"/>
      <c r="AY207" s="12"/>
      <c r="AZ207" s="12"/>
      <c r="BA207" s="12"/>
    </row>
    <row r="208">
      <c r="AH208" s="35"/>
      <c r="AY208" s="12"/>
      <c r="AZ208" s="12"/>
      <c r="BA208" s="12"/>
    </row>
    <row r="209">
      <c r="AH209" s="35"/>
      <c r="AY209" s="12"/>
      <c r="AZ209" s="12"/>
      <c r="BA209" s="12"/>
    </row>
    <row r="210">
      <c r="AH210" s="35"/>
      <c r="AY210" s="12"/>
      <c r="AZ210" s="12"/>
      <c r="BA210" s="12"/>
    </row>
    <row r="211">
      <c r="AH211" s="35"/>
      <c r="AY211" s="12"/>
      <c r="AZ211" s="12"/>
      <c r="BA211" s="12"/>
    </row>
    <row r="212">
      <c r="AH212" s="35"/>
      <c r="AY212" s="12"/>
      <c r="AZ212" s="12"/>
      <c r="BA212" s="12"/>
    </row>
    <row r="213">
      <c r="AH213" s="35"/>
      <c r="AY213" s="12"/>
      <c r="AZ213" s="12"/>
      <c r="BA213" s="12"/>
    </row>
    <row r="214">
      <c r="AH214" s="35"/>
      <c r="AY214" s="12"/>
      <c r="AZ214" s="12"/>
      <c r="BA214" s="12"/>
    </row>
    <row r="215">
      <c r="AH215" s="35"/>
      <c r="AY215" s="12"/>
      <c r="AZ215" s="12"/>
      <c r="BA215" s="12"/>
    </row>
    <row r="216">
      <c r="AH216" s="35"/>
      <c r="AY216" s="12"/>
      <c r="AZ216" s="12"/>
      <c r="BA216" s="12"/>
    </row>
    <row r="217">
      <c r="AH217" s="35"/>
      <c r="AY217" s="12"/>
      <c r="AZ217" s="12"/>
      <c r="BA217" s="12"/>
    </row>
    <row r="218">
      <c r="AH218" s="35"/>
      <c r="AY218" s="12"/>
      <c r="AZ218" s="12"/>
      <c r="BA218" s="12"/>
    </row>
    <row r="219">
      <c r="AH219" s="35"/>
      <c r="AY219" s="12"/>
      <c r="AZ219" s="12"/>
      <c r="BA219" s="12"/>
    </row>
    <row r="220">
      <c r="AH220" s="35"/>
      <c r="AY220" s="12"/>
      <c r="AZ220" s="12"/>
      <c r="BA220" s="12"/>
    </row>
    <row r="221">
      <c r="AH221" s="35"/>
      <c r="AY221" s="12"/>
      <c r="AZ221" s="12"/>
      <c r="BA221" s="12"/>
    </row>
    <row r="222">
      <c r="AH222" s="35"/>
      <c r="AY222" s="12"/>
      <c r="AZ222" s="12"/>
      <c r="BA222" s="12"/>
    </row>
    <row r="223">
      <c r="AH223" s="35"/>
      <c r="AY223" s="12"/>
      <c r="AZ223" s="12"/>
      <c r="BA223" s="12"/>
    </row>
    <row r="224">
      <c r="AH224" s="35"/>
      <c r="AY224" s="12"/>
      <c r="AZ224" s="12"/>
      <c r="BA224" s="12"/>
    </row>
    <row r="225">
      <c r="AH225" s="35"/>
      <c r="AY225" s="12"/>
      <c r="AZ225" s="12"/>
      <c r="BA225" s="12"/>
    </row>
    <row r="226">
      <c r="AH226" s="35"/>
      <c r="AY226" s="12"/>
      <c r="AZ226" s="12"/>
      <c r="BA226" s="12"/>
    </row>
    <row r="227">
      <c r="AH227" s="35"/>
      <c r="AY227" s="12"/>
      <c r="AZ227" s="12"/>
      <c r="BA227" s="12"/>
    </row>
    <row r="228">
      <c r="AH228" s="35"/>
      <c r="AY228" s="12"/>
      <c r="AZ228" s="12"/>
      <c r="BA228" s="12"/>
    </row>
    <row r="229">
      <c r="AH229" s="35"/>
      <c r="AY229" s="12"/>
      <c r="AZ229" s="12"/>
      <c r="BA229" s="12"/>
    </row>
    <row r="230">
      <c r="AH230" s="35"/>
      <c r="AY230" s="12"/>
      <c r="AZ230" s="12"/>
      <c r="BA230" s="12"/>
    </row>
    <row r="231">
      <c r="AH231" s="35"/>
      <c r="AY231" s="12"/>
      <c r="AZ231" s="12"/>
      <c r="BA231" s="12"/>
    </row>
    <row r="232">
      <c r="AH232" s="35"/>
      <c r="AY232" s="12"/>
      <c r="AZ232" s="12"/>
      <c r="BA232" s="12"/>
    </row>
    <row r="233">
      <c r="AH233" s="35"/>
      <c r="AY233" s="12"/>
      <c r="AZ233" s="12"/>
      <c r="BA233" s="12"/>
    </row>
    <row r="234">
      <c r="AH234" s="35"/>
      <c r="AY234" s="12"/>
      <c r="AZ234" s="12"/>
      <c r="BA234" s="12"/>
    </row>
    <row r="235">
      <c r="AH235" s="35"/>
      <c r="AY235" s="12"/>
      <c r="AZ235" s="12"/>
      <c r="BA235" s="12"/>
    </row>
    <row r="236">
      <c r="AH236" s="35"/>
      <c r="AY236" s="12"/>
      <c r="AZ236" s="12"/>
      <c r="BA236" s="12"/>
    </row>
    <row r="237">
      <c r="AH237" s="35"/>
      <c r="AY237" s="12"/>
      <c r="AZ237" s="12"/>
      <c r="BA237" s="12"/>
    </row>
    <row r="238">
      <c r="AH238" s="35"/>
      <c r="AY238" s="12"/>
      <c r="AZ238" s="12"/>
      <c r="BA238" s="12"/>
    </row>
    <row r="239">
      <c r="AH239" s="35"/>
      <c r="AY239" s="12"/>
      <c r="AZ239" s="12"/>
      <c r="BA239" s="12"/>
    </row>
    <row r="240">
      <c r="AH240" s="35"/>
      <c r="AY240" s="12"/>
      <c r="AZ240" s="12"/>
      <c r="BA240" s="12"/>
    </row>
    <row r="241">
      <c r="AH241" s="35"/>
      <c r="AY241" s="12"/>
      <c r="AZ241" s="12"/>
      <c r="BA241" s="12"/>
    </row>
    <row r="242">
      <c r="AH242" s="35"/>
      <c r="AY242" s="12"/>
      <c r="AZ242" s="12"/>
      <c r="BA242" s="12"/>
    </row>
    <row r="243">
      <c r="AH243" s="35"/>
      <c r="AY243" s="12"/>
      <c r="AZ243" s="12"/>
      <c r="BA243" s="12"/>
    </row>
    <row r="244">
      <c r="AH244" s="35"/>
      <c r="AY244" s="12"/>
      <c r="AZ244" s="12"/>
      <c r="BA244" s="12"/>
    </row>
    <row r="245">
      <c r="AH245" s="35"/>
      <c r="AY245" s="12"/>
      <c r="AZ245" s="12"/>
      <c r="BA245" s="12"/>
    </row>
    <row r="246">
      <c r="AH246" s="35"/>
      <c r="AY246" s="12"/>
      <c r="AZ246" s="12"/>
      <c r="BA246" s="12"/>
    </row>
    <row r="247">
      <c r="AH247" s="35"/>
      <c r="AY247" s="12"/>
      <c r="AZ247" s="12"/>
      <c r="BA247" s="12"/>
    </row>
    <row r="248">
      <c r="AH248" s="35"/>
      <c r="AY248" s="12"/>
      <c r="AZ248" s="12"/>
      <c r="BA248" s="12"/>
    </row>
    <row r="249">
      <c r="AH249" s="35"/>
      <c r="AY249" s="12"/>
      <c r="AZ249" s="12"/>
      <c r="BA249" s="12"/>
    </row>
    <row r="250">
      <c r="AH250" s="35"/>
      <c r="AY250" s="12"/>
      <c r="AZ250" s="12"/>
      <c r="BA250" s="12"/>
    </row>
    <row r="251">
      <c r="AH251" s="35"/>
      <c r="AY251" s="12"/>
      <c r="AZ251" s="12"/>
      <c r="BA251" s="12"/>
    </row>
    <row r="252">
      <c r="AH252" s="35"/>
      <c r="AY252" s="12"/>
      <c r="AZ252" s="12"/>
      <c r="BA252" s="12"/>
    </row>
    <row r="253">
      <c r="AH253" s="35"/>
      <c r="AY253" s="12"/>
      <c r="AZ253" s="12"/>
      <c r="BA253" s="12"/>
    </row>
    <row r="254">
      <c r="AH254" s="35"/>
      <c r="AY254" s="12"/>
      <c r="AZ254" s="12"/>
      <c r="BA254" s="12"/>
    </row>
    <row r="255">
      <c r="AH255" s="35"/>
      <c r="AY255" s="12"/>
      <c r="AZ255" s="12"/>
      <c r="BA255" s="12"/>
    </row>
    <row r="256">
      <c r="AH256" s="35"/>
      <c r="AY256" s="12"/>
      <c r="AZ256" s="12"/>
      <c r="BA256" s="12"/>
    </row>
    <row r="257">
      <c r="AH257" s="35"/>
      <c r="AY257" s="12"/>
      <c r="AZ257" s="12"/>
      <c r="BA257" s="12"/>
    </row>
    <row r="258">
      <c r="AH258" s="35"/>
      <c r="AY258" s="12"/>
      <c r="AZ258" s="12"/>
      <c r="BA258" s="12"/>
    </row>
    <row r="259">
      <c r="AH259" s="35"/>
      <c r="AY259" s="12"/>
      <c r="AZ259" s="12"/>
      <c r="BA259" s="12"/>
    </row>
    <row r="260">
      <c r="AH260" s="35"/>
      <c r="AY260" s="12"/>
      <c r="AZ260" s="12"/>
      <c r="BA260" s="12"/>
    </row>
    <row r="261">
      <c r="AH261" s="35"/>
      <c r="AY261" s="12"/>
      <c r="AZ261" s="12"/>
      <c r="BA261" s="12"/>
    </row>
    <row r="262">
      <c r="AH262" s="35"/>
      <c r="AY262" s="12"/>
      <c r="AZ262" s="12"/>
      <c r="BA262" s="12"/>
    </row>
    <row r="263">
      <c r="AH263" s="35"/>
      <c r="AY263" s="12"/>
      <c r="AZ263" s="12"/>
      <c r="BA263" s="12"/>
    </row>
    <row r="264">
      <c r="AH264" s="35"/>
      <c r="AY264" s="12"/>
      <c r="AZ264" s="12"/>
      <c r="BA264" s="12"/>
    </row>
    <row r="265">
      <c r="AH265" s="35"/>
      <c r="AY265" s="12"/>
      <c r="AZ265" s="12"/>
      <c r="BA265" s="12"/>
    </row>
    <row r="266">
      <c r="AH266" s="35"/>
      <c r="AY266" s="12"/>
      <c r="AZ266" s="12"/>
      <c r="BA266" s="12"/>
    </row>
    <row r="267">
      <c r="AH267" s="35"/>
      <c r="AY267" s="12"/>
      <c r="AZ267" s="12"/>
      <c r="BA267" s="12"/>
    </row>
    <row r="268">
      <c r="AH268" s="35"/>
      <c r="AY268" s="12"/>
      <c r="AZ268" s="12"/>
      <c r="BA268" s="12"/>
    </row>
    <row r="269">
      <c r="AH269" s="35"/>
      <c r="AY269" s="12"/>
      <c r="AZ269" s="12"/>
      <c r="BA269" s="12"/>
    </row>
    <row r="270">
      <c r="AH270" s="35"/>
      <c r="AY270" s="12"/>
      <c r="AZ270" s="12"/>
      <c r="BA270" s="12"/>
    </row>
    <row r="271">
      <c r="AH271" s="35"/>
      <c r="AY271" s="12"/>
      <c r="AZ271" s="12"/>
      <c r="BA271" s="12"/>
    </row>
    <row r="272">
      <c r="AH272" s="35"/>
      <c r="AY272" s="12"/>
      <c r="AZ272" s="12"/>
      <c r="BA272" s="12"/>
    </row>
    <row r="273">
      <c r="AH273" s="35"/>
      <c r="AY273" s="12"/>
      <c r="AZ273" s="12"/>
      <c r="BA273" s="12"/>
    </row>
    <row r="274">
      <c r="AH274" s="35"/>
      <c r="AY274" s="12"/>
      <c r="AZ274" s="12"/>
      <c r="BA274" s="12"/>
    </row>
    <row r="275">
      <c r="AH275" s="35"/>
      <c r="AY275" s="12"/>
      <c r="AZ275" s="12"/>
      <c r="BA275" s="12"/>
    </row>
    <row r="276">
      <c r="AH276" s="35"/>
      <c r="AY276" s="12"/>
      <c r="AZ276" s="12"/>
      <c r="BA276" s="12"/>
    </row>
    <row r="277">
      <c r="AH277" s="35"/>
      <c r="AY277" s="12"/>
      <c r="AZ277" s="12"/>
      <c r="BA277" s="12"/>
    </row>
    <row r="278">
      <c r="AH278" s="35"/>
      <c r="AY278" s="12"/>
      <c r="AZ278" s="12"/>
      <c r="BA278" s="12"/>
    </row>
    <row r="279">
      <c r="AH279" s="35"/>
      <c r="AY279" s="12"/>
      <c r="AZ279" s="12"/>
      <c r="BA279" s="12"/>
    </row>
    <row r="280">
      <c r="AH280" s="35"/>
      <c r="AY280" s="12"/>
      <c r="AZ280" s="12"/>
      <c r="BA280" s="12"/>
    </row>
    <row r="281">
      <c r="AH281" s="35"/>
      <c r="AY281" s="12"/>
      <c r="AZ281" s="12"/>
      <c r="BA281" s="12"/>
    </row>
    <row r="282">
      <c r="AH282" s="35"/>
      <c r="AY282" s="12"/>
      <c r="AZ282" s="12"/>
      <c r="BA282" s="12"/>
    </row>
    <row r="283">
      <c r="AH283" s="35"/>
      <c r="AY283" s="12"/>
      <c r="AZ283" s="12"/>
      <c r="BA283" s="12"/>
    </row>
    <row r="284">
      <c r="AH284" s="35"/>
      <c r="AY284" s="12"/>
      <c r="AZ284" s="12"/>
      <c r="BA284" s="12"/>
    </row>
    <row r="285">
      <c r="AH285" s="35"/>
      <c r="AY285" s="12"/>
      <c r="AZ285" s="12"/>
      <c r="BA285" s="12"/>
    </row>
    <row r="286">
      <c r="AH286" s="35"/>
      <c r="AY286" s="12"/>
      <c r="AZ286" s="12"/>
      <c r="BA286" s="12"/>
    </row>
    <row r="287">
      <c r="AH287" s="35"/>
      <c r="AY287" s="12"/>
      <c r="AZ287" s="12"/>
      <c r="BA287" s="12"/>
    </row>
    <row r="288">
      <c r="AH288" s="35"/>
      <c r="AY288" s="12"/>
      <c r="AZ288" s="12"/>
      <c r="BA288" s="12"/>
    </row>
    <row r="289">
      <c r="AH289" s="35"/>
      <c r="AY289" s="12"/>
      <c r="AZ289" s="12"/>
      <c r="BA289" s="12"/>
    </row>
    <row r="290">
      <c r="AH290" s="35"/>
      <c r="AY290" s="12"/>
      <c r="AZ290" s="12"/>
      <c r="BA290" s="12"/>
    </row>
    <row r="291">
      <c r="AH291" s="35"/>
      <c r="AY291" s="12"/>
      <c r="AZ291" s="12"/>
      <c r="BA291" s="12"/>
    </row>
    <row r="292">
      <c r="AH292" s="35"/>
      <c r="AY292" s="12"/>
      <c r="AZ292" s="12"/>
      <c r="BA292" s="12"/>
    </row>
    <row r="293">
      <c r="AH293" s="35"/>
      <c r="AY293" s="12"/>
      <c r="AZ293" s="12"/>
      <c r="BA293" s="12"/>
    </row>
    <row r="294">
      <c r="AH294" s="35"/>
      <c r="AY294" s="12"/>
      <c r="AZ294" s="12"/>
      <c r="BA294" s="12"/>
    </row>
    <row r="295">
      <c r="AH295" s="35"/>
      <c r="AY295" s="12"/>
      <c r="AZ295" s="12"/>
      <c r="BA295" s="12"/>
    </row>
    <row r="296">
      <c r="AH296" s="35"/>
      <c r="AY296" s="12"/>
      <c r="AZ296" s="12"/>
      <c r="BA296" s="12"/>
    </row>
    <row r="297">
      <c r="AH297" s="35"/>
      <c r="AY297" s="12"/>
      <c r="AZ297" s="12"/>
      <c r="BA297" s="12"/>
    </row>
    <row r="298">
      <c r="AH298" s="35"/>
      <c r="AY298" s="12"/>
      <c r="AZ298" s="12"/>
      <c r="BA298" s="12"/>
    </row>
    <row r="299">
      <c r="AH299" s="35"/>
      <c r="AY299" s="12"/>
      <c r="AZ299" s="12"/>
      <c r="BA299" s="12"/>
    </row>
    <row r="300">
      <c r="AH300" s="35"/>
      <c r="AY300" s="12"/>
      <c r="AZ300" s="12"/>
      <c r="BA300" s="12"/>
    </row>
    <row r="301">
      <c r="AH301" s="35"/>
      <c r="AY301" s="12"/>
      <c r="AZ301" s="12"/>
      <c r="BA301" s="12"/>
    </row>
    <row r="302">
      <c r="AH302" s="35"/>
      <c r="AY302" s="12"/>
      <c r="AZ302" s="12"/>
      <c r="BA302" s="12"/>
    </row>
    <row r="303">
      <c r="AH303" s="35"/>
      <c r="AY303" s="12"/>
      <c r="AZ303" s="12"/>
      <c r="BA303" s="12"/>
    </row>
    <row r="304">
      <c r="AH304" s="35"/>
      <c r="AY304" s="12"/>
      <c r="AZ304" s="12"/>
      <c r="BA304" s="12"/>
    </row>
    <row r="305">
      <c r="AH305" s="35"/>
      <c r="AY305" s="12"/>
      <c r="AZ305" s="12"/>
      <c r="BA305" s="12"/>
    </row>
    <row r="306">
      <c r="AH306" s="35"/>
      <c r="AY306" s="12"/>
      <c r="AZ306" s="12"/>
      <c r="BA306" s="12"/>
    </row>
    <row r="307">
      <c r="AH307" s="35"/>
      <c r="AY307" s="12"/>
      <c r="AZ307" s="12"/>
      <c r="BA307" s="12"/>
    </row>
    <row r="308">
      <c r="AH308" s="35"/>
      <c r="AY308" s="12"/>
      <c r="AZ308" s="12"/>
      <c r="BA308" s="12"/>
    </row>
    <row r="309">
      <c r="AH309" s="35"/>
      <c r="AY309" s="12"/>
      <c r="AZ309" s="12"/>
      <c r="BA309" s="12"/>
    </row>
    <row r="310">
      <c r="AH310" s="35"/>
      <c r="AY310" s="12"/>
      <c r="AZ310" s="12"/>
      <c r="BA310" s="12"/>
    </row>
    <row r="311">
      <c r="AH311" s="35"/>
      <c r="AY311" s="12"/>
      <c r="AZ311" s="12"/>
      <c r="BA311" s="12"/>
    </row>
    <row r="312">
      <c r="AH312" s="35"/>
      <c r="AY312" s="12"/>
      <c r="AZ312" s="12"/>
      <c r="BA312" s="12"/>
    </row>
    <row r="313">
      <c r="AH313" s="35"/>
      <c r="AY313" s="12"/>
      <c r="AZ313" s="12"/>
      <c r="BA313" s="12"/>
    </row>
    <row r="314">
      <c r="AH314" s="35"/>
      <c r="AY314" s="12"/>
      <c r="AZ314" s="12"/>
      <c r="BA314" s="12"/>
    </row>
    <row r="315">
      <c r="AH315" s="35"/>
      <c r="AY315" s="12"/>
      <c r="AZ315" s="12"/>
      <c r="BA315" s="12"/>
    </row>
    <row r="316">
      <c r="AH316" s="35"/>
      <c r="AY316" s="12"/>
      <c r="AZ316" s="12"/>
      <c r="BA316" s="12"/>
    </row>
    <row r="317">
      <c r="AH317" s="35"/>
      <c r="AY317" s="12"/>
      <c r="AZ317" s="12"/>
      <c r="BA317" s="12"/>
    </row>
    <row r="318">
      <c r="AH318" s="35"/>
      <c r="AY318" s="12"/>
      <c r="AZ318" s="12"/>
      <c r="BA318" s="12"/>
    </row>
    <row r="319">
      <c r="AH319" s="35"/>
      <c r="AY319" s="12"/>
      <c r="AZ319" s="12"/>
      <c r="BA319" s="12"/>
    </row>
    <row r="320">
      <c r="AH320" s="35"/>
      <c r="AY320" s="12"/>
      <c r="AZ320" s="12"/>
      <c r="BA320" s="12"/>
    </row>
    <row r="321">
      <c r="AH321" s="35"/>
      <c r="AY321" s="12"/>
      <c r="AZ321" s="12"/>
      <c r="BA321" s="12"/>
    </row>
    <row r="322">
      <c r="AH322" s="35"/>
      <c r="AY322" s="12"/>
      <c r="AZ322" s="12"/>
      <c r="BA322" s="12"/>
    </row>
    <row r="323">
      <c r="AH323" s="35"/>
      <c r="AY323" s="12"/>
      <c r="AZ323" s="12"/>
      <c r="BA323" s="12"/>
    </row>
    <row r="324">
      <c r="AH324" s="35"/>
      <c r="AY324" s="12"/>
      <c r="AZ324" s="12"/>
      <c r="BA324" s="12"/>
    </row>
    <row r="325">
      <c r="AH325" s="35"/>
      <c r="AY325" s="12"/>
      <c r="AZ325" s="12"/>
      <c r="BA325" s="12"/>
    </row>
    <row r="326">
      <c r="AH326" s="35"/>
      <c r="AY326" s="12"/>
      <c r="AZ326" s="12"/>
      <c r="BA326" s="12"/>
    </row>
    <row r="327">
      <c r="AH327" s="35"/>
      <c r="AY327" s="12"/>
      <c r="AZ327" s="12"/>
      <c r="BA327" s="12"/>
    </row>
    <row r="328">
      <c r="AH328" s="35"/>
      <c r="AY328" s="12"/>
      <c r="AZ328" s="12"/>
      <c r="BA328" s="12"/>
    </row>
    <row r="329">
      <c r="AH329" s="35"/>
      <c r="AY329" s="12"/>
      <c r="AZ329" s="12"/>
      <c r="BA329" s="12"/>
    </row>
    <row r="330">
      <c r="AH330" s="35"/>
      <c r="AY330" s="12"/>
      <c r="AZ330" s="12"/>
      <c r="BA330" s="12"/>
    </row>
    <row r="331">
      <c r="AH331" s="35"/>
      <c r="AY331" s="12"/>
      <c r="AZ331" s="12"/>
      <c r="BA331" s="12"/>
    </row>
    <row r="332">
      <c r="AH332" s="35"/>
      <c r="AY332" s="12"/>
      <c r="AZ332" s="12"/>
      <c r="BA332" s="12"/>
    </row>
    <row r="333">
      <c r="AH333" s="35"/>
      <c r="AY333" s="12"/>
      <c r="AZ333" s="12"/>
      <c r="BA333" s="12"/>
    </row>
    <row r="334">
      <c r="AH334" s="35"/>
      <c r="AY334" s="12"/>
      <c r="AZ334" s="12"/>
      <c r="BA334" s="12"/>
    </row>
    <row r="335">
      <c r="AH335" s="35"/>
      <c r="AY335" s="12"/>
      <c r="AZ335" s="12"/>
      <c r="BA335" s="12"/>
    </row>
    <row r="336">
      <c r="AH336" s="35"/>
      <c r="AY336" s="12"/>
      <c r="AZ336" s="12"/>
      <c r="BA336" s="12"/>
    </row>
    <row r="337">
      <c r="AH337" s="35"/>
      <c r="AY337" s="12"/>
      <c r="AZ337" s="12"/>
      <c r="BA337" s="12"/>
    </row>
    <row r="338">
      <c r="AH338" s="35"/>
      <c r="AY338" s="12"/>
      <c r="AZ338" s="12"/>
      <c r="BA338" s="12"/>
    </row>
    <row r="339">
      <c r="AH339" s="35"/>
      <c r="AY339" s="12"/>
      <c r="AZ339" s="12"/>
      <c r="BA339" s="12"/>
    </row>
    <row r="340">
      <c r="AH340" s="35"/>
      <c r="AY340" s="12"/>
      <c r="AZ340" s="12"/>
      <c r="BA340" s="12"/>
    </row>
    <row r="341">
      <c r="AH341" s="35"/>
      <c r="AY341" s="12"/>
      <c r="AZ341" s="12"/>
      <c r="BA341" s="12"/>
    </row>
    <row r="342">
      <c r="AH342" s="35"/>
      <c r="AY342" s="12"/>
      <c r="AZ342" s="12"/>
      <c r="BA342" s="12"/>
    </row>
    <row r="343">
      <c r="AH343" s="35"/>
      <c r="AY343" s="12"/>
      <c r="AZ343" s="12"/>
      <c r="BA343" s="12"/>
    </row>
    <row r="344">
      <c r="AH344" s="35"/>
      <c r="AY344" s="12"/>
      <c r="AZ344" s="12"/>
      <c r="BA344" s="12"/>
    </row>
    <row r="345">
      <c r="AH345" s="35"/>
      <c r="AY345" s="12"/>
      <c r="AZ345" s="12"/>
      <c r="BA345" s="12"/>
    </row>
    <row r="346">
      <c r="AH346" s="35"/>
      <c r="AY346" s="12"/>
      <c r="AZ346" s="12"/>
      <c r="BA346" s="12"/>
    </row>
    <row r="347">
      <c r="AH347" s="35"/>
      <c r="AY347" s="12"/>
      <c r="AZ347" s="12"/>
      <c r="BA347" s="12"/>
    </row>
    <row r="348">
      <c r="AH348" s="35"/>
      <c r="AY348" s="12"/>
      <c r="AZ348" s="12"/>
      <c r="BA348" s="12"/>
    </row>
    <row r="349">
      <c r="AH349" s="35"/>
      <c r="AY349" s="12"/>
      <c r="AZ349" s="12"/>
      <c r="BA349" s="12"/>
    </row>
    <row r="350">
      <c r="AH350" s="35"/>
      <c r="AY350" s="12"/>
      <c r="AZ350" s="12"/>
      <c r="BA350" s="12"/>
    </row>
    <row r="351">
      <c r="AH351" s="35"/>
      <c r="AY351" s="12"/>
      <c r="AZ351" s="12"/>
      <c r="BA351" s="12"/>
    </row>
    <row r="352">
      <c r="AH352" s="35"/>
      <c r="AY352" s="12"/>
      <c r="AZ352" s="12"/>
      <c r="BA352" s="12"/>
    </row>
    <row r="353">
      <c r="AH353" s="35"/>
      <c r="AY353" s="12"/>
      <c r="AZ353" s="12"/>
      <c r="BA353" s="12"/>
    </row>
    <row r="354">
      <c r="AH354" s="35"/>
      <c r="AY354" s="12"/>
      <c r="AZ354" s="12"/>
      <c r="BA354" s="12"/>
    </row>
    <row r="355">
      <c r="AH355" s="35"/>
      <c r="AY355" s="12"/>
      <c r="AZ355" s="12"/>
      <c r="BA355" s="12"/>
    </row>
    <row r="356">
      <c r="AH356" s="35"/>
      <c r="AY356" s="12"/>
      <c r="AZ356" s="12"/>
      <c r="BA356" s="12"/>
    </row>
    <row r="357">
      <c r="AH357" s="35"/>
      <c r="AY357" s="12"/>
      <c r="AZ357" s="12"/>
      <c r="BA357" s="12"/>
    </row>
    <row r="358">
      <c r="AH358" s="35"/>
      <c r="AY358" s="12"/>
      <c r="AZ358" s="12"/>
      <c r="BA358" s="12"/>
    </row>
    <row r="359">
      <c r="AH359" s="35"/>
      <c r="AY359" s="12"/>
      <c r="AZ359" s="12"/>
      <c r="BA359" s="12"/>
    </row>
    <row r="360">
      <c r="AH360" s="35"/>
      <c r="AY360" s="12"/>
      <c r="AZ360" s="12"/>
      <c r="BA360" s="12"/>
    </row>
    <row r="361">
      <c r="AH361" s="35"/>
      <c r="AY361" s="12"/>
      <c r="AZ361" s="12"/>
      <c r="BA361" s="12"/>
    </row>
    <row r="362">
      <c r="AH362" s="35"/>
      <c r="AY362" s="12"/>
      <c r="AZ362" s="12"/>
      <c r="BA362" s="12"/>
    </row>
    <row r="363">
      <c r="AH363" s="35"/>
      <c r="AY363" s="12"/>
      <c r="AZ363" s="12"/>
      <c r="BA363" s="12"/>
    </row>
    <row r="364">
      <c r="AH364" s="35"/>
      <c r="AY364" s="12"/>
      <c r="AZ364" s="12"/>
      <c r="BA364" s="12"/>
    </row>
    <row r="365">
      <c r="AH365" s="35"/>
      <c r="AY365" s="12"/>
      <c r="AZ365" s="12"/>
      <c r="BA365" s="12"/>
    </row>
    <row r="366">
      <c r="AH366" s="35"/>
      <c r="AY366" s="12"/>
      <c r="AZ366" s="12"/>
      <c r="BA366" s="12"/>
    </row>
    <row r="367">
      <c r="AH367" s="35"/>
      <c r="AY367" s="12"/>
      <c r="AZ367" s="12"/>
      <c r="BA367" s="12"/>
    </row>
    <row r="368">
      <c r="AH368" s="35"/>
      <c r="AY368" s="12"/>
      <c r="AZ368" s="12"/>
      <c r="BA368" s="12"/>
    </row>
    <row r="369">
      <c r="AH369" s="35"/>
      <c r="AY369" s="12"/>
      <c r="AZ369" s="12"/>
      <c r="BA369" s="12"/>
    </row>
    <row r="370">
      <c r="AH370" s="35"/>
      <c r="AY370" s="12"/>
      <c r="AZ370" s="12"/>
      <c r="BA370" s="12"/>
    </row>
    <row r="371">
      <c r="AH371" s="35"/>
      <c r="AY371" s="12"/>
      <c r="AZ371" s="12"/>
      <c r="BA371" s="12"/>
    </row>
    <row r="372">
      <c r="AH372" s="35"/>
      <c r="AY372" s="12"/>
      <c r="AZ372" s="12"/>
      <c r="BA372" s="12"/>
    </row>
    <row r="373">
      <c r="AH373" s="35"/>
      <c r="AY373" s="12"/>
      <c r="AZ373" s="12"/>
      <c r="BA373" s="12"/>
    </row>
    <row r="374">
      <c r="AH374" s="35"/>
      <c r="AY374" s="12"/>
      <c r="AZ374" s="12"/>
      <c r="BA374" s="12"/>
    </row>
    <row r="375">
      <c r="AH375" s="35"/>
      <c r="AY375" s="12"/>
      <c r="AZ375" s="12"/>
      <c r="BA375" s="12"/>
    </row>
    <row r="376">
      <c r="AH376" s="35"/>
      <c r="AY376" s="12"/>
      <c r="AZ376" s="12"/>
      <c r="BA376" s="12"/>
    </row>
    <row r="377">
      <c r="AH377" s="35"/>
      <c r="AY377" s="12"/>
      <c r="AZ377" s="12"/>
      <c r="BA377" s="12"/>
    </row>
    <row r="378">
      <c r="AH378" s="35"/>
      <c r="AY378" s="12"/>
      <c r="AZ378" s="12"/>
      <c r="BA378" s="12"/>
    </row>
    <row r="379">
      <c r="AH379" s="35"/>
      <c r="AY379" s="12"/>
      <c r="AZ379" s="12"/>
      <c r="BA379" s="12"/>
    </row>
    <row r="380">
      <c r="AH380" s="35"/>
      <c r="AY380" s="12"/>
      <c r="AZ380" s="12"/>
      <c r="BA380" s="12"/>
    </row>
    <row r="381">
      <c r="AH381" s="35"/>
      <c r="AY381" s="12"/>
      <c r="AZ381" s="12"/>
      <c r="BA381" s="12"/>
    </row>
    <row r="382">
      <c r="AH382" s="35"/>
      <c r="AY382" s="12"/>
      <c r="AZ382" s="12"/>
      <c r="BA382" s="12"/>
    </row>
    <row r="383">
      <c r="AH383" s="35"/>
      <c r="AY383" s="12"/>
      <c r="AZ383" s="12"/>
      <c r="BA383" s="12"/>
    </row>
    <row r="384">
      <c r="AH384" s="35"/>
      <c r="AY384" s="12"/>
      <c r="AZ384" s="12"/>
      <c r="BA384" s="12"/>
    </row>
    <row r="385">
      <c r="AH385" s="35"/>
      <c r="AY385" s="12"/>
      <c r="AZ385" s="12"/>
      <c r="BA385" s="12"/>
    </row>
    <row r="386">
      <c r="AH386" s="35"/>
      <c r="AY386" s="12"/>
      <c r="AZ386" s="12"/>
      <c r="BA386" s="12"/>
    </row>
    <row r="387">
      <c r="AH387" s="35"/>
      <c r="AY387" s="12"/>
      <c r="AZ387" s="12"/>
      <c r="BA387" s="12"/>
    </row>
    <row r="388">
      <c r="AH388" s="35"/>
      <c r="AY388" s="12"/>
      <c r="AZ388" s="12"/>
      <c r="BA388" s="12"/>
    </row>
    <row r="389">
      <c r="AH389" s="35"/>
      <c r="AY389" s="12"/>
      <c r="AZ389" s="12"/>
      <c r="BA389" s="12"/>
    </row>
    <row r="390">
      <c r="AH390" s="35"/>
      <c r="AY390" s="12"/>
      <c r="AZ390" s="12"/>
      <c r="BA390" s="12"/>
    </row>
    <row r="391">
      <c r="AH391" s="35"/>
      <c r="AY391" s="12"/>
      <c r="AZ391" s="12"/>
      <c r="BA391" s="12"/>
    </row>
    <row r="392">
      <c r="AH392" s="35"/>
      <c r="AY392" s="12"/>
      <c r="AZ392" s="12"/>
      <c r="BA392" s="12"/>
    </row>
    <row r="393">
      <c r="AH393" s="35"/>
      <c r="AY393" s="12"/>
      <c r="AZ393" s="12"/>
      <c r="BA393" s="12"/>
    </row>
    <row r="394">
      <c r="AH394" s="35"/>
      <c r="AY394" s="12"/>
      <c r="AZ394" s="12"/>
      <c r="BA394" s="12"/>
    </row>
    <row r="395">
      <c r="AH395" s="35"/>
      <c r="AY395" s="12"/>
      <c r="AZ395" s="12"/>
      <c r="BA395" s="12"/>
    </row>
    <row r="396">
      <c r="AH396" s="35"/>
      <c r="AY396" s="12"/>
      <c r="AZ396" s="12"/>
      <c r="BA396" s="12"/>
    </row>
    <row r="397">
      <c r="AH397" s="35"/>
      <c r="AY397" s="12"/>
      <c r="AZ397" s="12"/>
      <c r="BA397" s="12"/>
    </row>
    <row r="398">
      <c r="AH398" s="35"/>
      <c r="AY398" s="12"/>
      <c r="AZ398" s="12"/>
      <c r="BA398" s="12"/>
    </row>
    <row r="399">
      <c r="AH399" s="35"/>
      <c r="AY399" s="12"/>
      <c r="AZ399" s="12"/>
      <c r="BA399" s="12"/>
    </row>
    <row r="400">
      <c r="AH400" s="35"/>
      <c r="AY400" s="12"/>
      <c r="AZ400" s="12"/>
      <c r="BA400" s="12"/>
    </row>
    <row r="401">
      <c r="AH401" s="35"/>
      <c r="AY401" s="12"/>
      <c r="AZ401" s="12"/>
      <c r="BA401" s="12"/>
    </row>
    <row r="402">
      <c r="AH402" s="35"/>
      <c r="AY402" s="12"/>
      <c r="AZ402" s="12"/>
      <c r="BA402" s="12"/>
    </row>
    <row r="403">
      <c r="AH403" s="35"/>
      <c r="AY403" s="12"/>
      <c r="AZ403" s="12"/>
      <c r="BA403" s="12"/>
    </row>
    <row r="404">
      <c r="AH404" s="35"/>
      <c r="AY404" s="12"/>
      <c r="AZ404" s="12"/>
      <c r="BA404" s="12"/>
    </row>
    <row r="405">
      <c r="AH405" s="35"/>
      <c r="AY405" s="12"/>
      <c r="AZ405" s="12"/>
      <c r="BA405" s="12"/>
    </row>
    <row r="406">
      <c r="AH406" s="35"/>
      <c r="AY406" s="12"/>
      <c r="AZ406" s="12"/>
      <c r="BA406" s="12"/>
    </row>
    <row r="407">
      <c r="AH407" s="35"/>
      <c r="AY407" s="12"/>
      <c r="AZ407" s="12"/>
      <c r="BA407" s="12"/>
    </row>
    <row r="408">
      <c r="AH408" s="35"/>
      <c r="AY408" s="12"/>
      <c r="AZ408" s="12"/>
      <c r="BA408" s="12"/>
    </row>
    <row r="409">
      <c r="AH409" s="35"/>
      <c r="AY409" s="12"/>
      <c r="AZ409" s="12"/>
      <c r="BA409" s="12"/>
    </row>
    <row r="410">
      <c r="AH410" s="35"/>
      <c r="AY410" s="12"/>
      <c r="AZ410" s="12"/>
      <c r="BA410" s="12"/>
    </row>
    <row r="411">
      <c r="AH411" s="35"/>
      <c r="AY411" s="12"/>
      <c r="AZ411" s="12"/>
      <c r="BA411" s="12"/>
    </row>
    <row r="412">
      <c r="AH412" s="35"/>
      <c r="AY412" s="12"/>
      <c r="AZ412" s="12"/>
      <c r="BA412" s="12"/>
    </row>
    <row r="413">
      <c r="AH413" s="35"/>
      <c r="AY413" s="12"/>
      <c r="AZ413" s="12"/>
      <c r="BA413" s="12"/>
    </row>
    <row r="414">
      <c r="AH414" s="35"/>
      <c r="AY414" s="12"/>
      <c r="AZ414" s="12"/>
      <c r="BA414" s="12"/>
    </row>
    <row r="415">
      <c r="AH415" s="35"/>
      <c r="AY415" s="12"/>
      <c r="AZ415" s="12"/>
      <c r="BA415" s="12"/>
    </row>
    <row r="416">
      <c r="AH416" s="35"/>
      <c r="AY416" s="12"/>
      <c r="AZ416" s="12"/>
      <c r="BA416" s="12"/>
    </row>
    <row r="417">
      <c r="AH417" s="35"/>
      <c r="AY417" s="12"/>
      <c r="AZ417" s="12"/>
      <c r="BA417" s="12"/>
    </row>
    <row r="418">
      <c r="AH418" s="35"/>
      <c r="AY418" s="12"/>
      <c r="AZ418" s="12"/>
      <c r="BA418" s="12"/>
    </row>
    <row r="419">
      <c r="AH419" s="35"/>
      <c r="AY419" s="12"/>
      <c r="AZ419" s="12"/>
      <c r="BA419" s="12"/>
    </row>
    <row r="420">
      <c r="AH420" s="35"/>
      <c r="AY420" s="12"/>
      <c r="AZ420" s="12"/>
      <c r="BA420" s="12"/>
    </row>
    <row r="421">
      <c r="AH421" s="35"/>
      <c r="AY421" s="12"/>
      <c r="AZ421" s="12"/>
      <c r="BA421" s="12"/>
    </row>
    <row r="422">
      <c r="AH422" s="35"/>
      <c r="AY422" s="12"/>
      <c r="AZ422" s="12"/>
      <c r="BA422" s="12"/>
    </row>
    <row r="423">
      <c r="AH423" s="35"/>
      <c r="AY423" s="12"/>
      <c r="AZ423" s="12"/>
      <c r="BA423" s="12"/>
    </row>
    <row r="424">
      <c r="AH424" s="35"/>
      <c r="AY424" s="12"/>
      <c r="AZ424" s="12"/>
      <c r="BA424" s="12"/>
    </row>
    <row r="425">
      <c r="AH425" s="35"/>
      <c r="AY425" s="12"/>
      <c r="AZ425" s="12"/>
      <c r="BA425" s="12"/>
    </row>
    <row r="426">
      <c r="AH426" s="35"/>
      <c r="AY426" s="12"/>
      <c r="AZ426" s="12"/>
      <c r="BA426" s="12"/>
    </row>
    <row r="427">
      <c r="AH427" s="35"/>
      <c r="AY427" s="12"/>
      <c r="AZ427" s="12"/>
      <c r="BA427" s="12"/>
    </row>
    <row r="428">
      <c r="AH428" s="35"/>
      <c r="AY428" s="12"/>
      <c r="AZ428" s="12"/>
      <c r="BA428" s="12"/>
    </row>
    <row r="429">
      <c r="AH429" s="35"/>
      <c r="AY429" s="12"/>
      <c r="AZ429" s="12"/>
      <c r="BA429" s="12"/>
    </row>
    <row r="430">
      <c r="AH430" s="35"/>
      <c r="AY430" s="12"/>
      <c r="AZ430" s="12"/>
      <c r="BA430" s="12"/>
    </row>
    <row r="431">
      <c r="AH431" s="35"/>
      <c r="AY431" s="12"/>
      <c r="AZ431" s="12"/>
      <c r="BA431" s="12"/>
    </row>
    <row r="432">
      <c r="AH432" s="35"/>
      <c r="AY432" s="12"/>
      <c r="AZ432" s="12"/>
      <c r="BA432" s="12"/>
    </row>
    <row r="433">
      <c r="AH433" s="35"/>
      <c r="AY433" s="12"/>
      <c r="AZ433" s="12"/>
      <c r="BA433" s="12"/>
    </row>
    <row r="434">
      <c r="AH434" s="35"/>
      <c r="AY434" s="12"/>
      <c r="AZ434" s="12"/>
      <c r="BA434" s="12"/>
    </row>
    <row r="435">
      <c r="AH435" s="35"/>
      <c r="AY435" s="12"/>
      <c r="AZ435" s="12"/>
      <c r="BA435" s="12"/>
    </row>
    <row r="436">
      <c r="AH436" s="35"/>
      <c r="AY436" s="12"/>
      <c r="AZ436" s="12"/>
      <c r="BA436" s="12"/>
    </row>
    <row r="437">
      <c r="AH437" s="35"/>
      <c r="AY437" s="12"/>
      <c r="AZ437" s="12"/>
      <c r="BA437" s="12"/>
    </row>
    <row r="438">
      <c r="AH438" s="35"/>
      <c r="AY438" s="12"/>
      <c r="AZ438" s="12"/>
      <c r="BA438" s="12"/>
    </row>
    <row r="439">
      <c r="AH439" s="35"/>
      <c r="AY439" s="12"/>
      <c r="AZ439" s="12"/>
      <c r="BA439" s="12"/>
    </row>
    <row r="440">
      <c r="AH440" s="35"/>
      <c r="AY440" s="12"/>
      <c r="AZ440" s="12"/>
      <c r="BA440" s="12"/>
    </row>
    <row r="441">
      <c r="AH441" s="35"/>
      <c r="AY441" s="12"/>
      <c r="AZ441" s="12"/>
      <c r="BA441" s="12"/>
    </row>
    <row r="442">
      <c r="AH442" s="35"/>
      <c r="AY442" s="12"/>
      <c r="AZ442" s="12"/>
      <c r="BA442" s="12"/>
    </row>
    <row r="443">
      <c r="AH443" s="35"/>
      <c r="AY443" s="12"/>
      <c r="AZ443" s="12"/>
      <c r="BA443" s="12"/>
    </row>
    <row r="444">
      <c r="AH444" s="35"/>
      <c r="AY444" s="12"/>
      <c r="AZ444" s="12"/>
      <c r="BA444" s="12"/>
    </row>
    <row r="445">
      <c r="AH445" s="35"/>
      <c r="AY445" s="12"/>
      <c r="AZ445" s="12"/>
      <c r="BA445" s="12"/>
    </row>
    <row r="446">
      <c r="AH446" s="35"/>
      <c r="AY446" s="12"/>
      <c r="AZ446" s="12"/>
      <c r="BA446" s="12"/>
    </row>
    <row r="447">
      <c r="AH447" s="35"/>
      <c r="AY447" s="12"/>
      <c r="AZ447" s="12"/>
      <c r="BA447" s="12"/>
    </row>
    <row r="448">
      <c r="AH448" s="35"/>
      <c r="AY448" s="12"/>
      <c r="AZ448" s="12"/>
      <c r="BA448" s="12"/>
    </row>
    <row r="449">
      <c r="AH449" s="35"/>
      <c r="AY449" s="12"/>
      <c r="AZ449" s="12"/>
      <c r="BA449" s="12"/>
    </row>
    <row r="450">
      <c r="AH450" s="35"/>
      <c r="AY450" s="12"/>
      <c r="AZ450" s="12"/>
      <c r="BA450" s="12"/>
    </row>
    <row r="451">
      <c r="AH451" s="35"/>
      <c r="AY451" s="12"/>
      <c r="AZ451" s="12"/>
      <c r="BA451" s="12"/>
    </row>
    <row r="452">
      <c r="AH452" s="35"/>
      <c r="AY452" s="12"/>
      <c r="AZ452" s="12"/>
      <c r="BA452" s="12"/>
    </row>
    <row r="453">
      <c r="AH453" s="35"/>
      <c r="AY453" s="12"/>
      <c r="AZ453" s="12"/>
      <c r="BA453" s="12"/>
    </row>
    <row r="454">
      <c r="AH454" s="35"/>
      <c r="AY454" s="12"/>
      <c r="AZ454" s="12"/>
      <c r="BA454" s="12"/>
    </row>
    <row r="455">
      <c r="AH455" s="35"/>
      <c r="AY455" s="12"/>
      <c r="AZ455" s="12"/>
      <c r="BA455" s="12"/>
    </row>
    <row r="456">
      <c r="AH456" s="35"/>
      <c r="AY456" s="12"/>
      <c r="AZ456" s="12"/>
      <c r="BA456" s="12"/>
    </row>
    <row r="457">
      <c r="AH457" s="35"/>
      <c r="AY457" s="12"/>
      <c r="AZ457" s="12"/>
      <c r="BA457" s="12"/>
    </row>
    <row r="458">
      <c r="AH458" s="35"/>
      <c r="AY458" s="12"/>
      <c r="AZ458" s="12"/>
      <c r="BA458" s="12"/>
    </row>
    <row r="459">
      <c r="AH459" s="35"/>
      <c r="AY459" s="12"/>
      <c r="AZ459" s="12"/>
      <c r="BA459" s="12"/>
    </row>
    <row r="460">
      <c r="AH460" s="35"/>
      <c r="AY460" s="12"/>
      <c r="AZ460" s="12"/>
      <c r="BA460" s="12"/>
    </row>
    <row r="461">
      <c r="AH461" s="35"/>
      <c r="AY461" s="12"/>
      <c r="AZ461" s="12"/>
      <c r="BA461" s="12"/>
    </row>
    <row r="462">
      <c r="AH462" s="35"/>
      <c r="AY462" s="12"/>
      <c r="AZ462" s="12"/>
      <c r="BA462" s="12"/>
    </row>
    <row r="463">
      <c r="AH463" s="35"/>
      <c r="AY463" s="12"/>
      <c r="AZ463" s="12"/>
      <c r="BA463" s="12"/>
    </row>
    <row r="464">
      <c r="AH464" s="35"/>
      <c r="AY464" s="12"/>
      <c r="AZ464" s="12"/>
      <c r="BA464" s="12"/>
    </row>
    <row r="465">
      <c r="AH465" s="35"/>
      <c r="AY465" s="12"/>
      <c r="AZ465" s="12"/>
      <c r="BA465" s="12"/>
    </row>
    <row r="466">
      <c r="AH466" s="35"/>
      <c r="AY466" s="12"/>
      <c r="AZ466" s="12"/>
      <c r="BA466" s="12"/>
    </row>
    <row r="467">
      <c r="AH467" s="35"/>
      <c r="AY467" s="12"/>
      <c r="AZ467" s="12"/>
      <c r="BA467" s="12"/>
    </row>
    <row r="468">
      <c r="AH468" s="35"/>
      <c r="AY468" s="12"/>
      <c r="AZ468" s="12"/>
      <c r="BA468" s="12"/>
    </row>
    <row r="469">
      <c r="AH469" s="35"/>
      <c r="AY469" s="12"/>
      <c r="AZ469" s="12"/>
      <c r="BA469" s="12"/>
    </row>
    <row r="470">
      <c r="AH470" s="35"/>
      <c r="AY470" s="12"/>
      <c r="AZ470" s="12"/>
      <c r="BA470" s="12"/>
    </row>
    <row r="471">
      <c r="AH471" s="35"/>
      <c r="AY471" s="12"/>
      <c r="AZ471" s="12"/>
      <c r="BA471" s="12"/>
    </row>
    <row r="472">
      <c r="AH472" s="35"/>
      <c r="AY472" s="12"/>
      <c r="AZ472" s="12"/>
      <c r="BA472" s="12"/>
    </row>
    <row r="473">
      <c r="AH473" s="35"/>
      <c r="AY473" s="12"/>
      <c r="AZ473" s="12"/>
      <c r="BA473" s="12"/>
    </row>
    <row r="474">
      <c r="AH474" s="35"/>
      <c r="AY474" s="12"/>
      <c r="AZ474" s="12"/>
      <c r="BA474" s="12"/>
    </row>
    <row r="475">
      <c r="AH475" s="35"/>
      <c r="AY475" s="12"/>
      <c r="AZ475" s="12"/>
      <c r="BA475" s="12"/>
    </row>
    <row r="476">
      <c r="AH476" s="35"/>
      <c r="AY476" s="12"/>
      <c r="AZ476" s="12"/>
      <c r="BA476" s="12"/>
    </row>
    <row r="477">
      <c r="AH477" s="35"/>
      <c r="AY477" s="12"/>
      <c r="AZ477" s="12"/>
      <c r="BA477" s="12"/>
    </row>
    <row r="478">
      <c r="AH478" s="35"/>
      <c r="AY478" s="12"/>
      <c r="AZ478" s="12"/>
      <c r="BA478" s="12"/>
    </row>
    <row r="479">
      <c r="AH479" s="35"/>
      <c r="AY479" s="12"/>
      <c r="AZ479" s="12"/>
      <c r="BA479" s="12"/>
    </row>
    <row r="480">
      <c r="AH480" s="35"/>
      <c r="AY480" s="12"/>
      <c r="AZ480" s="12"/>
      <c r="BA480" s="12"/>
    </row>
    <row r="481">
      <c r="AH481" s="35"/>
      <c r="AY481" s="12"/>
      <c r="AZ481" s="12"/>
      <c r="BA481" s="12"/>
    </row>
    <row r="482">
      <c r="AH482" s="35"/>
      <c r="AY482" s="12"/>
      <c r="AZ482" s="12"/>
      <c r="BA482" s="12"/>
    </row>
    <row r="483">
      <c r="AH483" s="35"/>
      <c r="AY483" s="12"/>
      <c r="AZ483" s="12"/>
      <c r="BA483" s="12"/>
    </row>
    <row r="484">
      <c r="AH484" s="35"/>
      <c r="AY484" s="12"/>
      <c r="AZ484" s="12"/>
      <c r="BA484" s="12"/>
    </row>
    <row r="485">
      <c r="AH485" s="35"/>
      <c r="AY485" s="12"/>
      <c r="AZ485" s="12"/>
      <c r="BA485" s="12"/>
    </row>
    <row r="486">
      <c r="AH486" s="35"/>
      <c r="AY486" s="12"/>
      <c r="AZ486" s="12"/>
      <c r="BA486" s="12"/>
    </row>
    <row r="487">
      <c r="AH487" s="35"/>
      <c r="AY487" s="12"/>
      <c r="AZ487" s="12"/>
      <c r="BA487" s="12"/>
    </row>
    <row r="488">
      <c r="AH488" s="35"/>
      <c r="AY488" s="12"/>
      <c r="AZ488" s="12"/>
      <c r="BA488" s="12"/>
    </row>
    <row r="489">
      <c r="AH489" s="35"/>
      <c r="AY489" s="12"/>
      <c r="AZ489" s="12"/>
      <c r="BA489" s="12"/>
    </row>
    <row r="490">
      <c r="AH490" s="35"/>
      <c r="AY490" s="12"/>
      <c r="AZ490" s="12"/>
      <c r="BA490" s="12"/>
    </row>
    <row r="491">
      <c r="AH491" s="35"/>
      <c r="AY491" s="12"/>
      <c r="AZ491" s="12"/>
      <c r="BA491" s="12"/>
    </row>
    <row r="492">
      <c r="AH492" s="35"/>
      <c r="AY492" s="12"/>
      <c r="AZ492" s="12"/>
      <c r="BA492" s="12"/>
    </row>
    <row r="493">
      <c r="AH493" s="35"/>
      <c r="AY493" s="12"/>
      <c r="AZ493" s="12"/>
      <c r="BA493" s="12"/>
    </row>
    <row r="494">
      <c r="AH494" s="35"/>
      <c r="AY494" s="12"/>
      <c r="AZ494" s="12"/>
      <c r="BA494" s="12"/>
    </row>
    <row r="495">
      <c r="AH495" s="35"/>
      <c r="AY495" s="12"/>
      <c r="AZ495" s="12"/>
      <c r="BA495" s="12"/>
    </row>
    <row r="496">
      <c r="AH496" s="35"/>
      <c r="AY496" s="12"/>
      <c r="AZ496" s="12"/>
      <c r="BA496" s="12"/>
    </row>
    <row r="497">
      <c r="AH497" s="35"/>
      <c r="AY497" s="12"/>
      <c r="AZ497" s="12"/>
      <c r="BA497" s="12"/>
    </row>
    <row r="498">
      <c r="AH498" s="35"/>
      <c r="AY498" s="12"/>
      <c r="AZ498" s="12"/>
      <c r="BA498" s="12"/>
    </row>
    <row r="499">
      <c r="AH499" s="35"/>
      <c r="AY499" s="12"/>
      <c r="AZ499" s="12"/>
      <c r="BA499" s="12"/>
    </row>
    <row r="500">
      <c r="AH500" s="35"/>
      <c r="AY500" s="12"/>
      <c r="AZ500" s="12"/>
      <c r="BA500" s="12"/>
    </row>
    <row r="501">
      <c r="AH501" s="35"/>
      <c r="AY501" s="12"/>
      <c r="AZ501" s="12"/>
      <c r="BA501" s="12"/>
    </row>
    <row r="502">
      <c r="AH502" s="35"/>
      <c r="AY502" s="12"/>
      <c r="AZ502" s="12"/>
      <c r="BA502" s="12"/>
    </row>
    <row r="503">
      <c r="AH503" s="35"/>
      <c r="AY503" s="12"/>
      <c r="AZ503" s="12"/>
      <c r="BA503" s="12"/>
    </row>
    <row r="504">
      <c r="AH504" s="35"/>
      <c r="AY504" s="12"/>
      <c r="AZ504" s="12"/>
      <c r="BA504" s="12"/>
    </row>
    <row r="505">
      <c r="AH505" s="35"/>
      <c r="AY505" s="12"/>
      <c r="AZ505" s="12"/>
      <c r="BA505" s="12"/>
    </row>
    <row r="506">
      <c r="AH506" s="35"/>
      <c r="AY506" s="12"/>
      <c r="AZ506" s="12"/>
      <c r="BA506" s="12"/>
    </row>
    <row r="507">
      <c r="AH507" s="35"/>
      <c r="AY507" s="12"/>
      <c r="AZ507" s="12"/>
      <c r="BA507" s="12"/>
    </row>
    <row r="508">
      <c r="AH508" s="35"/>
      <c r="AY508" s="12"/>
      <c r="AZ508" s="12"/>
      <c r="BA508" s="12"/>
    </row>
    <row r="509">
      <c r="AH509" s="35"/>
      <c r="AY509" s="12"/>
      <c r="AZ509" s="12"/>
      <c r="BA509" s="12"/>
    </row>
    <row r="510">
      <c r="AH510" s="35"/>
      <c r="AY510" s="12"/>
      <c r="AZ510" s="12"/>
      <c r="BA510" s="12"/>
    </row>
    <row r="511">
      <c r="AH511" s="35"/>
      <c r="AY511" s="12"/>
      <c r="AZ511" s="12"/>
      <c r="BA511" s="12"/>
    </row>
    <row r="512">
      <c r="AH512" s="35"/>
      <c r="AY512" s="12"/>
      <c r="AZ512" s="12"/>
      <c r="BA512" s="12"/>
    </row>
    <row r="513">
      <c r="AH513" s="35"/>
      <c r="AY513" s="12"/>
      <c r="AZ513" s="12"/>
      <c r="BA513" s="12"/>
    </row>
    <row r="514">
      <c r="AH514" s="35"/>
      <c r="AY514" s="12"/>
      <c r="AZ514" s="12"/>
      <c r="BA514" s="12"/>
    </row>
    <row r="515">
      <c r="AH515" s="35"/>
      <c r="AY515" s="12"/>
      <c r="AZ515" s="12"/>
      <c r="BA515" s="12"/>
    </row>
    <row r="516">
      <c r="AH516" s="35"/>
      <c r="AY516" s="12"/>
      <c r="AZ516" s="12"/>
      <c r="BA516" s="12"/>
    </row>
    <row r="517">
      <c r="AH517" s="35"/>
      <c r="AY517" s="12"/>
      <c r="AZ517" s="12"/>
      <c r="BA517" s="12"/>
    </row>
    <row r="518">
      <c r="AH518" s="35"/>
      <c r="AY518" s="12"/>
      <c r="AZ518" s="12"/>
      <c r="BA518" s="12"/>
    </row>
    <row r="519">
      <c r="AH519" s="35"/>
      <c r="AY519" s="12"/>
      <c r="AZ519" s="12"/>
      <c r="BA519" s="12"/>
    </row>
    <row r="520">
      <c r="AH520" s="35"/>
      <c r="AY520" s="12"/>
      <c r="AZ520" s="12"/>
      <c r="BA520" s="12"/>
    </row>
    <row r="521">
      <c r="AH521" s="35"/>
      <c r="AY521" s="12"/>
      <c r="AZ521" s="12"/>
      <c r="BA521" s="12"/>
    </row>
    <row r="522">
      <c r="AH522" s="35"/>
      <c r="AY522" s="12"/>
      <c r="AZ522" s="12"/>
      <c r="BA522" s="12"/>
    </row>
    <row r="523">
      <c r="AH523" s="35"/>
      <c r="AY523" s="12"/>
      <c r="AZ523" s="12"/>
      <c r="BA523" s="12"/>
    </row>
    <row r="524">
      <c r="AH524" s="35"/>
      <c r="AY524" s="12"/>
      <c r="AZ524" s="12"/>
      <c r="BA524" s="12"/>
    </row>
    <row r="525">
      <c r="AH525" s="35"/>
      <c r="AY525" s="12"/>
      <c r="AZ525" s="12"/>
      <c r="BA525" s="12"/>
    </row>
    <row r="526">
      <c r="AH526" s="35"/>
      <c r="AY526" s="12"/>
      <c r="AZ526" s="12"/>
      <c r="BA526" s="12"/>
    </row>
    <row r="527">
      <c r="AH527" s="35"/>
      <c r="AY527" s="12"/>
      <c r="AZ527" s="12"/>
      <c r="BA527" s="12"/>
    </row>
    <row r="528">
      <c r="AH528" s="35"/>
      <c r="AY528" s="12"/>
      <c r="AZ528" s="12"/>
      <c r="BA528" s="12"/>
    </row>
    <row r="529">
      <c r="AH529" s="35"/>
      <c r="AY529" s="12"/>
      <c r="AZ529" s="12"/>
      <c r="BA529" s="12"/>
    </row>
    <row r="530">
      <c r="AH530" s="35"/>
      <c r="AY530" s="12"/>
      <c r="AZ530" s="12"/>
      <c r="BA530" s="12"/>
    </row>
    <row r="531">
      <c r="AH531" s="35"/>
      <c r="AY531" s="12"/>
      <c r="AZ531" s="12"/>
      <c r="BA531" s="12"/>
    </row>
    <row r="532">
      <c r="AH532" s="35"/>
      <c r="AY532" s="12"/>
      <c r="AZ532" s="12"/>
      <c r="BA532" s="12"/>
    </row>
    <row r="533">
      <c r="AH533" s="35"/>
      <c r="AY533" s="12"/>
      <c r="AZ533" s="12"/>
      <c r="BA533" s="12"/>
    </row>
    <row r="534">
      <c r="AH534" s="35"/>
      <c r="AY534" s="12"/>
      <c r="AZ534" s="12"/>
      <c r="BA534" s="12"/>
    </row>
    <row r="535">
      <c r="AH535" s="35"/>
      <c r="AY535" s="12"/>
      <c r="AZ535" s="12"/>
      <c r="BA535" s="12"/>
    </row>
    <row r="536">
      <c r="AH536" s="35"/>
      <c r="AY536" s="12"/>
      <c r="AZ536" s="12"/>
      <c r="BA536" s="12"/>
    </row>
    <row r="537">
      <c r="AH537" s="35"/>
      <c r="AY537" s="12"/>
      <c r="AZ537" s="12"/>
      <c r="BA537" s="12"/>
    </row>
    <row r="538">
      <c r="AH538" s="35"/>
      <c r="AY538" s="12"/>
      <c r="AZ538" s="12"/>
      <c r="BA538" s="12"/>
    </row>
    <row r="539">
      <c r="AH539" s="35"/>
      <c r="AY539" s="12"/>
      <c r="AZ539" s="12"/>
      <c r="BA539" s="12"/>
    </row>
    <row r="540">
      <c r="AH540" s="35"/>
      <c r="AY540" s="12"/>
      <c r="AZ540" s="12"/>
      <c r="BA540" s="12"/>
    </row>
    <row r="541">
      <c r="AH541" s="35"/>
      <c r="AY541" s="12"/>
      <c r="AZ541" s="12"/>
      <c r="BA541" s="12"/>
    </row>
    <row r="542">
      <c r="AH542" s="35"/>
      <c r="AY542" s="12"/>
      <c r="AZ542" s="12"/>
      <c r="BA542" s="12"/>
    </row>
    <row r="543">
      <c r="AH543" s="35"/>
      <c r="AY543" s="12"/>
      <c r="AZ543" s="12"/>
      <c r="BA543" s="12"/>
    </row>
    <row r="544">
      <c r="AH544" s="35"/>
      <c r="AY544" s="12"/>
      <c r="AZ544" s="12"/>
      <c r="BA544" s="12"/>
    </row>
    <row r="545">
      <c r="AH545" s="35"/>
      <c r="AY545" s="12"/>
      <c r="AZ545" s="12"/>
      <c r="BA545" s="12"/>
    </row>
    <row r="546">
      <c r="AH546" s="35"/>
      <c r="AY546" s="12"/>
      <c r="AZ546" s="12"/>
      <c r="BA546" s="12"/>
    </row>
    <row r="547">
      <c r="AH547" s="35"/>
      <c r="AY547" s="12"/>
      <c r="AZ547" s="12"/>
      <c r="BA547" s="12"/>
    </row>
    <row r="548">
      <c r="AH548" s="35"/>
      <c r="AY548" s="12"/>
      <c r="AZ548" s="12"/>
      <c r="BA548" s="12"/>
    </row>
    <row r="549">
      <c r="AH549" s="35"/>
      <c r="AY549" s="12"/>
      <c r="AZ549" s="12"/>
      <c r="BA549" s="12"/>
    </row>
    <row r="550">
      <c r="AH550" s="35"/>
      <c r="AY550" s="12"/>
      <c r="AZ550" s="12"/>
      <c r="BA550" s="12"/>
    </row>
    <row r="551">
      <c r="AH551" s="35"/>
      <c r="AY551" s="12"/>
      <c r="AZ551" s="12"/>
      <c r="BA551" s="12"/>
    </row>
    <row r="552">
      <c r="AH552" s="35"/>
      <c r="AY552" s="12"/>
      <c r="AZ552" s="12"/>
      <c r="BA552" s="12"/>
    </row>
    <row r="553">
      <c r="AH553" s="35"/>
      <c r="AY553" s="12"/>
      <c r="AZ553" s="12"/>
      <c r="BA553" s="12"/>
    </row>
    <row r="554">
      <c r="AH554" s="35"/>
      <c r="AY554" s="12"/>
      <c r="AZ554" s="12"/>
      <c r="BA554" s="12"/>
    </row>
    <row r="555">
      <c r="AH555" s="35"/>
      <c r="AY555" s="12"/>
      <c r="AZ555" s="12"/>
      <c r="BA555" s="12"/>
    </row>
    <row r="556">
      <c r="AH556" s="35"/>
      <c r="AY556" s="12"/>
      <c r="AZ556" s="12"/>
      <c r="BA556" s="12"/>
    </row>
    <row r="557">
      <c r="AH557" s="35"/>
      <c r="AY557" s="12"/>
      <c r="AZ557" s="12"/>
      <c r="BA557" s="12"/>
    </row>
    <row r="558">
      <c r="AH558" s="35"/>
      <c r="AY558" s="12"/>
      <c r="AZ558" s="12"/>
      <c r="BA558" s="12"/>
    </row>
    <row r="559">
      <c r="AH559" s="35"/>
      <c r="AY559" s="12"/>
      <c r="AZ559" s="12"/>
      <c r="BA559" s="12"/>
    </row>
    <row r="560">
      <c r="AH560" s="35"/>
      <c r="AY560" s="12"/>
      <c r="AZ560" s="12"/>
      <c r="BA560" s="12"/>
    </row>
    <row r="561">
      <c r="AH561" s="35"/>
      <c r="AY561" s="12"/>
      <c r="AZ561" s="12"/>
      <c r="BA561" s="12"/>
    </row>
    <row r="562">
      <c r="AH562" s="35"/>
      <c r="AY562" s="12"/>
      <c r="AZ562" s="12"/>
      <c r="BA562" s="12"/>
    </row>
    <row r="563">
      <c r="AH563" s="35"/>
      <c r="AY563" s="12"/>
      <c r="AZ563" s="12"/>
      <c r="BA563" s="12"/>
    </row>
    <row r="564">
      <c r="AH564" s="35"/>
      <c r="AY564" s="12"/>
      <c r="AZ564" s="12"/>
      <c r="BA564" s="12"/>
    </row>
    <row r="565">
      <c r="AH565" s="35"/>
      <c r="AY565" s="12"/>
      <c r="AZ565" s="12"/>
      <c r="BA565" s="12"/>
    </row>
    <row r="566">
      <c r="AH566" s="35"/>
      <c r="AY566" s="12"/>
      <c r="AZ566" s="12"/>
      <c r="BA566" s="12"/>
    </row>
    <row r="567">
      <c r="AH567" s="35"/>
      <c r="AY567" s="12"/>
      <c r="AZ567" s="12"/>
      <c r="BA567" s="12"/>
    </row>
    <row r="568">
      <c r="AH568" s="35"/>
      <c r="AY568" s="12"/>
      <c r="AZ568" s="12"/>
      <c r="BA568" s="12"/>
    </row>
    <row r="569">
      <c r="AH569" s="35"/>
      <c r="AY569" s="12"/>
      <c r="AZ569" s="12"/>
      <c r="BA569" s="12"/>
    </row>
    <row r="570">
      <c r="AH570" s="35"/>
      <c r="AY570" s="12"/>
      <c r="AZ570" s="12"/>
      <c r="BA570" s="12"/>
    </row>
    <row r="571">
      <c r="AH571" s="35"/>
      <c r="AY571" s="12"/>
      <c r="AZ571" s="12"/>
      <c r="BA571" s="12"/>
    </row>
    <row r="572">
      <c r="AH572" s="35"/>
      <c r="AY572" s="12"/>
      <c r="AZ572" s="12"/>
      <c r="BA572" s="12"/>
    </row>
    <row r="573">
      <c r="AH573" s="35"/>
      <c r="AY573" s="12"/>
      <c r="AZ573" s="12"/>
      <c r="BA573" s="12"/>
    </row>
    <row r="574">
      <c r="AH574" s="35"/>
      <c r="AY574" s="12"/>
      <c r="AZ574" s="12"/>
      <c r="BA574" s="12"/>
    </row>
    <row r="575">
      <c r="AH575" s="35"/>
      <c r="AY575" s="12"/>
      <c r="AZ575" s="12"/>
      <c r="BA575" s="12"/>
    </row>
    <row r="576">
      <c r="AH576" s="35"/>
      <c r="AY576" s="12"/>
      <c r="AZ576" s="12"/>
      <c r="BA576" s="12"/>
    </row>
    <row r="577">
      <c r="AH577" s="35"/>
      <c r="AY577" s="12"/>
      <c r="AZ577" s="12"/>
      <c r="BA577" s="12"/>
    </row>
    <row r="578">
      <c r="AH578" s="35"/>
      <c r="AY578" s="12"/>
      <c r="AZ578" s="12"/>
      <c r="BA578" s="12"/>
    </row>
    <row r="579">
      <c r="AH579" s="35"/>
      <c r="AY579" s="12"/>
      <c r="AZ579" s="12"/>
      <c r="BA579" s="12"/>
    </row>
    <row r="580">
      <c r="AH580" s="35"/>
      <c r="AY580" s="12"/>
      <c r="AZ580" s="12"/>
      <c r="BA580" s="12"/>
    </row>
    <row r="581">
      <c r="AH581" s="35"/>
      <c r="AY581" s="12"/>
      <c r="AZ581" s="12"/>
      <c r="BA581" s="12"/>
    </row>
    <row r="582">
      <c r="AH582" s="35"/>
      <c r="AY582" s="12"/>
      <c r="AZ582" s="12"/>
      <c r="BA582" s="12"/>
    </row>
    <row r="583">
      <c r="AH583" s="35"/>
      <c r="AY583" s="12"/>
      <c r="AZ583" s="12"/>
      <c r="BA583" s="12"/>
    </row>
    <row r="584">
      <c r="AH584" s="35"/>
      <c r="AY584" s="12"/>
      <c r="AZ584" s="12"/>
      <c r="BA584" s="12"/>
    </row>
    <row r="585">
      <c r="AH585" s="35"/>
      <c r="AY585" s="12"/>
      <c r="AZ585" s="12"/>
      <c r="BA585" s="12"/>
    </row>
    <row r="586">
      <c r="AH586" s="35"/>
      <c r="AY586" s="12"/>
      <c r="AZ586" s="12"/>
      <c r="BA586" s="12"/>
    </row>
    <row r="587">
      <c r="AH587" s="35"/>
      <c r="AY587" s="12"/>
      <c r="AZ587" s="12"/>
      <c r="BA587" s="12"/>
    </row>
    <row r="588">
      <c r="AH588" s="35"/>
      <c r="AY588" s="12"/>
      <c r="AZ588" s="12"/>
      <c r="BA588" s="12"/>
    </row>
    <row r="589">
      <c r="AH589" s="35"/>
      <c r="AY589" s="12"/>
      <c r="AZ589" s="12"/>
      <c r="BA589" s="12"/>
    </row>
    <row r="590">
      <c r="AH590" s="35"/>
      <c r="AY590" s="12"/>
      <c r="AZ590" s="12"/>
      <c r="BA590" s="12"/>
    </row>
    <row r="591">
      <c r="AH591" s="35"/>
      <c r="AY591" s="12"/>
      <c r="AZ591" s="12"/>
      <c r="BA591" s="12"/>
    </row>
    <row r="592">
      <c r="AH592" s="35"/>
      <c r="AY592" s="12"/>
      <c r="AZ592" s="12"/>
      <c r="BA592" s="12"/>
    </row>
    <row r="593">
      <c r="AH593" s="35"/>
      <c r="AY593" s="12"/>
      <c r="AZ593" s="12"/>
      <c r="BA593" s="12"/>
    </row>
    <row r="594">
      <c r="AH594" s="35"/>
      <c r="AY594" s="12"/>
      <c r="AZ594" s="12"/>
      <c r="BA594" s="12"/>
    </row>
    <row r="595">
      <c r="AH595" s="35"/>
      <c r="AY595" s="12"/>
      <c r="AZ595" s="12"/>
      <c r="BA595" s="12"/>
    </row>
    <row r="596">
      <c r="AH596" s="35"/>
      <c r="AY596" s="12"/>
      <c r="AZ596" s="12"/>
      <c r="BA596" s="12"/>
    </row>
    <row r="597">
      <c r="AH597" s="35"/>
      <c r="AY597" s="12"/>
      <c r="AZ597" s="12"/>
      <c r="BA597" s="12"/>
    </row>
    <row r="598">
      <c r="AH598" s="35"/>
      <c r="AY598" s="12"/>
      <c r="AZ598" s="12"/>
      <c r="BA598" s="12"/>
    </row>
    <row r="599">
      <c r="AH599" s="35"/>
      <c r="AY599" s="12"/>
      <c r="AZ599" s="12"/>
      <c r="BA599" s="12"/>
    </row>
    <row r="600">
      <c r="AH600" s="35"/>
      <c r="AY600" s="12"/>
      <c r="AZ600" s="12"/>
      <c r="BA600" s="12"/>
    </row>
    <row r="601">
      <c r="AH601" s="35"/>
      <c r="AY601" s="12"/>
      <c r="AZ601" s="12"/>
      <c r="BA601" s="12"/>
    </row>
    <row r="602">
      <c r="AH602" s="35"/>
      <c r="AY602" s="12"/>
      <c r="AZ602" s="12"/>
      <c r="BA602" s="12"/>
    </row>
    <row r="603">
      <c r="AH603" s="35"/>
      <c r="AY603" s="12"/>
      <c r="AZ603" s="12"/>
      <c r="BA603" s="12"/>
    </row>
    <row r="604">
      <c r="AH604" s="35"/>
      <c r="AY604" s="12"/>
      <c r="AZ604" s="12"/>
      <c r="BA604" s="12"/>
    </row>
    <row r="605">
      <c r="AH605" s="35"/>
      <c r="AY605" s="12"/>
      <c r="AZ605" s="12"/>
      <c r="BA605" s="12"/>
    </row>
    <row r="606">
      <c r="AH606" s="35"/>
      <c r="AY606" s="12"/>
      <c r="AZ606" s="12"/>
      <c r="BA606" s="12"/>
    </row>
    <row r="607">
      <c r="AH607" s="35"/>
      <c r="AY607" s="12"/>
      <c r="AZ607" s="12"/>
      <c r="BA607" s="12"/>
    </row>
    <row r="608">
      <c r="AH608" s="35"/>
      <c r="AY608" s="12"/>
      <c r="AZ608" s="12"/>
      <c r="BA608" s="12"/>
    </row>
    <row r="609">
      <c r="AH609" s="35"/>
      <c r="AY609" s="12"/>
      <c r="AZ609" s="12"/>
      <c r="BA609" s="12"/>
    </row>
    <row r="610">
      <c r="AH610" s="35"/>
      <c r="AY610" s="12"/>
      <c r="AZ610" s="12"/>
      <c r="BA610" s="12"/>
    </row>
    <row r="611">
      <c r="AH611" s="35"/>
      <c r="AY611" s="12"/>
      <c r="AZ611" s="12"/>
      <c r="BA611" s="12"/>
    </row>
    <row r="612">
      <c r="AH612" s="35"/>
      <c r="AY612" s="12"/>
      <c r="AZ612" s="12"/>
      <c r="BA612" s="12"/>
    </row>
    <row r="613">
      <c r="AH613" s="35"/>
      <c r="AY613" s="12"/>
      <c r="AZ613" s="12"/>
      <c r="BA613" s="12"/>
    </row>
    <row r="614">
      <c r="AH614" s="35"/>
      <c r="AY614" s="12"/>
      <c r="AZ614" s="12"/>
      <c r="BA614" s="12"/>
    </row>
    <row r="615">
      <c r="AH615" s="35"/>
      <c r="AY615" s="12"/>
      <c r="AZ615" s="12"/>
      <c r="BA615" s="12"/>
    </row>
    <row r="616">
      <c r="AH616" s="35"/>
      <c r="AY616" s="12"/>
      <c r="AZ616" s="12"/>
      <c r="BA616" s="12"/>
    </row>
    <row r="617">
      <c r="AH617" s="35"/>
      <c r="AY617" s="12"/>
      <c r="AZ617" s="12"/>
      <c r="BA617" s="12"/>
    </row>
    <row r="618">
      <c r="AH618" s="35"/>
      <c r="AY618" s="12"/>
      <c r="AZ618" s="12"/>
      <c r="BA618" s="12"/>
    </row>
    <row r="619">
      <c r="AH619" s="35"/>
      <c r="AY619" s="12"/>
      <c r="AZ619" s="12"/>
      <c r="BA619" s="12"/>
    </row>
    <row r="620">
      <c r="AH620" s="35"/>
      <c r="AY620" s="12"/>
      <c r="AZ620" s="12"/>
      <c r="BA620" s="12"/>
    </row>
    <row r="621">
      <c r="AH621" s="35"/>
      <c r="AY621" s="12"/>
      <c r="AZ621" s="12"/>
      <c r="BA621" s="12"/>
    </row>
    <row r="622">
      <c r="AH622" s="35"/>
      <c r="AY622" s="12"/>
      <c r="AZ622" s="12"/>
      <c r="BA622" s="12"/>
    </row>
    <row r="623">
      <c r="AH623" s="35"/>
      <c r="AY623" s="12"/>
      <c r="AZ623" s="12"/>
      <c r="BA623" s="12"/>
    </row>
    <row r="624">
      <c r="AH624" s="35"/>
      <c r="AY624" s="12"/>
      <c r="AZ624" s="12"/>
      <c r="BA624" s="12"/>
    </row>
    <row r="625">
      <c r="AH625" s="35"/>
      <c r="AY625" s="12"/>
      <c r="AZ625" s="12"/>
      <c r="BA625" s="12"/>
    </row>
    <row r="626">
      <c r="AH626" s="35"/>
      <c r="AY626" s="12"/>
      <c r="AZ626" s="12"/>
      <c r="BA626" s="12"/>
    </row>
    <row r="627">
      <c r="AH627" s="35"/>
      <c r="AY627" s="12"/>
      <c r="AZ627" s="12"/>
      <c r="BA627" s="12"/>
    </row>
    <row r="628">
      <c r="AH628" s="35"/>
      <c r="AY628" s="12"/>
      <c r="AZ628" s="12"/>
      <c r="BA628" s="12"/>
    </row>
    <row r="629">
      <c r="AH629" s="35"/>
      <c r="AY629" s="12"/>
      <c r="AZ629" s="12"/>
      <c r="BA629" s="12"/>
    </row>
    <row r="630">
      <c r="AH630" s="35"/>
      <c r="AY630" s="12"/>
      <c r="AZ630" s="12"/>
      <c r="BA630" s="12"/>
    </row>
    <row r="631">
      <c r="AH631" s="35"/>
      <c r="AY631" s="12"/>
      <c r="AZ631" s="12"/>
      <c r="BA631" s="12"/>
    </row>
    <row r="632">
      <c r="AH632" s="35"/>
      <c r="AY632" s="12"/>
      <c r="AZ632" s="12"/>
      <c r="BA632" s="12"/>
    </row>
    <row r="633">
      <c r="AH633" s="35"/>
      <c r="AY633" s="12"/>
      <c r="AZ633" s="12"/>
      <c r="BA633" s="12"/>
    </row>
    <row r="634">
      <c r="AH634" s="35"/>
      <c r="AY634" s="12"/>
      <c r="AZ634" s="12"/>
      <c r="BA634" s="12"/>
    </row>
    <row r="635">
      <c r="AH635" s="35"/>
      <c r="AY635" s="12"/>
      <c r="AZ635" s="12"/>
      <c r="BA635" s="12"/>
    </row>
    <row r="636">
      <c r="AH636" s="35"/>
      <c r="AY636" s="12"/>
      <c r="AZ636" s="12"/>
      <c r="BA636" s="12"/>
    </row>
    <row r="637">
      <c r="AH637" s="35"/>
      <c r="AY637" s="12"/>
      <c r="AZ637" s="12"/>
      <c r="BA637" s="12"/>
    </row>
    <row r="638">
      <c r="AH638" s="35"/>
      <c r="AY638" s="12"/>
      <c r="AZ638" s="12"/>
      <c r="BA638" s="12"/>
    </row>
    <row r="639">
      <c r="AH639" s="35"/>
      <c r="AY639" s="12"/>
      <c r="AZ639" s="12"/>
      <c r="BA639" s="12"/>
    </row>
    <row r="640">
      <c r="AH640" s="35"/>
      <c r="AY640" s="12"/>
      <c r="AZ640" s="12"/>
      <c r="BA640" s="12"/>
    </row>
    <row r="641">
      <c r="AH641" s="35"/>
      <c r="AY641" s="12"/>
      <c r="AZ641" s="12"/>
      <c r="BA641" s="12"/>
    </row>
    <row r="642">
      <c r="AH642" s="35"/>
      <c r="AY642" s="12"/>
      <c r="AZ642" s="12"/>
      <c r="BA642" s="12"/>
    </row>
    <row r="643">
      <c r="AH643" s="35"/>
      <c r="AY643" s="12"/>
      <c r="AZ643" s="12"/>
      <c r="BA643" s="12"/>
    </row>
    <row r="644">
      <c r="AH644" s="35"/>
      <c r="AY644" s="12"/>
      <c r="AZ644" s="12"/>
      <c r="BA644" s="12"/>
    </row>
    <row r="645">
      <c r="AH645" s="35"/>
      <c r="AY645" s="12"/>
      <c r="AZ645" s="12"/>
      <c r="BA645" s="12"/>
    </row>
    <row r="646">
      <c r="AH646" s="35"/>
      <c r="AY646" s="12"/>
      <c r="AZ646" s="12"/>
      <c r="BA646" s="12"/>
    </row>
    <row r="647">
      <c r="AH647" s="35"/>
      <c r="AY647" s="12"/>
      <c r="AZ647" s="12"/>
      <c r="BA647" s="12"/>
    </row>
    <row r="648">
      <c r="AH648" s="35"/>
      <c r="AY648" s="12"/>
      <c r="AZ648" s="12"/>
      <c r="BA648" s="12"/>
    </row>
    <row r="649">
      <c r="AH649" s="35"/>
      <c r="AY649" s="12"/>
      <c r="AZ649" s="12"/>
      <c r="BA649" s="12"/>
    </row>
    <row r="650">
      <c r="AH650" s="35"/>
      <c r="AY650" s="12"/>
      <c r="AZ650" s="12"/>
      <c r="BA650" s="12"/>
    </row>
    <row r="651">
      <c r="AH651" s="35"/>
      <c r="AY651" s="12"/>
      <c r="AZ651" s="12"/>
      <c r="BA651" s="12"/>
    </row>
    <row r="652">
      <c r="AH652" s="35"/>
      <c r="AY652" s="12"/>
      <c r="AZ652" s="12"/>
      <c r="BA652" s="12"/>
    </row>
    <row r="653">
      <c r="AH653" s="35"/>
      <c r="AY653" s="12"/>
      <c r="AZ653" s="12"/>
      <c r="BA653" s="12"/>
    </row>
    <row r="654">
      <c r="AH654" s="35"/>
      <c r="AY654" s="12"/>
      <c r="AZ654" s="12"/>
      <c r="BA654" s="12"/>
    </row>
    <row r="655">
      <c r="AH655" s="35"/>
      <c r="AY655" s="12"/>
      <c r="AZ655" s="12"/>
      <c r="BA655" s="12"/>
    </row>
    <row r="656">
      <c r="AH656" s="35"/>
      <c r="AY656" s="12"/>
      <c r="AZ656" s="12"/>
      <c r="BA656" s="12"/>
    </row>
    <row r="657">
      <c r="AH657" s="35"/>
      <c r="AY657" s="12"/>
      <c r="AZ657" s="12"/>
      <c r="BA657" s="12"/>
    </row>
    <row r="658">
      <c r="AH658" s="35"/>
      <c r="AY658" s="12"/>
      <c r="AZ658" s="12"/>
      <c r="BA658" s="12"/>
    </row>
    <row r="659">
      <c r="AH659" s="35"/>
      <c r="AY659" s="12"/>
      <c r="AZ659" s="12"/>
      <c r="BA659" s="12"/>
    </row>
    <row r="660">
      <c r="AH660" s="35"/>
      <c r="AY660" s="12"/>
      <c r="AZ660" s="12"/>
      <c r="BA660" s="12"/>
    </row>
    <row r="661">
      <c r="AH661" s="35"/>
      <c r="AY661" s="12"/>
      <c r="AZ661" s="12"/>
      <c r="BA661" s="12"/>
    </row>
    <row r="662">
      <c r="AH662" s="35"/>
      <c r="AY662" s="12"/>
      <c r="AZ662" s="12"/>
      <c r="BA662" s="12"/>
    </row>
    <row r="663">
      <c r="AH663" s="35"/>
      <c r="AY663" s="12"/>
      <c r="AZ663" s="12"/>
      <c r="BA663" s="12"/>
    </row>
    <row r="664">
      <c r="AH664" s="35"/>
      <c r="AY664" s="12"/>
      <c r="AZ664" s="12"/>
      <c r="BA664" s="12"/>
    </row>
    <row r="665">
      <c r="AH665" s="35"/>
      <c r="AY665" s="12"/>
      <c r="AZ665" s="12"/>
      <c r="BA665" s="12"/>
    </row>
    <row r="666">
      <c r="AH666" s="35"/>
      <c r="AY666" s="12"/>
      <c r="AZ666" s="12"/>
      <c r="BA666" s="12"/>
    </row>
    <row r="667">
      <c r="AH667" s="35"/>
      <c r="AY667" s="12"/>
      <c r="AZ667" s="12"/>
      <c r="BA667" s="12"/>
    </row>
    <row r="668">
      <c r="AH668" s="35"/>
      <c r="AY668" s="12"/>
      <c r="AZ668" s="12"/>
      <c r="BA668" s="12"/>
    </row>
    <row r="669">
      <c r="AH669" s="35"/>
      <c r="AY669" s="12"/>
      <c r="AZ669" s="12"/>
      <c r="BA669" s="12"/>
    </row>
    <row r="670">
      <c r="AH670" s="35"/>
      <c r="AY670" s="12"/>
      <c r="AZ670" s="12"/>
      <c r="BA670" s="12"/>
    </row>
    <row r="671">
      <c r="AH671" s="35"/>
      <c r="AY671" s="12"/>
      <c r="AZ671" s="12"/>
      <c r="BA671" s="12"/>
    </row>
    <row r="672">
      <c r="AH672" s="35"/>
      <c r="AY672" s="12"/>
      <c r="AZ672" s="12"/>
      <c r="BA672" s="12"/>
    </row>
    <row r="673">
      <c r="AH673" s="35"/>
      <c r="AY673" s="12"/>
      <c r="AZ673" s="12"/>
      <c r="BA673" s="12"/>
    </row>
    <row r="674">
      <c r="AH674" s="35"/>
      <c r="AY674" s="12"/>
      <c r="AZ674" s="12"/>
      <c r="BA674" s="12"/>
    </row>
    <row r="675">
      <c r="AH675" s="35"/>
      <c r="AY675" s="12"/>
      <c r="AZ675" s="12"/>
      <c r="BA675" s="12"/>
    </row>
    <row r="676">
      <c r="AH676" s="35"/>
      <c r="AY676" s="12"/>
      <c r="AZ676" s="12"/>
      <c r="BA676" s="12"/>
    </row>
    <row r="677">
      <c r="AH677" s="35"/>
      <c r="AY677" s="12"/>
      <c r="AZ677" s="12"/>
      <c r="BA677" s="12"/>
    </row>
    <row r="678">
      <c r="AH678" s="35"/>
      <c r="AY678" s="12"/>
      <c r="AZ678" s="12"/>
      <c r="BA678" s="12"/>
    </row>
    <row r="679">
      <c r="AH679" s="35"/>
      <c r="AY679" s="12"/>
      <c r="AZ679" s="12"/>
      <c r="BA679" s="12"/>
    </row>
    <row r="680">
      <c r="AH680" s="35"/>
      <c r="AY680" s="12"/>
      <c r="AZ680" s="12"/>
      <c r="BA680" s="12"/>
    </row>
    <row r="681">
      <c r="AH681" s="35"/>
      <c r="AY681" s="12"/>
      <c r="AZ681" s="12"/>
      <c r="BA681" s="12"/>
    </row>
    <row r="682">
      <c r="AH682" s="35"/>
      <c r="AY682" s="12"/>
      <c r="AZ682" s="12"/>
      <c r="BA682" s="12"/>
    </row>
    <row r="683">
      <c r="AH683" s="35"/>
      <c r="AY683" s="12"/>
      <c r="AZ683" s="12"/>
      <c r="BA683" s="12"/>
    </row>
    <row r="684">
      <c r="AH684" s="35"/>
      <c r="AY684" s="12"/>
      <c r="AZ684" s="12"/>
      <c r="BA684" s="12"/>
    </row>
    <row r="685">
      <c r="AH685" s="35"/>
      <c r="AY685" s="12"/>
      <c r="AZ685" s="12"/>
      <c r="BA685" s="12"/>
    </row>
    <row r="686">
      <c r="AH686" s="35"/>
      <c r="AY686" s="12"/>
      <c r="AZ686" s="12"/>
      <c r="BA686" s="12"/>
    </row>
    <row r="687">
      <c r="AH687" s="35"/>
      <c r="AY687" s="12"/>
      <c r="AZ687" s="12"/>
      <c r="BA687" s="12"/>
    </row>
    <row r="688">
      <c r="AH688" s="35"/>
      <c r="AY688" s="12"/>
      <c r="AZ688" s="12"/>
      <c r="BA688" s="12"/>
    </row>
    <row r="689">
      <c r="AH689" s="35"/>
      <c r="AY689" s="12"/>
      <c r="AZ689" s="12"/>
      <c r="BA689" s="12"/>
    </row>
    <row r="690">
      <c r="AH690" s="35"/>
      <c r="AY690" s="12"/>
      <c r="AZ690" s="12"/>
      <c r="BA690" s="12"/>
    </row>
    <row r="691">
      <c r="AH691" s="35"/>
      <c r="AY691" s="12"/>
      <c r="AZ691" s="12"/>
      <c r="BA691" s="12"/>
    </row>
    <row r="692">
      <c r="AH692" s="35"/>
      <c r="AY692" s="12"/>
      <c r="AZ692" s="12"/>
      <c r="BA692" s="12"/>
    </row>
    <row r="693">
      <c r="AH693" s="35"/>
      <c r="AY693" s="12"/>
      <c r="AZ693" s="12"/>
      <c r="BA693" s="12"/>
    </row>
    <row r="694">
      <c r="AH694" s="35"/>
      <c r="AY694" s="12"/>
      <c r="AZ694" s="12"/>
      <c r="BA694" s="12"/>
    </row>
    <row r="695">
      <c r="AH695" s="35"/>
      <c r="AY695" s="12"/>
      <c r="AZ695" s="12"/>
      <c r="BA695" s="12"/>
    </row>
    <row r="696">
      <c r="AH696" s="35"/>
      <c r="AY696" s="12"/>
      <c r="AZ696" s="12"/>
      <c r="BA696" s="12"/>
    </row>
    <row r="697">
      <c r="AH697" s="35"/>
      <c r="AY697" s="12"/>
      <c r="AZ697" s="12"/>
      <c r="BA697" s="12"/>
    </row>
    <row r="698">
      <c r="AH698" s="35"/>
      <c r="AY698" s="12"/>
      <c r="AZ698" s="12"/>
      <c r="BA698" s="12"/>
    </row>
    <row r="699">
      <c r="AH699" s="35"/>
      <c r="AY699" s="12"/>
      <c r="AZ699" s="12"/>
      <c r="BA699" s="12"/>
    </row>
    <row r="700">
      <c r="AH700" s="35"/>
      <c r="AY700" s="12"/>
      <c r="AZ700" s="12"/>
      <c r="BA700" s="12"/>
    </row>
    <row r="701">
      <c r="AH701" s="35"/>
      <c r="AY701" s="12"/>
      <c r="AZ701" s="12"/>
      <c r="BA701" s="12"/>
    </row>
    <row r="702">
      <c r="AH702" s="35"/>
      <c r="AY702" s="12"/>
      <c r="AZ702" s="12"/>
      <c r="BA702" s="12"/>
    </row>
    <row r="703">
      <c r="AH703" s="35"/>
      <c r="AY703" s="12"/>
      <c r="AZ703" s="12"/>
      <c r="BA703" s="12"/>
    </row>
    <row r="704">
      <c r="AH704" s="35"/>
      <c r="AY704" s="12"/>
      <c r="AZ704" s="12"/>
      <c r="BA704" s="12"/>
    </row>
    <row r="705">
      <c r="AH705" s="35"/>
      <c r="AY705" s="12"/>
      <c r="AZ705" s="12"/>
      <c r="BA705" s="12"/>
    </row>
    <row r="706">
      <c r="AH706" s="35"/>
      <c r="AY706" s="12"/>
      <c r="AZ706" s="12"/>
      <c r="BA706" s="12"/>
    </row>
    <row r="707">
      <c r="AH707" s="35"/>
      <c r="AY707" s="12"/>
      <c r="AZ707" s="12"/>
      <c r="BA707" s="12"/>
    </row>
    <row r="708">
      <c r="AH708" s="35"/>
      <c r="AY708" s="12"/>
      <c r="AZ708" s="12"/>
      <c r="BA708" s="12"/>
    </row>
    <row r="709">
      <c r="AH709" s="35"/>
      <c r="AY709" s="12"/>
      <c r="AZ709" s="12"/>
      <c r="BA709" s="12"/>
    </row>
    <row r="710">
      <c r="AH710" s="35"/>
      <c r="AY710" s="12"/>
      <c r="AZ710" s="12"/>
      <c r="BA710" s="12"/>
    </row>
    <row r="711">
      <c r="AH711" s="35"/>
      <c r="AY711" s="12"/>
      <c r="AZ711" s="12"/>
      <c r="BA711" s="12"/>
    </row>
    <row r="712">
      <c r="AH712" s="35"/>
      <c r="AY712" s="12"/>
      <c r="AZ712" s="12"/>
      <c r="BA712" s="12"/>
    </row>
    <row r="713">
      <c r="AH713" s="35"/>
      <c r="AY713" s="12"/>
      <c r="AZ713" s="12"/>
      <c r="BA713" s="12"/>
    </row>
    <row r="714">
      <c r="AH714" s="35"/>
      <c r="AY714" s="12"/>
      <c r="AZ714" s="12"/>
      <c r="BA714" s="12"/>
    </row>
    <row r="715">
      <c r="AH715" s="35"/>
      <c r="AY715" s="12"/>
      <c r="AZ715" s="12"/>
      <c r="BA715" s="12"/>
    </row>
    <row r="716">
      <c r="AH716" s="35"/>
      <c r="AY716" s="12"/>
      <c r="AZ716" s="12"/>
      <c r="BA716" s="12"/>
    </row>
    <row r="717">
      <c r="AH717" s="35"/>
      <c r="AY717" s="12"/>
      <c r="AZ717" s="12"/>
      <c r="BA717" s="12"/>
    </row>
    <row r="718">
      <c r="AH718" s="35"/>
      <c r="AY718" s="12"/>
      <c r="AZ718" s="12"/>
      <c r="BA718" s="12"/>
    </row>
    <row r="719">
      <c r="AH719" s="35"/>
      <c r="AY719" s="12"/>
      <c r="AZ719" s="12"/>
      <c r="BA719" s="12"/>
    </row>
    <row r="720">
      <c r="AH720" s="35"/>
      <c r="AY720" s="12"/>
      <c r="AZ720" s="12"/>
      <c r="BA720" s="12"/>
    </row>
    <row r="721">
      <c r="AH721" s="35"/>
      <c r="AY721" s="12"/>
      <c r="AZ721" s="12"/>
      <c r="BA721" s="12"/>
    </row>
    <row r="722">
      <c r="AH722" s="35"/>
      <c r="AY722" s="12"/>
      <c r="AZ722" s="12"/>
      <c r="BA722" s="12"/>
    </row>
    <row r="723">
      <c r="AH723" s="35"/>
      <c r="AY723" s="12"/>
      <c r="AZ723" s="12"/>
      <c r="BA723" s="12"/>
    </row>
    <row r="724">
      <c r="AH724" s="35"/>
      <c r="AY724" s="12"/>
      <c r="AZ724" s="12"/>
      <c r="BA724" s="12"/>
    </row>
    <row r="725">
      <c r="AH725" s="35"/>
      <c r="AY725" s="12"/>
      <c r="AZ725" s="12"/>
      <c r="BA725" s="12"/>
    </row>
    <row r="726">
      <c r="AH726" s="35"/>
      <c r="AY726" s="12"/>
      <c r="AZ726" s="12"/>
      <c r="BA726" s="12"/>
    </row>
    <row r="727">
      <c r="AH727" s="35"/>
      <c r="AY727" s="12"/>
      <c r="AZ727" s="12"/>
      <c r="BA727" s="12"/>
    </row>
    <row r="728">
      <c r="AH728" s="35"/>
      <c r="AY728" s="12"/>
      <c r="AZ728" s="12"/>
      <c r="BA728" s="12"/>
    </row>
    <row r="729">
      <c r="AH729" s="35"/>
      <c r="AY729" s="12"/>
      <c r="AZ729" s="12"/>
      <c r="BA729" s="12"/>
    </row>
    <row r="730">
      <c r="AH730" s="35"/>
      <c r="AY730" s="12"/>
      <c r="AZ730" s="12"/>
      <c r="BA730" s="12"/>
    </row>
    <row r="731">
      <c r="AH731" s="35"/>
      <c r="AY731" s="12"/>
      <c r="AZ731" s="12"/>
      <c r="BA731" s="12"/>
    </row>
    <row r="732">
      <c r="AH732" s="35"/>
      <c r="AY732" s="12"/>
      <c r="AZ732" s="12"/>
      <c r="BA732" s="12"/>
    </row>
    <row r="733">
      <c r="AH733" s="35"/>
      <c r="AY733" s="12"/>
      <c r="AZ733" s="12"/>
      <c r="BA733" s="12"/>
    </row>
    <row r="734">
      <c r="AH734" s="35"/>
      <c r="AY734" s="12"/>
      <c r="AZ734" s="12"/>
      <c r="BA734" s="12"/>
    </row>
    <row r="735">
      <c r="AH735" s="35"/>
      <c r="AY735" s="12"/>
      <c r="AZ735" s="12"/>
      <c r="BA735" s="12"/>
    </row>
    <row r="736">
      <c r="AH736" s="35"/>
      <c r="AY736" s="12"/>
      <c r="AZ736" s="12"/>
      <c r="BA736" s="12"/>
    </row>
    <row r="737">
      <c r="AH737" s="35"/>
      <c r="AY737" s="12"/>
      <c r="AZ737" s="12"/>
      <c r="BA737" s="12"/>
    </row>
    <row r="738">
      <c r="AH738" s="35"/>
      <c r="AY738" s="12"/>
      <c r="AZ738" s="12"/>
      <c r="BA738" s="12"/>
    </row>
    <row r="739">
      <c r="AH739" s="35"/>
      <c r="AY739" s="12"/>
      <c r="AZ739" s="12"/>
      <c r="BA739" s="12"/>
    </row>
    <row r="740">
      <c r="AH740" s="35"/>
      <c r="AY740" s="12"/>
      <c r="AZ740" s="12"/>
      <c r="BA740" s="12"/>
    </row>
    <row r="741">
      <c r="AH741" s="35"/>
      <c r="AY741" s="12"/>
      <c r="AZ741" s="12"/>
      <c r="BA741" s="12"/>
    </row>
    <row r="742">
      <c r="AH742" s="35"/>
      <c r="AY742" s="12"/>
      <c r="AZ742" s="12"/>
      <c r="BA742" s="12"/>
    </row>
    <row r="743">
      <c r="AH743" s="35"/>
      <c r="AY743" s="12"/>
      <c r="AZ743" s="12"/>
      <c r="BA743" s="12"/>
    </row>
    <row r="744">
      <c r="AH744" s="35"/>
      <c r="AY744" s="12"/>
      <c r="AZ744" s="12"/>
      <c r="BA744" s="12"/>
    </row>
    <row r="745">
      <c r="AH745" s="35"/>
      <c r="AY745" s="12"/>
      <c r="AZ745" s="12"/>
      <c r="BA745" s="12"/>
    </row>
    <row r="746">
      <c r="AH746" s="35"/>
      <c r="AY746" s="12"/>
      <c r="AZ746" s="12"/>
      <c r="BA746" s="12"/>
    </row>
    <row r="747">
      <c r="AH747" s="35"/>
      <c r="AY747" s="12"/>
      <c r="AZ747" s="12"/>
      <c r="BA747" s="12"/>
    </row>
    <row r="748">
      <c r="AH748" s="35"/>
      <c r="AY748" s="12"/>
      <c r="AZ748" s="12"/>
      <c r="BA748" s="12"/>
    </row>
    <row r="749">
      <c r="AH749" s="35"/>
      <c r="AY749" s="12"/>
      <c r="AZ749" s="12"/>
      <c r="BA749" s="12"/>
    </row>
    <row r="750">
      <c r="AH750" s="35"/>
      <c r="AY750" s="12"/>
      <c r="AZ750" s="12"/>
      <c r="BA750" s="12"/>
    </row>
    <row r="751">
      <c r="AH751" s="35"/>
      <c r="AY751" s="12"/>
      <c r="AZ751" s="12"/>
      <c r="BA751" s="12"/>
    </row>
    <row r="752">
      <c r="AH752" s="35"/>
      <c r="AY752" s="12"/>
      <c r="AZ752" s="12"/>
      <c r="BA752" s="12"/>
    </row>
    <row r="753">
      <c r="AH753" s="35"/>
      <c r="AY753" s="12"/>
      <c r="AZ753" s="12"/>
      <c r="BA753" s="12"/>
    </row>
    <row r="754">
      <c r="AH754" s="35"/>
      <c r="AY754" s="12"/>
      <c r="AZ754" s="12"/>
      <c r="BA754" s="12"/>
    </row>
    <row r="755">
      <c r="AH755" s="35"/>
      <c r="AY755" s="12"/>
      <c r="AZ755" s="12"/>
      <c r="BA755" s="12"/>
    </row>
    <row r="756">
      <c r="AH756" s="35"/>
      <c r="AY756" s="12"/>
      <c r="AZ756" s="12"/>
      <c r="BA756" s="12"/>
    </row>
    <row r="757">
      <c r="AH757" s="35"/>
      <c r="AY757" s="12"/>
      <c r="AZ757" s="12"/>
      <c r="BA757" s="12"/>
    </row>
    <row r="758">
      <c r="AH758" s="35"/>
      <c r="AY758" s="12"/>
      <c r="AZ758" s="12"/>
      <c r="BA758" s="12"/>
    </row>
    <row r="759">
      <c r="AH759" s="35"/>
      <c r="AY759" s="12"/>
      <c r="AZ759" s="12"/>
      <c r="BA759" s="12"/>
    </row>
    <row r="760">
      <c r="AH760" s="35"/>
      <c r="AY760" s="12"/>
      <c r="AZ760" s="12"/>
      <c r="BA760" s="12"/>
    </row>
    <row r="761">
      <c r="AH761" s="35"/>
      <c r="AY761" s="12"/>
      <c r="AZ761" s="12"/>
      <c r="BA761" s="12"/>
    </row>
    <row r="762">
      <c r="AH762" s="35"/>
      <c r="AY762" s="12"/>
      <c r="AZ762" s="12"/>
      <c r="BA762" s="12"/>
    </row>
    <row r="763">
      <c r="AH763" s="35"/>
      <c r="AY763" s="12"/>
      <c r="AZ763" s="12"/>
      <c r="BA763" s="12"/>
    </row>
    <row r="764">
      <c r="AH764" s="35"/>
      <c r="AY764" s="12"/>
      <c r="AZ764" s="12"/>
      <c r="BA764" s="12"/>
    </row>
    <row r="765">
      <c r="AH765" s="35"/>
      <c r="AY765" s="12"/>
      <c r="AZ765" s="12"/>
      <c r="BA765" s="12"/>
    </row>
    <row r="766">
      <c r="AH766" s="35"/>
      <c r="AY766" s="12"/>
      <c r="AZ766" s="12"/>
      <c r="BA766" s="12"/>
    </row>
    <row r="767">
      <c r="AH767" s="35"/>
      <c r="AY767" s="12"/>
      <c r="AZ767" s="12"/>
      <c r="BA767" s="12"/>
    </row>
    <row r="768">
      <c r="AH768" s="35"/>
      <c r="AY768" s="12"/>
      <c r="AZ768" s="12"/>
      <c r="BA768" s="12"/>
    </row>
    <row r="769">
      <c r="AH769" s="35"/>
      <c r="AY769" s="12"/>
      <c r="AZ769" s="12"/>
      <c r="BA769" s="12"/>
    </row>
    <row r="770">
      <c r="AH770" s="35"/>
      <c r="AY770" s="12"/>
      <c r="AZ770" s="12"/>
      <c r="BA770" s="12"/>
    </row>
    <row r="771">
      <c r="AH771" s="35"/>
      <c r="AY771" s="12"/>
      <c r="AZ771" s="12"/>
      <c r="BA771" s="12"/>
    </row>
    <row r="772">
      <c r="AH772" s="35"/>
      <c r="AY772" s="12"/>
      <c r="AZ772" s="12"/>
      <c r="BA772" s="12"/>
    </row>
    <row r="773">
      <c r="AH773" s="35"/>
      <c r="AY773" s="12"/>
      <c r="AZ773" s="12"/>
      <c r="BA773" s="12"/>
    </row>
    <row r="774">
      <c r="AH774" s="35"/>
      <c r="AY774" s="12"/>
      <c r="AZ774" s="12"/>
      <c r="BA774" s="12"/>
    </row>
    <row r="775">
      <c r="AH775" s="35"/>
      <c r="AY775" s="12"/>
      <c r="AZ775" s="12"/>
      <c r="BA775" s="12"/>
    </row>
    <row r="776">
      <c r="AH776" s="35"/>
      <c r="AY776" s="12"/>
      <c r="AZ776" s="12"/>
      <c r="BA776" s="12"/>
    </row>
    <row r="777">
      <c r="AH777" s="35"/>
      <c r="AY777" s="12"/>
      <c r="AZ777" s="12"/>
      <c r="BA777" s="12"/>
    </row>
    <row r="778">
      <c r="AH778" s="35"/>
      <c r="AY778" s="12"/>
      <c r="AZ778" s="12"/>
      <c r="BA778" s="12"/>
    </row>
    <row r="779">
      <c r="AH779" s="35"/>
      <c r="AY779" s="12"/>
      <c r="AZ779" s="12"/>
      <c r="BA779" s="12"/>
    </row>
    <row r="780">
      <c r="AH780" s="35"/>
      <c r="AY780" s="12"/>
      <c r="AZ780" s="12"/>
      <c r="BA780" s="12"/>
    </row>
    <row r="781">
      <c r="AH781" s="35"/>
      <c r="AY781" s="12"/>
      <c r="AZ781" s="12"/>
      <c r="BA781" s="12"/>
    </row>
    <row r="782">
      <c r="AH782" s="35"/>
      <c r="AY782" s="12"/>
      <c r="AZ782" s="12"/>
      <c r="BA782" s="12"/>
    </row>
    <row r="783">
      <c r="AH783" s="35"/>
      <c r="AY783" s="12"/>
      <c r="AZ783" s="12"/>
      <c r="BA783" s="12"/>
    </row>
    <row r="784">
      <c r="AH784" s="35"/>
      <c r="AY784" s="12"/>
      <c r="AZ784" s="12"/>
      <c r="BA784" s="12"/>
    </row>
    <row r="785">
      <c r="AH785" s="35"/>
      <c r="AY785" s="12"/>
      <c r="AZ785" s="12"/>
      <c r="BA785" s="12"/>
    </row>
    <row r="786">
      <c r="AH786" s="35"/>
      <c r="AY786" s="12"/>
      <c r="AZ786" s="12"/>
      <c r="BA786" s="12"/>
    </row>
    <row r="787">
      <c r="AH787" s="35"/>
      <c r="AY787" s="12"/>
      <c r="AZ787" s="12"/>
      <c r="BA787" s="12"/>
    </row>
    <row r="788">
      <c r="AH788" s="35"/>
      <c r="AY788" s="12"/>
      <c r="AZ788" s="12"/>
      <c r="BA788" s="12"/>
    </row>
    <row r="789">
      <c r="AH789" s="35"/>
      <c r="AY789" s="12"/>
      <c r="AZ789" s="12"/>
      <c r="BA789" s="12"/>
    </row>
    <row r="790">
      <c r="AH790" s="35"/>
      <c r="AY790" s="12"/>
      <c r="AZ790" s="12"/>
      <c r="BA790" s="12"/>
    </row>
    <row r="791">
      <c r="AH791" s="35"/>
      <c r="AY791" s="12"/>
      <c r="AZ791" s="12"/>
      <c r="BA791" s="12"/>
    </row>
    <row r="792">
      <c r="AH792" s="35"/>
      <c r="AY792" s="12"/>
      <c r="AZ792" s="12"/>
      <c r="BA792" s="12"/>
    </row>
    <row r="793">
      <c r="AH793" s="35"/>
      <c r="AY793" s="12"/>
      <c r="AZ793" s="12"/>
      <c r="BA793" s="12"/>
    </row>
    <row r="794">
      <c r="AH794" s="35"/>
      <c r="AY794" s="12"/>
      <c r="AZ794" s="12"/>
      <c r="BA794" s="12"/>
    </row>
    <row r="795">
      <c r="AH795" s="35"/>
      <c r="AY795" s="12"/>
      <c r="AZ795" s="12"/>
      <c r="BA795" s="12"/>
    </row>
    <row r="796">
      <c r="AH796" s="35"/>
      <c r="AY796" s="12"/>
      <c r="AZ796" s="12"/>
      <c r="BA796" s="12"/>
    </row>
    <row r="797">
      <c r="AH797" s="35"/>
      <c r="AY797" s="12"/>
      <c r="AZ797" s="12"/>
      <c r="BA797" s="12"/>
    </row>
    <row r="798">
      <c r="AH798" s="35"/>
      <c r="AY798" s="12"/>
      <c r="AZ798" s="12"/>
      <c r="BA798" s="12"/>
    </row>
    <row r="799">
      <c r="AH799" s="35"/>
      <c r="AY799" s="12"/>
      <c r="AZ799" s="12"/>
      <c r="BA799" s="12"/>
    </row>
    <row r="800">
      <c r="AH800" s="35"/>
      <c r="AY800" s="12"/>
      <c r="AZ800" s="12"/>
      <c r="BA800" s="12"/>
    </row>
    <row r="801">
      <c r="AH801" s="35"/>
      <c r="AY801" s="12"/>
      <c r="AZ801" s="12"/>
      <c r="BA801" s="12"/>
    </row>
    <row r="802">
      <c r="AH802" s="35"/>
      <c r="AY802" s="12"/>
      <c r="AZ802" s="12"/>
      <c r="BA802" s="12"/>
    </row>
    <row r="803">
      <c r="AH803" s="35"/>
      <c r="AY803" s="12"/>
      <c r="AZ803" s="12"/>
      <c r="BA803" s="12"/>
    </row>
    <row r="804">
      <c r="AH804" s="35"/>
      <c r="AY804" s="12"/>
      <c r="AZ804" s="12"/>
      <c r="BA804" s="12"/>
    </row>
    <row r="805">
      <c r="AH805" s="35"/>
      <c r="AY805" s="12"/>
      <c r="AZ805" s="12"/>
      <c r="BA805" s="12"/>
    </row>
    <row r="806">
      <c r="AH806" s="35"/>
      <c r="AY806" s="12"/>
      <c r="AZ806" s="12"/>
      <c r="BA806" s="12"/>
    </row>
    <row r="807">
      <c r="AH807" s="35"/>
      <c r="AY807" s="12"/>
      <c r="AZ807" s="12"/>
      <c r="BA807" s="12"/>
    </row>
    <row r="808">
      <c r="AH808" s="35"/>
      <c r="AY808" s="12"/>
      <c r="AZ808" s="12"/>
      <c r="BA808" s="12"/>
    </row>
    <row r="809">
      <c r="AH809" s="35"/>
      <c r="AY809" s="12"/>
      <c r="AZ809" s="12"/>
      <c r="BA809" s="12"/>
    </row>
    <row r="810">
      <c r="AH810" s="35"/>
      <c r="AY810" s="12"/>
      <c r="AZ810" s="12"/>
      <c r="BA810" s="12"/>
    </row>
    <row r="811">
      <c r="AH811" s="35"/>
      <c r="AY811" s="12"/>
      <c r="AZ811" s="12"/>
      <c r="BA811" s="12"/>
    </row>
    <row r="812">
      <c r="AH812" s="35"/>
      <c r="AY812" s="12"/>
      <c r="AZ812" s="12"/>
      <c r="BA812" s="12"/>
    </row>
    <row r="813">
      <c r="AH813" s="35"/>
      <c r="AY813" s="12"/>
      <c r="AZ813" s="12"/>
      <c r="BA813" s="12"/>
    </row>
    <row r="814">
      <c r="AH814" s="35"/>
      <c r="AY814" s="12"/>
      <c r="AZ814" s="12"/>
      <c r="BA814" s="12"/>
    </row>
    <row r="815">
      <c r="AH815" s="35"/>
      <c r="AY815" s="12"/>
      <c r="AZ815" s="12"/>
      <c r="BA815" s="12"/>
    </row>
    <row r="816">
      <c r="AH816" s="35"/>
      <c r="AY816" s="12"/>
      <c r="AZ816" s="12"/>
      <c r="BA816" s="12"/>
    </row>
    <row r="817">
      <c r="AH817" s="35"/>
      <c r="AY817" s="12"/>
      <c r="AZ817" s="12"/>
      <c r="BA817" s="12"/>
    </row>
    <row r="818">
      <c r="AH818" s="35"/>
      <c r="AY818" s="12"/>
      <c r="AZ818" s="12"/>
      <c r="BA818" s="12"/>
    </row>
    <row r="819">
      <c r="AH819" s="35"/>
      <c r="AY819" s="12"/>
      <c r="AZ819" s="12"/>
      <c r="BA819" s="12"/>
    </row>
    <row r="820">
      <c r="AH820" s="35"/>
      <c r="AY820" s="12"/>
      <c r="AZ820" s="12"/>
      <c r="BA820" s="12"/>
    </row>
    <row r="821">
      <c r="AH821" s="35"/>
      <c r="AY821" s="12"/>
      <c r="AZ821" s="12"/>
      <c r="BA821" s="12"/>
    </row>
    <row r="822">
      <c r="AH822" s="35"/>
      <c r="AY822" s="12"/>
      <c r="AZ822" s="12"/>
      <c r="BA822" s="12"/>
    </row>
    <row r="823">
      <c r="AH823" s="35"/>
      <c r="AY823" s="12"/>
      <c r="AZ823" s="12"/>
      <c r="BA823" s="12"/>
    </row>
    <row r="824">
      <c r="AH824" s="35"/>
      <c r="AY824" s="12"/>
      <c r="AZ824" s="12"/>
      <c r="BA824" s="12"/>
    </row>
    <row r="825">
      <c r="AH825" s="35"/>
      <c r="AY825" s="12"/>
      <c r="AZ825" s="12"/>
      <c r="BA825" s="12"/>
    </row>
    <row r="826">
      <c r="AH826" s="35"/>
      <c r="AY826" s="12"/>
      <c r="AZ826" s="12"/>
      <c r="BA826" s="12"/>
    </row>
    <row r="827">
      <c r="AH827" s="35"/>
      <c r="AY827" s="12"/>
      <c r="AZ827" s="12"/>
      <c r="BA827" s="12"/>
    </row>
    <row r="828">
      <c r="AH828" s="35"/>
      <c r="AY828" s="12"/>
      <c r="AZ828" s="12"/>
      <c r="BA828" s="12"/>
    </row>
    <row r="829">
      <c r="AH829" s="35"/>
      <c r="AY829" s="12"/>
      <c r="AZ829" s="12"/>
      <c r="BA829" s="12"/>
    </row>
    <row r="830">
      <c r="AH830" s="35"/>
      <c r="AY830" s="12"/>
      <c r="AZ830" s="12"/>
      <c r="BA830" s="12"/>
    </row>
    <row r="831">
      <c r="AH831" s="35"/>
      <c r="AY831" s="12"/>
      <c r="AZ831" s="12"/>
      <c r="BA831" s="12"/>
    </row>
    <row r="832">
      <c r="AH832" s="35"/>
      <c r="AY832" s="12"/>
      <c r="AZ832" s="12"/>
      <c r="BA832" s="12"/>
    </row>
    <row r="833">
      <c r="AH833" s="35"/>
      <c r="AY833" s="12"/>
      <c r="AZ833" s="12"/>
      <c r="BA833" s="12"/>
    </row>
    <row r="834">
      <c r="AH834" s="35"/>
      <c r="AY834" s="12"/>
      <c r="AZ834" s="12"/>
      <c r="BA834" s="12"/>
    </row>
    <row r="835">
      <c r="AH835" s="35"/>
      <c r="AY835" s="12"/>
      <c r="AZ835" s="12"/>
      <c r="BA835" s="12"/>
    </row>
    <row r="836">
      <c r="AH836" s="35"/>
      <c r="AY836" s="12"/>
      <c r="AZ836" s="12"/>
      <c r="BA836" s="12"/>
    </row>
    <row r="837">
      <c r="AH837" s="35"/>
      <c r="AY837" s="12"/>
      <c r="AZ837" s="12"/>
      <c r="BA837" s="12"/>
    </row>
    <row r="838">
      <c r="AH838" s="35"/>
      <c r="AY838" s="12"/>
      <c r="AZ838" s="12"/>
      <c r="BA838" s="12"/>
    </row>
    <row r="839">
      <c r="AH839" s="35"/>
      <c r="AY839" s="12"/>
      <c r="AZ839" s="12"/>
      <c r="BA839" s="12"/>
    </row>
    <row r="840">
      <c r="AH840" s="35"/>
      <c r="AY840" s="12"/>
      <c r="AZ840" s="12"/>
      <c r="BA840" s="12"/>
    </row>
    <row r="841">
      <c r="AH841" s="35"/>
      <c r="AY841" s="12"/>
      <c r="AZ841" s="12"/>
      <c r="BA841" s="12"/>
    </row>
    <row r="842">
      <c r="AH842" s="35"/>
      <c r="AY842" s="12"/>
      <c r="AZ842" s="12"/>
      <c r="BA842" s="12"/>
    </row>
    <row r="843">
      <c r="AH843" s="35"/>
      <c r="AY843" s="12"/>
      <c r="AZ843" s="12"/>
      <c r="BA843" s="12"/>
    </row>
    <row r="844">
      <c r="AH844" s="35"/>
      <c r="AY844" s="12"/>
      <c r="AZ844" s="12"/>
      <c r="BA844" s="12"/>
    </row>
    <row r="845">
      <c r="AH845" s="35"/>
      <c r="AY845" s="12"/>
      <c r="AZ845" s="12"/>
      <c r="BA845" s="12"/>
    </row>
    <row r="846">
      <c r="AH846" s="35"/>
      <c r="AY846" s="12"/>
      <c r="AZ846" s="12"/>
      <c r="BA846" s="12"/>
    </row>
    <row r="847">
      <c r="AH847" s="35"/>
      <c r="AY847" s="12"/>
      <c r="AZ847" s="12"/>
      <c r="BA847" s="12"/>
    </row>
    <row r="848">
      <c r="AH848" s="35"/>
      <c r="AY848" s="12"/>
      <c r="AZ848" s="12"/>
      <c r="BA848" s="12"/>
    </row>
    <row r="849">
      <c r="AH849" s="35"/>
      <c r="AY849" s="12"/>
      <c r="AZ849" s="12"/>
      <c r="BA849" s="12"/>
    </row>
    <row r="850">
      <c r="AH850" s="35"/>
      <c r="AY850" s="12"/>
      <c r="AZ850" s="12"/>
      <c r="BA850" s="12"/>
    </row>
    <row r="851">
      <c r="AH851" s="35"/>
      <c r="AY851" s="12"/>
      <c r="AZ851" s="12"/>
      <c r="BA851" s="12"/>
    </row>
    <row r="852">
      <c r="AH852" s="35"/>
      <c r="AY852" s="12"/>
      <c r="AZ852" s="12"/>
      <c r="BA852" s="12"/>
    </row>
    <row r="853">
      <c r="AH853" s="35"/>
      <c r="AY853" s="12"/>
      <c r="AZ853" s="12"/>
      <c r="BA853" s="12"/>
    </row>
    <row r="854">
      <c r="AH854" s="35"/>
      <c r="AY854" s="12"/>
      <c r="AZ854" s="12"/>
      <c r="BA854" s="12"/>
    </row>
    <row r="855">
      <c r="AH855" s="35"/>
      <c r="AY855" s="12"/>
      <c r="AZ855" s="12"/>
      <c r="BA855" s="12"/>
    </row>
    <row r="856">
      <c r="AH856" s="35"/>
      <c r="AY856" s="12"/>
      <c r="AZ856" s="12"/>
      <c r="BA856" s="12"/>
    </row>
    <row r="857">
      <c r="AH857" s="35"/>
      <c r="AY857" s="12"/>
      <c r="AZ857" s="12"/>
      <c r="BA857" s="12"/>
    </row>
    <row r="858">
      <c r="AH858" s="35"/>
      <c r="AY858" s="12"/>
      <c r="AZ858" s="12"/>
      <c r="BA858" s="12"/>
    </row>
    <row r="859">
      <c r="AH859" s="35"/>
      <c r="AY859" s="12"/>
      <c r="AZ859" s="12"/>
      <c r="BA859" s="12"/>
    </row>
    <row r="860">
      <c r="AH860" s="35"/>
      <c r="AY860" s="12"/>
      <c r="AZ860" s="12"/>
      <c r="BA860" s="12"/>
    </row>
    <row r="861">
      <c r="AH861" s="35"/>
      <c r="AY861" s="12"/>
      <c r="AZ861" s="12"/>
      <c r="BA861" s="12"/>
    </row>
    <row r="862">
      <c r="AH862" s="35"/>
      <c r="AY862" s="12"/>
      <c r="AZ862" s="12"/>
      <c r="BA862" s="12"/>
    </row>
    <row r="863">
      <c r="AH863" s="35"/>
      <c r="AY863" s="12"/>
      <c r="AZ863" s="12"/>
      <c r="BA863" s="12"/>
    </row>
    <row r="864">
      <c r="AH864" s="35"/>
      <c r="AY864" s="12"/>
      <c r="AZ864" s="12"/>
      <c r="BA864" s="12"/>
    </row>
    <row r="865">
      <c r="AH865" s="35"/>
      <c r="AY865" s="12"/>
      <c r="AZ865" s="12"/>
      <c r="BA865" s="12"/>
    </row>
    <row r="866">
      <c r="AH866" s="35"/>
      <c r="AY866" s="12"/>
      <c r="AZ866" s="12"/>
      <c r="BA866" s="12"/>
    </row>
    <row r="867">
      <c r="AH867" s="35"/>
      <c r="AY867" s="12"/>
      <c r="AZ867" s="12"/>
      <c r="BA867" s="12"/>
    </row>
    <row r="868">
      <c r="AH868" s="35"/>
      <c r="AY868" s="12"/>
      <c r="AZ868" s="12"/>
      <c r="BA868" s="12"/>
    </row>
    <row r="869">
      <c r="AH869" s="35"/>
      <c r="AY869" s="12"/>
      <c r="AZ869" s="12"/>
      <c r="BA869" s="12"/>
    </row>
    <row r="870">
      <c r="AH870" s="35"/>
      <c r="AY870" s="12"/>
      <c r="AZ870" s="12"/>
      <c r="BA870" s="12"/>
    </row>
    <row r="871">
      <c r="AH871" s="35"/>
      <c r="AY871" s="12"/>
      <c r="AZ871" s="12"/>
      <c r="BA871" s="12"/>
    </row>
    <row r="872">
      <c r="AH872" s="35"/>
      <c r="AY872" s="12"/>
      <c r="AZ872" s="12"/>
      <c r="BA872" s="12"/>
    </row>
    <row r="873">
      <c r="AH873" s="35"/>
      <c r="AY873" s="12"/>
      <c r="AZ873" s="12"/>
      <c r="BA873" s="12"/>
    </row>
    <row r="874">
      <c r="AH874" s="35"/>
      <c r="AY874" s="12"/>
      <c r="AZ874" s="12"/>
      <c r="BA874" s="12"/>
    </row>
    <row r="875">
      <c r="AH875" s="35"/>
      <c r="AY875" s="12"/>
      <c r="AZ875" s="12"/>
      <c r="BA875" s="12"/>
    </row>
    <row r="876">
      <c r="AH876" s="35"/>
      <c r="AY876" s="12"/>
      <c r="AZ876" s="12"/>
      <c r="BA876" s="12"/>
    </row>
    <row r="877">
      <c r="AH877" s="35"/>
      <c r="AY877" s="12"/>
      <c r="AZ877" s="12"/>
      <c r="BA877" s="12"/>
    </row>
    <row r="878">
      <c r="AH878" s="35"/>
      <c r="AY878" s="12"/>
      <c r="AZ878" s="12"/>
      <c r="BA878" s="12"/>
    </row>
    <row r="879">
      <c r="AH879" s="35"/>
      <c r="AY879" s="12"/>
      <c r="AZ879" s="12"/>
      <c r="BA879" s="12"/>
    </row>
    <row r="880">
      <c r="AH880" s="35"/>
      <c r="AY880" s="12"/>
      <c r="AZ880" s="12"/>
      <c r="BA880" s="12"/>
    </row>
    <row r="881">
      <c r="AH881" s="35"/>
      <c r="AY881" s="12"/>
      <c r="AZ881" s="12"/>
      <c r="BA881" s="12"/>
    </row>
    <row r="882">
      <c r="AH882" s="35"/>
      <c r="AY882" s="12"/>
      <c r="AZ882" s="12"/>
      <c r="BA882" s="12"/>
    </row>
    <row r="883">
      <c r="AH883" s="35"/>
      <c r="AY883" s="12"/>
      <c r="AZ883" s="12"/>
      <c r="BA883" s="12"/>
    </row>
    <row r="884">
      <c r="AH884" s="35"/>
      <c r="AY884" s="12"/>
      <c r="AZ884" s="12"/>
      <c r="BA884" s="12"/>
    </row>
    <row r="885">
      <c r="AH885" s="35"/>
      <c r="AY885" s="12"/>
      <c r="AZ885" s="12"/>
      <c r="BA885" s="12"/>
    </row>
    <row r="886">
      <c r="AH886" s="35"/>
      <c r="AY886" s="12"/>
      <c r="AZ886" s="12"/>
      <c r="BA886" s="12"/>
    </row>
    <row r="887">
      <c r="AH887" s="35"/>
      <c r="AY887" s="12"/>
      <c r="AZ887" s="12"/>
      <c r="BA887" s="12"/>
    </row>
    <row r="888">
      <c r="AH888" s="35"/>
      <c r="AY888" s="12"/>
      <c r="AZ888" s="12"/>
      <c r="BA888" s="12"/>
    </row>
    <row r="889">
      <c r="AH889" s="35"/>
      <c r="AY889" s="12"/>
      <c r="AZ889" s="12"/>
      <c r="BA889" s="12"/>
    </row>
    <row r="890">
      <c r="AH890" s="35"/>
      <c r="AY890" s="12"/>
      <c r="AZ890" s="12"/>
      <c r="BA890" s="12"/>
    </row>
    <row r="891">
      <c r="AH891" s="35"/>
      <c r="AY891" s="12"/>
      <c r="AZ891" s="12"/>
      <c r="BA891" s="12"/>
    </row>
    <row r="892">
      <c r="AH892" s="35"/>
      <c r="AY892" s="12"/>
      <c r="AZ892" s="12"/>
      <c r="BA892" s="12"/>
    </row>
    <row r="893">
      <c r="AH893" s="35"/>
      <c r="AY893" s="12"/>
      <c r="AZ893" s="12"/>
      <c r="BA893" s="12"/>
    </row>
    <row r="894">
      <c r="AH894" s="35"/>
      <c r="AY894" s="12"/>
      <c r="AZ894" s="12"/>
      <c r="BA894" s="12"/>
    </row>
    <row r="895">
      <c r="AH895" s="35"/>
      <c r="AY895" s="12"/>
      <c r="AZ895" s="12"/>
      <c r="BA895" s="12"/>
    </row>
    <row r="896">
      <c r="AH896" s="35"/>
      <c r="AY896" s="12"/>
      <c r="AZ896" s="12"/>
      <c r="BA896" s="12"/>
    </row>
    <row r="897">
      <c r="AH897" s="35"/>
      <c r="AY897" s="12"/>
      <c r="AZ897" s="12"/>
      <c r="BA897" s="12"/>
    </row>
    <row r="898">
      <c r="AH898" s="35"/>
      <c r="AY898" s="12"/>
      <c r="AZ898" s="12"/>
      <c r="BA898" s="12"/>
    </row>
    <row r="899">
      <c r="AH899" s="35"/>
      <c r="AY899" s="12"/>
      <c r="AZ899" s="12"/>
      <c r="BA899" s="12"/>
    </row>
    <row r="900">
      <c r="AH900" s="35"/>
      <c r="AY900" s="12"/>
      <c r="AZ900" s="12"/>
      <c r="BA900" s="12"/>
    </row>
    <row r="901">
      <c r="AH901" s="35"/>
      <c r="AY901" s="12"/>
      <c r="AZ901" s="12"/>
      <c r="BA901" s="12"/>
    </row>
    <row r="902">
      <c r="AH902" s="35"/>
      <c r="AY902" s="12"/>
      <c r="AZ902" s="12"/>
      <c r="BA902" s="12"/>
    </row>
    <row r="903">
      <c r="AH903" s="35"/>
      <c r="AY903" s="12"/>
      <c r="AZ903" s="12"/>
      <c r="BA903" s="12"/>
    </row>
    <row r="904">
      <c r="AH904" s="35"/>
      <c r="AY904" s="12"/>
      <c r="AZ904" s="12"/>
      <c r="BA904" s="12"/>
    </row>
    <row r="905">
      <c r="AH905" s="35"/>
      <c r="AY905" s="12"/>
      <c r="AZ905" s="12"/>
      <c r="BA905" s="12"/>
    </row>
    <row r="906">
      <c r="AH906" s="35"/>
      <c r="AY906" s="12"/>
      <c r="AZ906" s="12"/>
      <c r="BA906" s="12"/>
    </row>
    <row r="907">
      <c r="AH907" s="35"/>
      <c r="AY907" s="12"/>
      <c r="AZ907" s="12"/>
      <c r="BA907" s="12"/>
    </row>
    <row r="908">
      <c r="AH908" s="35"/>
      <c r="AY908" s="12"/>
      <c r="AZ908" s="12"/>
      <c r="BA908" s="12"/>
    </row>
    <row r="909">
      <c r="AH909" s="35"/>
      <c r="AY909" s="12"/>
      <c r="AZ909" s="12"/>
      <c r="BA909" s="12"/>
    </row>
    <row r="910">
      <c r="AH910" s="35"/>
      <c r="AY910" s="12"/>
      <c r="AZ910" s="12"/>
      <c r="BA910" s="12"/>
    </row>
    <row r="911">
      <c r="AH911" s="35"/>
      <c r="AY911" s="12"/>
      <c r="AZ911" s="12"/>
      <c r="BA911" s="12"/>
    </row>
    <row r="912">
      <c r="AH912" s="35"/>
      <c r="AY912" s="12"/>
      <c r="AZ912" s="12"/>
      <c r="BA912" s="12"/>
    </row>
    <row r="913">
      <c r="AH913" s="35"/>
      <c r="AY913" s="12"/>
      <c r="AZ913" s="12"/>
      <c r="BA913" s="12"/>
    </row>
    <row r="914">
      <c r="AH914" s="35"/>
      <c r="AY914" s="12"/>
      <c r="AZ914" s="12"/>
      <c r="BA914" s="12"/>
    </row>
    <row r="915">
      <c r="AH915" s="35"/>
      <c r="AY915" s="12"/>
      <c r="AZ915" s="12"/>
      <c r="BA915" s="12"/>
    </row>
    <row r="916">
      <c r="AH916" s="35"/>
      <c r="AY916" s="12"/>
      <c r="AZ916" s="12"/>
      <c r="BA916" s="12"/>
    </row>
    <row r="917">
      <c r="AH917" s="35"/>
      <c r="AY917" s="12"/>
      <c r="AZ917" s="12"/>
      <c r="BA917" s="12"/>
    </row>
    <row r="918">
      <c r="AH918" s="35"/>
      <c r="AY918" s="12"/>
      <c r="AZ918" s="12"/>
      <c r="BA918" s="12"/>
    </row>
    <row r="919">
      <c r="AH919" s="35"/>
      <c r="AY919" s="12"/>
      <c r="AZ919" s="12"/>
      <c r="BA919" s="12"/>
    </row>
    <row r="920">
      <c r="AH920" s="35"/>
      <c r="AY920" s="12"/>
      <c r="AZ920" s="12"/>
      <c r="BA920" s="12"/>
    </row>
    <row r="921">
      <c r="AH921" s="35"/>
      <c r="AY921" s="12"/>
      <c r="AZ921" s="12"/>
      <c r="BA921" s="12"/>
    </row>
    <row r="922">
      <c r="AH922" s="35"/>
      <c r="AY922" s="12"/>
      <c r="AZ922" s="12"/>
      <c r="BA922" s="12"/>
    </row>
    <row r="923">
      <c r="AH923" s="35"/>
      <c r="AY923" s="12"/>
      <c r="AZ923" s="12"/>
      <c r="BA923" s="12"/>
    </row>
    <row r="924">
      <c r="AH924" s="35"/>
      <c r="AY924" s="12"/>
      <c r="AZ924" s="12"/>
      <c r="BA924" s="12"/>
    </row>
    <row r="925">
      <c r="AH925" s="35"/>
      <c r="AY925" s="12"/>
      <c r="AZ925" s="12"/>
      <c r="BA925" s="12"/>
    </row>
    <row r="926">
      <c r="AH926" s="35"/>
      <c r="AY926" s="12"/>
      <c r="AZ926" s="12"/>
      <c r="BA926" s="12"/>
    </row>
    <row r="927">
      <c r="AH927" s="35"/>
      <c r="AY927" s="12"/>
      <c r="AZ927" s="12"/>
      <c r="BA927" s="12"/>
    </row>
    <row r="928">
      <c r="AH928" s="35"/>
      <c r="AY928" s="12"/>
      <c r="AZ928" s="12"/>
      <c r="BA928" s="12"/>
    </row>
    <row r="929">
      <c r="AH929" s="35"/>
      <c r="AY929" s="12"/>
      <c r="AZ929" s="12"/>
      <c r="BA929" s="12"/>
    </row>
    <row r="930">
      <c r="AH930" s="35"/>
      <c r="AY930" s="12"/>
      <c r="AZ930" s="12"/>
      <c r="BA930" s="12"/>
    </row>
    <row r="931">
      <c r="AH931" s="35"/>
      <c r="AY931" s="12"/>
      <c r="AZ931" s="12"/>
      <c r="BA931" s="12"/>
    </row>
    <row r="932">
      <c r="AH932" s="35"/>
      <c r="AY932" s="12"/>
      <c r="AZ932" s="12"/>
      <c r="BA932" s="12"/>
    </row>
    <row r="933">
      <c r="AH933" s="35"/>
      <c r="AY933" s="12"/>
      <c r="AZ933" s="12"/>
      <c r="BA933" s="12"/>
    </row>
    <row r="934">
      <c r="AH934" s="35"/>
      <c r="AY934" s="12"/>
      <c r="AZ934" s="12"/>
      <c r="BA934" s="12"/>
    </row>
    <row r="935">
      <c r="AH935" s="35"/>
      <c r="AY935" s="12"/>
      <c r="AZ935" s="12"/>
      <c r="BA935" s="12"/>
    </row>
    <row r="936">
      <c r="AH936" s="35"/>
      <c r="AY936" s="12"/>
      <c r="AZ936" s="12"/>
      <c r="BA936" s="12"/>
    </row>
    <row r="937">
      <c r="AH937" s="35"/>
      <c r="AY937" s="12"/>
      <c r="AZ937" s="12"/>
      <c r="BA937" s="12"/>
    </row>
    <row r="938">
      <c r="AH938" s="35"/>
      <c r="AY938" s="12"/>
      <c r="AZ938" s="12"/>
      <c r="BA938" s="12"/>
    </row>
    <row r="939">
      <c r="AH939" s="35"/>
      <c r="AY939" s="12"/>
      <c r="AZ939" s="12"/>
      <c r="BA939" s="12"/>
    </row>
    <row r="940">
      <c r="AH940" s="35"/>
      <c r="AY940" s="12"/>
      <c r="AZ940" s="12"/>
      <c r="BA940" s="12"/>
    </row>
    <row r="941">
      <c r="AH941" s="35"/>
      <c r="AY941" s="12"/>
      <c r="AZ941" s="12"/>
      <c r="BA941" s="12"/>
    </row>
    <row r="942">
      <c r="AH942" s="35"/>
      <c r="AY942" s="12"/>
      <c r="AZ942" s="12"/>
      <c r="BA942" s="12"/>
    </row>
    <row r="943">
      <c r="AH943" s="35"/>
      <c r="AY943" s="12"/>
      <c r="AZ943" s="12"/>
      <c r="BA943" s="12"/>
    </row>
    <row r="944">
      <c r="AH944" s="35"/>
      <c r="AY944" s="12"/>
      <c r="AZ944" s="12"/>
      <c r="BA944" s="12"/>
    </row>
    <row r="945">
      <c r="AH945" s="35"/>
      <c r="AY945" s="12"/>
      <c r="AZ945" s="12"/>
      <c r="BA945" s="12"/>
    </row>
    <row r="946">
      <c r="AH946" s="35"/>
      <c r="AY946" s="12"/>
      <c r="AZ946" s="12"/>
      <c r="BA946" s="12"/>
    </row>
    <row r="947">
      <c r="AH947" s="35"/>
      <c r="AY947" s="12"/>
      <c r="AZ947" s="12"/>
      <c r="BA947" s="12"/>
    </row>
    <row r="948">
      <c r="AH948" s="35"/>
      <c r="AY948" s="12"/>
      <c r="AZ948" s="12"/>
      <c r="BA948" s="12"/>
    </row>
    <row r="949">
      <c r="AH949" s="35"/>
      <c r="AY949" s="12"/>
      <c r="AZ949" s="12"/>
      <c r="BA949" s="12"/>
    </row>
    <row r="950">
      <c r="AH950" s="35"/>
      <c r="AY950" s="12"/>
      <c r="AZ950" s="12"/>
      <c r="BA950" s="12"/>
    </row>
    <row r="951">
      <c r="AH951" s="35"/>
      <c r="AY951" s="12"/>
      <c r="AZ951" s="12"/>
      <c r="BA951" s="12"/>
    </row>
    <row r="952">
      <c r="AH952" s="35"/>
      <c r="AY952" s="12"/>
      <c r="AZ952" s="12"/>
      <c r="BA952" s="12"/>
    </row>
    <row r="953">
      <c r="AH953" s="35"/>
      <c r="AY953" s="12"/>
      <c r="AZ953" s="12"/>
      <c r="BA953" s="12"/>
    </row>
    <row r="954">
      <c r="AH954" s="35"/>
      <c r="AY954" s="12"/>
      <c r="AZ954" s="12"/>
      <c r="BA954" s="12"/>
    </row>
    <row r="955">
      <c r="AH955" s="35"/>
      <c r="AY955" s="12"/>
      <c r="AZ955" s="12"/>
      <c r="BA955" s="12"/>
    </row>
    <row r="956">
      <c r="AH956" s="35"/>
      <c r="AY956" s="12"/>
      <c r="AZ956" s="12"/>
      <c r="BA956" s="12"/>
    </row>
    <row r="957">
      <c r="AH957" s="35"/>
      <c r="AY957" s="12"/>
      <c r="AZ957" s="12"/>
      <c r="BA957" s="12"/>
    </row>
    <row r="958">
      <c r="AH958" s="35"/>
      <c r="AY958" s="12"/>
      <c r="AZ958" s="12"/>
      <c r="BA958" s="12"/>
    </row>
    <row r="959">
      <c r="AH959" s="35"/>
      <c r="AY959" s="12"/>
      <c r="AZ959" s="12"/>
      <c r="BA959" s="12"/>
    </row>
    <row r="960">
      <c r="AH960" s="35"/>
      <c r="AY960" s="12"/>
      <c r="AZ960" s="12"/>
      <c r="BA960" s="12"/>
    </row>
    <row r="961">
      <c r="AH961" s="35"/>
      <c r="AY961" s="12"/>
      <c r="AZ961" s="12"/>
      <c r="BA961" s="12"/>
    </row>
    <row r="962">
      <c r="AH962" s="35"/>
      <c r="AY962" s="12"/>
      <c r="AZ962" s="12"/>
      <c r="BA962" s="12"/>
    </row>
    <row r="963">
      <c r="AH963" s="35"/>
      <c r="AY963" s="12"/>
      <c r="AZ963" s="12"/>
      <c r="BA963" s="12"/>
    </row>
    <row r="964">
      <c r="AH964" s="35"/>
      <c r="AY964" s="12"/>
      <c r="AZ964" s="12"/>
      <c r="BA964" s="12"/>
    </row>
    <row r="965">
      <c r="AH965" s="35"/>
      <c r="AY965" s="12"/>
      <c r="AZ965" s="12"/>
      <c r="BA965" s="12"/>
    </row>
    <row r="966">
      <c r="AH966" s="35"/>
      <c r="AY966" s="12"/>
      <c r="AZ966" s="12"/>
      <c r="BA966" s="12"/>
    </row>
    <row r="967">
      <c r="AH967" s="35"/>
      <c r="AY967" s="12"/>
      <c r="AZ967" s="12"/>
      <c r="BA967" s="12"/>
    </row>
    <row r="968">
      <c r="AH968" s="35"/>
      <c r="AY968" s="12"/>
      <c r="AZ968" s="12"/>
      <c r="BA968" s="12"/>
    </row>
    <row r="969">
      <c r="AH969" s="35"/>
      <c r="AY969" s="12"/>
      <c r="AZ969" s="12"/>
      <c r="BA969" s="12"/>
    </row>
    <row r="970">
      <c r="AH970" s="35"/>
      <c r="AY970" s="12"/>
      <c r="AZ970" s="12"/>
      <c r="BA970" s="12"/>
    </row>
    <row r="971">
      <c r="AH971" s="35"/>
      <c r="AY971" s="12"/>
      <c r="AZ971" s="12"/>
      <c r="BA971" s="12"/>
    </row>
    <row r="972">
      <c r="AH972" s="35"/>
      <c r="AY972" s="12"/>
      <c r="AZ972" s="12"/>
      <c r="BA972" s="12"/>
    </row>
    <row r="973">
      <c r="AH973" s="35"/>
      <c r="AY973" s="12"/>
      <c r="AZ973" s="12"/>
      <c r="BA973" s="12"/>
    </row>
    <row r="974">
      <c r="AH974" s="35"/>
      <c r="AY974" s="12"/>
      <c r="AZ974" s="12"/>
      <c r="BA974" s="12"/>
    </row>
    <row r="975">
      <c r="AH975" s="35"/>
      <c r="AY975" s="12"/>
      <c r="AZ975" s="12"/>
      <c r="BA975" s="12"/>
    </row>
    <row r="976">
      <c r="AH976" s="35"/>
      <c r="AY976" s="12"/>
      <c r="AZ976" s="12"/>
      <c r="BA976" s="12"/>
    </row>
    <row r="977">
      <c r="AH977" s="35"/>
      <c r="AY977" s="12"/>
      <c r="AZ977" s="12"/>
      <c r="BA977" s="12"/>
    </row>
    <row r="978">
      <c r="AH978" s="35"/>
      <c r="AY978" s="12"/>
      <c r="AZ978" s="12"/>
      <c r="BA978" s="12"/>
    </row>
    <row r="979">
      <c r="AH979" s="35"/>
      <c r="AY979" s="12"/>
      <c r="AZ979" s="12"/>
      <c r="BA979" s="12"/>
    </row>
    <row r="980">
      <c r="AH980" s="35"/>
      <c r="AY980" s="12"/>
      <c r="AZ980" s="12"/>
      <c r="BA980" s="12"/>
    </row>
    <row r="981">
      <c r="AH981" s="35"/>
      <c r="AY981" s="12"/>
      <c r="AZ981" s="12"/>
      <c r="BA981" s="12"/>
    </row>
    <row r="982">
      <c r="AH982" s="35"/>
      <c r="AY982" s="12"/>
      <c r="AZ982" s="12"/>
      <c r="BA982" s="12"/>
    </row>
    <row r="983">
      <c r="AH983" s="35"/>
      <c r="AY983" s="12"/>
      <c r="AZ983" s="12"/>
      <c r="BA983" s="12"/>
    </row>
    <row r="984">
      <c r="AH984" s="35"/>
      <c r="AY984" s="12"/>
      <c r="AZ984" s="12"/>
      <c r="BA984" s="12"/>
    </row>
    <row r="985">
      <c r="AH985" s="35"/>
      <c r="AY985" s="12"/>
      <c r="AZ985" s="12"/>
      <c r="BA985" s="12"/>
    </row>
    <row r="986">
      <c r="AH986" s="35"/>
      <c r="AY986" s="12"/>
      <c r="AZ986" s="12"/>
      <c r="BA986" s="12"/>
    </row>
    <row r="987">
      <c r="AH987" s="35"/>
      <c r="AY987" s="12"/>
      <c r="AZ987" s="12"/>
      <c r="BA987" s="12"/>
    </row>
    <row r="988">
      <c r="AH988" s="35"/>
      <c r="AY988" s="12"/>
      <c r="AZ988" s="12"/>
      <c r="BA988" s="12"/>
    </row>
    <row r="989">
      <c r="AH989" s="35"/>
      <c r="AY989" s="12"/>
      <c r="AZ989" s="12"/>
      <c r="BA989" s="12"/>
    </row>
    <row r="990">
      <c r="AH990" s="35"/>
      <c r="AY990" s="12"/>
      <c r="AZ990" s="12"/>
      <c r="BA990" s="12"/>
    </row>
    <row r="991">
      <c r="AH991" s="35"/>
      <c r="AY991" s="12"/>
      <c r="AZ991" s="12"/>
      <c r="BA991" s="12"/>
    </row>
    <row r="992">
      <c r="AH992" s="35"/>
      <c r="AY992" s="12"/>
      <c r="AZ992" s="12"/>
      <c r="BA992" s="12"/>
    </row>
    <row r="993">
      <c r="AH993" s="35"/>
      <c r="AY993" s="12"/>
      <c r="AZ993" s="12"/>
      <c r="BA993" s="12"/>
    </row>
    <row r="994">
      <c r="AH994" s="35"/>
      <c r="AY994" s="12"/>
      <c r="AZ994" s="12"/>
      <c r="BA994" s="12"/>
    </row>
    <row r="995">
      <c r="AH995" s="35"/>
      <c r="AY995" s="12"/>
      <c r="AZ995" s="12"/>
      <c r="BA995" s="12"/>
    </row>
    <row r="996">
      <c r="AH996" s="35"/>
      <c r="AY996" s="12"/>
      <c r="AZ996" s="12"/>
      <c r="BA996" s="12"/>
    </row>
    <row r="997">
      <c r="AH997" s="35"/>
      <c r="AY997" s="12"/>
      <c r="AZ997" s="12"/>
      <c r="BA997" s="12"/>
    </row>
    <row r="998">
      <c r="AH998" s="35"/>
      <c r="AY998" s="12"/>
      <c r="AZ998" s="12"/>
      <c r="BA998" s="12"/>
    </row>
    <row r="999">
      <c r="AH999" s="35"/>
      <c r="AY999" s="12"/>
      <c r="AZ999" s="12"/>
      <c r="BA999" s="12"/>
    </row>
    <row r="1000">
      <c r="AH1000" s="35"/>
      <c r="AY1000" s="12"/>
      <c r="AZ1000" s="12"/>
      <c r="BA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9.14"/>
    <col customWidth="1" min="13" max="20" width="8.71"/>
    <col customWidth="1" min="21" max="21" width="9.14"/>
    <col customWidth="1" min="22" max="30" width="8.71"/>
    <col customWidth="1" min="31" max="31" width="9.14"/>
    <col customWidth="1" min="32" max="52" width="8.71"/>
    <col customWidth="1" min="53" max="53" width="17.43"/>
    <col customWidth="1" min="54" max="62" width="8.71"/>
    <col customWidth="1" min="63" max="63" width="9.14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1"/>
      <c r="M1" s="3"/>
      <c r="N1" s="3"/>
      <c r="O1" s="3"/>
      <c r="P1" s="3"/>
      <c r="Q1" s="3"/>
      <c r="R1" s="3"/>
      <c r="S1" s="3"/>
      <c r="T1" s="3"/>
      <c r="U1" s="31"/>
      <c r="V1" s="44" t="s">
        <v>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6"/>
      <c r="BC1" s="6"/>
      <c r="BD1" s="5"/>
      <c r="BE1" s="3"/>
      <c r="BF1" s="3"/>
      <c r="BG1" s="3"/>
      <c r="BH1" s="3"/>
      <c r="BI1" s="7"/>
      <c r="BJ1" s="7"/>
      <c r="BK1" s="7"/>
    </row>
    <row r="2">
      <c r="A2" s="8"/>
      <c r="B2" s="9" t="s">
        <v>2</v>
      </c>
      <c r="C2" s="9" t="s">
        <v>2</v>
      </c>
      <c r="D2" s="9" t="s">
        <v>3</v>
      </c>
      <c r="E2" s="9" t="s">
        <v>3</v>
      </c>
      <c r="F2" s="9" t="s">
        <v>4</v>
      </c>
      <c r="G2" s="9" t="s">
        <v>4</v>
      </c>
      <c r="H2" s="9" t="s">
        <v>5</v>
      </c>
      <c r="I2" s="9" t="s">
        <v>5</v>
      </c>
      <c r="J2" s="9" t="s">
        <v>6</v>
      </c>
      <c r="K2" s="10" t="s">
        <v>6</v>
      </c>
      <c r="L2" s="9" t="s">
        <v>7</v>
      </c>
      <c r="M2" s="7" t="s">
        <v>7</v>
      </c>
      <c r="N2" s="9" t="s">
        <v>8</v>
      </c>
      <c r="O2" s="9" t="s">
        <v>8</v>
      </c>
      <c r="P2" s="9" t="s">
        <v>9</v>
      </c>
      <c r="Q2" s="9" t="s">
        <v>9</v>
      </c>
      <c r="R2" s="9" t="s">
        <v>10</v>
      </c>
      <c r="S2" s="9" t="s">
        <v>10</v>
      </c>
      <c r="T2" s="10" t="s">
        <v>11</v>
      </c>
      <c r="U2" s="9" t="s">
        <v>11</v>
      </c>
      <c r="V2" s="7" t="s">
        <v>12</v>
      </c>
      <c r="W2" s="9" t="s">
        <v>12</v>
      </c>
      <c r="X2" s="9" t="s">
        <v>13</v>
      </c>
      <c r="Y2" s="9" t="s">
        <v>13</v>
      </c>
      <c r="Z2" s="9" t="s">
        <v>14</v>
      </c>
      <c r="AA2" s="9" t="s">
        <v>14</v>
      </c>
      <c r="AB2" s="9" t="s">
        <v>15</v>
      </c>
      <c r="AC2" s="9" t="s">
        <v>15</v>
      </c>
      <c r="AD2" s="9" t="s">
        <v>16</v>
      </c>
      <c r="AE2" s="9" t="s">
        <v>16</v>
      </c>
      <c r="AF2" s="9" t="s">
        <v>17</v>
      </c>
      <c r="AG2" s="9" t="s">
        <v>17</v>
      </c>
      <c r="AH2" s="9" t="s">
        <v>18</v>
      </c>
      <c r="AI2" s="9" t="s">
        <v>18</v>
      </c>
      <c r="AJ2" s="9" t="s">
        <v>19</v>
      </c>
      <c r="AK2" s="9" t="s">
        <v>19</v>
      </c>
      <c r="AL2" s="9" t="s">
        <v>20</v>
      </c>
      <c r="AM2" s="9" t="s">
        <v>20</v>
      </c>
      <c r="AN2" s="9" t="s">
        <v>21</v>
      </c>
      <c r="AO2" s="9" t="s">
        <v>21</v>
      </c>
      <c r="AP2" s="9" t="s">
        <v>22</v>
      </c>
      <c r="AQ2" s="9" t="s">
        <v>22</v>
      </c>
      <c r="AR2" s="9" t="s">
        <v>23</v>
      </c>
      <c r="AS2" s="9" t="s">
        <v>23</v>
      </c>
      <c r="AT2" s="9" t="s">
        <v>24</v>
      </c>
      <c r="AU2" s="9" t="s">
        <v>24</v>
      </c>
      <c r="AV2" s="9" t="s">
        <v>25</v>
      </c>
      <c r="AW2" s="9" t="s">
        <v>25</v>
      </c>
      <c r="AX2" s="9" t="s">
        <v>26</v>
      </c>
      <c r="AY2" s="9" t="s">
        <v>26</v>
      </c>
      <c r="AZ2" s="9" t="s">
        <v>27</v>
      </c>
      <c r="BA2" s="11" t="s">
        <v>27</v>
      </c>
      <c r="BB2" s="11" t="s">
        <v>28</v>
      </c>
      <c r="BC2" s="11" t="s">
        <v>28</v>
      </c>
      <c r="BD2" s="11" t="s">
        <v>29</v>
      </c>
      <c r="BE2" s="9" t="s">
        <v>29</v>
      </c>
      <c r="BF2" s="9" t="s">
        <v>30</v>
      </c>
      <c r="BG2" s="9" t="s">
        <v>30</v>
      </c>
      <c r="BH2" s="9" t="s">
        <v>31</v>
      </c>
      <c r="BI2" s="9" t="s">
        <v>31</v>
      </c>
      <c r="BJ2" s="9" t="s">
        <v>32</v>
      </c>
      <c r="BK2" s="9" t="s">
        <v>33</v>
      </c>
    </row>
    <row r="3">
      <c r="A3" s="8"/>
      <c r="B3" s="9" t="s">
        <v>35</v>
      </c>
      <c r="C3" s="9" t="s">
        <v>36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35</v>
      </c>
      <c r="I3" s="9" t="s">
        <v>36</v>
      </c>
      <c r="J3" s="9" t="s">
        <v>35</v>
      </c>
      <c r="K3" s="10" t="s">
        <v>72</v>
      </c>
      <c r="L3" s="26" t="s">
        <v>35</v>
      </c>
      <c r="M3" s="7" t="s">
        <v>72</v>
      </c>
      <c r="N3" s="9" t="s">
        <v>35</v>
      </c>
      <c r="O3" s="9" t="s">
        <v>36</v>
      </c>
      <c r="P3" s="9" t="s">
        <v>71</v>
      </c>
      <c r="Q3" s="9" t="s">
        <v>77</v>
      </c>
      <c r="R3" s="9" t="s">
        <v>35</v>
      </c>
      <c r="S3" s="9" t="s">
        <v>36</v>
      </c>
      <c r="T3" s="10" t="s">
        <v>35</v>
      </c>
      <c r="U3" s="26" t="s">
        <v>36</v>
      </c>
      <c r="V3" s="7" t="s">
        <v>35</v>
      </c>
      <c r="W3" s="9" t="s">
        <v>36</v>
      </c>
      <c r="X3" s="9" t="s">
        <v>71</v>
      </c>
      <c r="Y3" s="9" t="s">
        <v>36</v>
      </c>
      <c r="Z3" s="9" t="s">
        <v>35</v>
      </c>
      <c r="AA3" s="9" t="s">
        <v>36</v>
      </c>
      <c r="AB3" s="9" t="s">
        <v>35</v>
      </c>
      <c r="AC3" s="9" t="s">
        <v>36</v>
      </c>
      <c r="AD3" s="9" t="s">
        <v>35</v>
      </c>
      <c r="AE3" s="9" t="s">
        <v>36</v>
      </c>
      <c r="AF3" s="9" t="s">
        <v>71</v>
      </c>
      <c r="AG3" s="9" t="s">
        <v>36</v>
      </c>
      <c r="AH3" s="9" t="s">
        <v>35</v>
      </c>
      <c r="AI3" s="9" t="s">
        <v>36</v>
      </c>
      <c r="AJ3" s="9" t="s">
        <v>35</v>
      </c>
      <c r="AK3" s="9" t="s">
        <v>36</v>
      </c>
      <c r="AL3" s="9" t="s">
        <v>35</v>
      </c>
      <c r="AM3" s="9" t="s">
        <v>36</v>
      </c>
      <c r="AN3" s="9" t="s">
        <v>35</v>
      </c>
      <c r="AO3" s="9" t="s">
        <v>36</v>
      </c>
      <c r="AP3" s="9" t="s">
        <v>35</v>
      </c>
      <c r="AQ3" s="9" t="s">
        <v>77</v>
      </c>
      <c r="AR3" s="9" t="s">
        <v>35</v>
      </c>
      <c r="AS3" s="9" t="s">
        <v>77</v>
      </c>
      <c r="AT3" s="9" t="s">
        <v>35</v>
      </c>
      <c r="AU3" s="9" t="s">
        <v>72</v>
      </c>
      <c r="AV3" s="9" t="s">
        <v>35</v>
      </c>
      <c r="AW3" s="9" t="s">
        <v>72</v>
      </c>
      <c r="AX3" s="9" t="s">
        <v>76</v>
      </c>
      <c r="AY3" s="9" t="s">
        <v>72</v>
      </c>
      <c r="AZ3" s="9" t="s">
        <v>35</v>
      </c>
      <c r="BA3" s="11" t="s">
        <v>131</v>
      </c>
      <c r="BB3" s="11" t="s">
        <v>35</v>
      </c>
      <c r="BC3" s="11" t="s">
        <v>72</v>
      </c>
      <c r="BD3" s="11" t="s">
        <v>35</v>
      </c>
      <c r="BE3" s="9" t="s">
        <v>36</v>
      </c>
      <c r="BF3" s="9" t="s">
        <v>35</v>
      </c>
      <c r="BG3" s="9" t="s">
        <v>36</v>
      </c>
      <c r="BH3" s="9" t="s">
        <v>35</v>
      </c>
      <c r="BI3" s="9" t="s">
        <v>72</v>
      </c>
      <c r="BJ3" s="9" t="s">
        <v>35</v>
      </c>
      <c r="BK3" s="9" t="s">
        <v>36</v>
      </c>
    </row>
    <row r="4">
      <c r="A4" s="9" t="s">
        <v>40</v>
      </c>
      <c r="B4" s="12"/>
      <c r="C4" s="12"/>
      <c r="D4" s="12"/>
      <c r="E4" s="12"/>
      <c r="F4" s="12"/>
      <c r="G4" s="12"/>
      <c r="H4" s="12"/>
      <c r="I4" s="12"/>
      <c r="J4" s="12">
        <v>319.12</v>
      </c>
      <c r="K4" s="12">
        <v>305.38</v>
      </c>
      <c r="L4" s="12">
        <v>330.02</v>
      </c>
      <c r="M4" s="12">
        <v>290.79</v>
      </c>
      <c r="N4" s="12">
        <v>365.69</v>
      </c>
      <c r="O4" s="12">
        <v>304.47</v>
      </c>
      <c r="P4" s="12">
        <v>241.29</v>
      </c>
      <c r="Q4" s="12">
        <v>256.31</v>
      </c>
      <c r="R4" s="12">
        <v>284.13</v>
      </c>
      <c r="S4" s="12"/>
      <c r="T4" s="12"/>
      <c r="U4" s="12">
        <v>298.86</v>
      </c>
      <c r="V4" s="12">
        <v>427.44</v>
      </c>
      <c r="W4" s="12"/>
      <c r="X4" s="12">
        <v>246.52</v>
      </c>
      <c r="Y4" s="12">
        <v>366.73</v>
      </c>
      <c r="Z4" s="12">
        <v>511.02</v>
      </c>
      <c r="AA4" s="12">
        <v>414.24</v>
      </c>
      <c r="AB4" s="12">
        <v>215.3</v>
      </c>
      <c r="AC4" s="12">
        <v>260.61</v>
      </c>
      <c r="AD4" s="12">
        <v>253.27</v>
      </c>
      <c r="AE4" s="12">
        <v>531.86</v>
      </c>
      <c r="AF4" s="12">
        <v>250.78</v>
      </c>
      <c r="AG4" s="12">
        <v>322.7</v>
      </c>
      <c r="AH4" s="12">
        <v>348.0</v>
      </c>
      <c r="AI4" s="12">
        <v>381.87</v>
      </c>
      <c r="AJ4" s="12">
        <v>277.29</v>
      </c>
      <c r="AK4" s="12">
        <v>371.28</v>
      </c>
      <c r="AL4" s="12">
        <v>310.91</v>
      </c>
      <c r="AM4" s="12">
        <v>459.29</v>
      </c>
      <c r="AN4" s="12">
        <v>254.02</v>
      </c>
      <c r="AO4" s="12">
        <v>337.5</v>
      </c>
      <c r="AP4" s="12">
        <v>320.47</v>
      </c>
      <c r="AQ4" s="12">
        <v>362.19</v>
      </c>
      <c r="AR4" s="12"/>
      <c r="AS4" s="12">
        <v>496.9</v>
      </c>
      <c r="AT4" s="12">
        <v>278.26</v>
      </c>
      <c r="AU4" s="12">
        <v>493.5</v>
      </c>
      <c r="AV4" s="12">
        <v>295.35</v>
      </c>
      <c r="AW4" s="12">
        <v>458.9</v>
      </c>
      <c r="AX4" s="12">
        <v>213.63</v>
      </c>
      <c r="AY4" s="12">
        <v>548.1</v>
      </c>
      <c r="AZ4" s="12">
        <v>273.21</v>
      </c>
      <c r="BA4" s="12">
        <v>492.93</v>
      </c>
      <c r="BB4" s="12">
        <v>222.71</v>
      </c>
      <c r="BC4" s="12">
        <v>418.6</v>
      </c>
      <c r="BD4" s="12">
        <v>224.17</v>
      </c>
      <c r="BE4" s="12">
        <v>271.93</v>
      </c>
      <c r="BF4" s="12">
        <v>244.28</v>
      </c>
      <c r="BG4" s="12">
        <v>283.55</v>
      </c>
      <c r="BH4" s="12">
        <v>210.44</v>
      </c>
      <c r="BI4" s="12">
        <v>551.78</v>
      </c>
      <c r="BJ4" s="12">
        <v>283.88</v>
      </c>
      <c r="BK4" s="13">
        <v>550.84</v>
      </c>
    </row>
    <row r="5">
      <c r="A5" s="9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>
        <v>0.0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6"/>
    </row>
    <row r="6">
      <c r="A6" s="17">
        <v>2.0</v>
      </c>
      <c r="B6" s="12"/>
      <c r="C6" s="12"/>
      <c r="D6" s="12"/>
      <c r="E6" s="12"/>
      <c r="F6" s="12"/>
      <c r="G6" s="12"/>
      <c r="H6" s="12"/>
      <c r="I6" s="12"/>
      <c r="J6" s="12">
        <v>0.53</v>
      </c>
      <c r="K6" s="12">
        <v>15.8</v>
      </c>
      <c r="L6" s="12">
        <f>508.19-494.14</f>
        <v>14.05</v>
      </c>
      <c r="M6" s="12">
        <v>0.0</v>
      </c>
      <c r="N6" s="12">
        <v>4.02</v>
      </c>
      <c r="O6" s="12">
        <v>6.25</v>
      </c>
      <c r="P6" s="12">
        <v>0.05</v>
      </c>
      <c r="Q6" s="12">
        <v>0.59</v>
      </c>
      <c r="R6" s="12">
        <v>2.47</v>
      </c>
      <c r="S6" s="12"/>
      <c r="T6" s="12"/>
      <c r="U6" s="12">
        <v>0.01</v>
      </c>
      <c r="V6" s="12">
        <v>1.13</v>
      </c>
      <c r="W6" s="12"/>
      <c r="X6" s="12">
        <v>0.0</v>
      </c>
      <c r="Y6" s="12">
        <v>23.64</v>
      </c>
      <c r="Z6" s="12">
        <v>0.82</v>
      </c>
      <c r="AA6" s="12">
        <v>0.0</v>
      </c>
      <c r="AB6" s="12">
        <v>0.14</v>
      </c>
      <c r="AC6" s="12">
        <v>0.18</v>
      </c>
      <c r="AD6" s="12">
        <v>0.25</v>
      </c>
      <c r="AE6" s="12">
        <v>0.49000000000000005</v>
      </c>
      <c r="AF6" s="12">
        <v>0.0</v>
      </c>
      <c r="AG6" s="12">
        <v>0.0</v>
      </c>
      <c r="AH6" s="12">
        <v>5.35</v>
      </c>
      <c r="AI6" s="12">
        <v>0.0</v>
      </c>
      <c r="AJ6" s="12">
        <v>0.0</v>
      </c>
      <c r="AK6" s="12">
        <v>0.0</v>
      </c>
      <c r="AL6" s="12">
        <v>0.01</v>
      </c>
      <c r="AM6" s="12">
        <v>0.0</v>
      </c>
      <c r="AN6" s="12">
        <v>0.22000000000000003</v>
      </c>
      <c r="AO6" s="12">
        <v>0.0</v>
      </c>
      <c r="AP6" s="12">
        <v>0.85</v>
      </c>
      <c r="AQ6" s="12">
        <v>0.0</v>
      </c>
      <c r="AR6" s="12"/>
      <c r="AS6" s="12">
        <v>0.0</v>
      </c>
      <c r="AT6" s="12">
        <v>0.0</v>
      </c>
      <c r="AU6" s="12">
        <v>0.0</v>
      </c>
      <c r="AV6" s="12">
        <v>0.01</v>
      </c>
      <c r="AW6" s="12">
        <v>0.0</v>
      </c>
      <c r="AX6" s="12">
        <v>3.34</v>
      </c>
      <c r="AY6" s="12">
        <v>0.0</v>
      </c>
      <c r="AZ6" s="12">
        <v>0.23000000000000004</v>
      </c>
      <c r="BA6" s="12">
        <v>0.23000000000000004</v>
      </c>
      <c r="BB6" s="12">
        <v>0.41</v>
      </c>
      <c r="BC6" s="12">
        <v>0.0</v>
      </c>
      <c r="BD6" s="12">
        <v>0.04</v>
      </c>
      <c r="BE6" s="12">
        <v>0.0</v>
      </c>
      <c r="BF6" s="12">
        <v>0.1</v>
      </c>
      <c r="BG6" s="12">
        <v>0.09</v>
      </c>
      <c r="BH6" s="12">
        <v>0.0</v>
      </c>
      <c r="BI6" s="12">
        <v>0.05</v>
      </c>
      <c r="BJ6" s="12">
        <v>0.1</v>
      </c>
      <c r="BK6" s="13">
        <v>0.34</v>
      </c>
    </row>
    <row r="7">
      <c r="A7" s="18">
        <v>1.0</v>
      </c>
      <c r="B7" s="12"/>
      <c r="C7" s="12"/>
      <c r="D7" s="12"/>
      <c r="E7" s="12"/>
      <c r="F7" s="12"/>
      <c r="G7" s="12"/>
      <c r="H7" s="12"/>
      <c r="I7" s="12"/>
      <c r="J7" s="12">
        <v>5.45</v>
      </c>
      <c r="K7" s="12">
        <v>10.3</v>
      </c>
      <c r="L7" s="12">
        <f>463.92-441.73</f>
        <v>22.19</v>
      </c>
      <c r="M7" s="12">
        <v>0.06</v>
      </c>
      <c r="N7" s="12">
        <v>4.44</v>
      </c>
      <c r="O7" s="12">
        <v>6.38</v>
      </c>
      <c r="P7" s="12">
        <v>1.0</v>
      </c>
      <c r="Q7" s="12">
        <v>0.27</v>
      </c>
      <c r="R7" s="12">
        <v>9.87</v>
      </c>
      <c r="S7" s="12"/>
      <c r="T7" s="12"/>
      <c r="U7" s="12">
        <v>0.18</v>
      </c>
      <c r="V7" s="12">
        <v>1.43</v>
      </c>
      <c r="W7" s="12"/>
      <c r="X7" s="12">
        <v>0.03</v>
      </c>
      <c r="Y7" s="12">
        <v>11.85</v>
      </c>
      <c r="Z7" s="12">
        <v>3.33</v>
      </c>
      <c r="AA7" s="12">
        <v>0.45</v>
      </c>
      <c r="AB7" s="12">
        <v>1.5</v>
      </c>
      <c r="AC7" s="12">
        <v>0.54</v>
      </c>
      <c r="AD7" s="12">
        <v>1.63</v>
      </c>
      <c r="AE7" s="12">
        <v>6.75</v>
      </c>
      <c r="AF7" s="12">
        <v>0.05</v>
      </c>
      <c r="AG7" s="12">
        <v>0.0</v>
      </c>
      <c r="AH7" s="12">
        <v>3.06</v>
      </c>
      <c r="AI7" s="12">
        <v>0.0</v>
      </c>
      <c r="AJ7" s="12">
        <v>0.04</v>
      </c>
      <c r="AK7" s="12">
        <v>0.0</v>
      </c>
      <c r="AL7" s="12">
        <v>0.13</v>
      </c>
      <c r="AM7" s="12">
        <v>0.0</v>
      </c>
      <c r="AN7" s="12">
        <v>0.38</v>
      </c>
      <c r="AO7" s="12">
        <v>0.0</v>
      </c>
      <c r="AP7" s="12">
        <v>0.49000000000000005</v>
      </c>
      <c r="AQ7" s="12">
        <v>0.0</v>
      </c>
      <c r="AR7" s="12"/>
      <c r="AS7" s="12">
        <v>0.0</v>
      </c>
      <c r="AT7" s="12">
        <v>0.1</v>
      </c>
      <c r="AU7" s="12">
        <v>0.0</v>
      </c>
      <c r="AV7" s="12">
        <v>0.07</v>
      </c>
      <c r="AW7" s="12">
        <v>0.0</v>
      </c>
      <c r="AX7" s="12">
        <v>0.24</v>
      </c>
      <c r="AY7" s="12">
        <v>0.0</v>
      </c>
      <c r="AZ7" s="12">
        <v>0.11000000000000001</v>
      </c>
      <c r="BA7" s="12">
        <v>0.37</v>
      </c>
      <c r="BB7" s="12">
        <v>3.25</v>
      </c>
      <c r="BC7" s="12">
        <v>0.0</v>
      </c>
      <c r="BD7" s="12">
        <v>0.19</v>
      </c>
      <c r="BE7" s="12">
        <v>0.01</v>
      </c>
      <c r="BF7" s="12">
        <v>0.06</v>
      </c>
      <c r="BG7" s="12">
        <v>0.25</v>
      </c>
      <c r="BH7" s="12">
        <v>1.55</v>
      </c>
      <c r="BI7" s="12">
        <v>0.1</v>
      </c>
      <c r="BJ7" s="12">
        <v>0.13</v>
      </c>
      <c r="BK7" s="13">
        <v>0.02</v>
      </c>
    </row>
    <row r="8">
      <c r="A8" s="18">
        <v>0.5</v>
      </c>
      <c r="B8" s="12"/>
      <c r="C8" s="12"/>
      <c r="D8" s="12"/>
      <c r="E8" s="12"/>
      <c r="F8" s="12"/>
      <c r="G8" s="12"/>
      <c r="H8" s="12"/>
      <c r="I8" s="12"/>
      <c r="J8" s="12">
        <v>13.38</v>
      </c>
      <c r="K8" s="12">
        <v>37.1</v>
      </c>
      <c r="L8" s="12">
        <f>428.63-388.02</f>
        <v>40.61</v>
      </c>
      <c r="M8" s="12">
        <v>1.72</v>
      </c>
      <c r="N8" s="12">
        <v>13.83</v>
      </c>
      <c r="O8" s="12">
        <v>18.14</v>
      </c>
      <c r="P8" s="12">
        <v>7.13</v>
      </c>
      <c r="Q8" s="12">
        <v>17.53</v>
      </c>
      <c r="R8" s="12">
        <v>72.33</v>
      </c>
      <c r="S8" s="12"/>
      <c r="T8" s="12"/>
      <c r="U8" s="12">
        <v>29.99</v>
      </c>
      <c r="V8" s="12">
        <v>4.55</v>
      </c>
      <c r="W8" s="12"/>
      <c r="X8" s="12">
        <v>4.61</v>
      </c>
      <c r="Y8" s="12">
        <v>29.59</v>
      </c>
      <c r="Z8" s="12">
        <v>20.5</v>
      </c>
      <c r="AA8" s="12">
        <v>53.76</v>
      </c>
      <c r="AB8" s="12">
        <v>18.83</v>
      </c>
      <c r="AC8" s="12">
        <v>11.86</v>
      </c>
      <c r="AD8" s="12">
        <v>6.41</v>
      </c>
      <c r="AE8" s="12">
        <v>73.89</v>
      </c>
      <c r="AF8" s="12">
        <v>0.34</v>
      </c>
      <c r="AG8" s="12">
        <v>0.0</v>
      </c>
      <c r="AH8" s="12">
        <v>10.14</v>
      </c>
      <c r="AI8" s="12">
        <v>0.04</v>
      </c>
      <c r="AJ8" s="12">
        <v>1.82</v>
      </c>
      <c r="AK8" s="12">
        <v>5.62</v>
      </c>
      <c r="AL8" s="12">
        <v>2.12</v>
      </c>
      <c r="AM8" s="12">
        <v>0.14</v>
      </c>
      <c r="AN8" s="12">
        <v>3.08</v>
      </c>
      <c r="AO8" s="12">
        <v>0.2</v>
      </c>
      <c r="AP8" s="12">
        <v>7.86</v>
      </c>
      <c r="AQ8" s="12">
        <v>0.4600000000000001</v>
      </c>
      <c r="AR8" s="12"/>
      <c r="AS8" s="12">
        <v>0.0</v>
      </c>
      <c r="AT8" s="12">
        <v>0.39</v>
      </c>
      <c r="AU8" s="12">
        <v>0.4</v>
      </c>
      <c r="AV8" s="12">
        <v>0.9</v>
      </c>
      <c r="AW8" s="12">
        <v>0.02</v>
      </c>
      <c r="AX8" s="12">
        <v>1.93</v>
      </c>
      <c r="AY8" s="12">
        <v>0.0</v>
      </c>
      <c r="AZ8" s="12">
        <v>0.3</v>
      </c>
      <c r="BA8" s="12">
        <v>6.27</v>
      </c>
      <c r="BB8" s="12">
        <v>4.46</v>
      </c>
      <c r="BC8" s="12">
        <v>0.03</v>
      </c>
      <c r="BD8" s="12">
        <v>4.52</v>
      </c>
      <c r="BE8" s="12">
        <v>0.03</v>
      </c>
      <c r="BF8" s="12">
        <v>0.29</v>
      </c>
      <c r="BG8" s="12">
        <v>2.05</v>
      </c>
      <c r="BH8" s="12">
        <v>3.74</v>
      </c>
      <c r="BI8" s="12">
        <v>0.23000000000000004</v>
      </c>
      <c r="BJ8" s="12">
        <v>1.06</v>
      </c>
      <c r="BK8" s="13">
        <v>0.1</v>
      </c>
    </row>
    <row r="9">
      <c r="A9" s="18">
        <v>0.25</v>
      </c>
      <c r="B9" s="12"/>
      <c r="C9" s="12"/>
      <c r="D9" s="12"/>
      <c r="E9" s="12"/>
      <c r="F9" s="12"/>
      <c r="G9" s="12"/>
      <c r="H9" s="12"/>
      <c r="I9" s="12"/>
      <c r="J9" s="12">
        <v>180.74</v>
      </c>
      <c r="K9" s="12">
        <v>206.4</v>
      </c>
      <c r="L9" s="12">
        <f>578.46-367.23</f>
        <v>211.23</v>
      </c>
      <c r="M9" s="12">
        <v>160.01</v>
      </c>
      <c r="N9" s="12">
        <v>217.66</v>
      </c>
      <c r="O9" s="12">
        <v>206.3</v>
      </c>
      <c r="P9" s="12">
        <v>130.65</v>
      </c>
      <c r="Q9" s="12">
        <v>150.95</v>
      </c>
      <c r="R9" s="12">
        <v>104.71</v>
      </c>
      <c r="S9" s="12"/>
      <c r="T9" s="12"/>
      <c r="U9" s="12">
        <v>192.42</v>
      </c>
      <c r="V9" s="12">
        <v>65.32</v>
      </c>
      <c r="W9" s="12"/>
      <c r="X9" s="12">
        <v>133.57</v>
      </c>
      <c r="Y9" s="12">
        <v>275.4</v>
      </c>
      <c r="Z9" s="12">
        <v>359.41</v>
      </c>
      <c r="AA9" s="12">
        <v>288.37</v>
      </c>
      <c r="AB9" s="12">
        <v>174.73</v>
      </c>
      <c r="AC9" s="12">
        <v>107.04</v>
      </c>
      <c r="AD9" s="12">
        <v>183.07</v>
      </c>
      <c r="AE9" s="12">
        <v>198.39</v>
      </c>
      <c r="AF9" s="12">
        <v>95.47</v>
      </c>
      <c r="AG9" s="12">
        <v>43.18</v>
      </c>
      <c r="AH9" s="12">
        <v>122.45</v>
      </c>
      <c r="AI9" s="12">
        <v>14.01</v>
      </c>
      <c r="AJ9" s="12">
        <v>61.35</v>
      </c>
      <c r="AK9" s="12">
        <v>80.37</v>
      </c>
      <c r="AL9" s="12">
        <v>39.36</v>
      </c>
      <c r="AM9" s="12">
        <v>7.45</v>
      </c>
      <c r="AN9" s="12">
        <v>40.73</v>
      </c>
      <c r="AO9" s="12">
        <v>40.3</v>
      </c>
      <c r="AP9" s="12">
        <v>95.37</v>
      </c>
      <c r="AQ9" s="12">
        <v>17.92</v>
      </c>
      <c r="AR9" s="12"/>
      <c r="AS9" s="12">
        <v>41.12</v>
      </c>
      <c r="AT9" s="12">
        <v>10.39</v>
      </c>
      <c r="AU9" s="12">
        <v>18.57</v>
      </c>
      <c r="AV9" s="12">
        <v>10.62</v>
      </c>
      <c r="AW9" s="12">
        <v>36.96</v>
      </c>
      <c r="AX9" s="12">
        <v>78.76</v>
      </c>
      <c r="AY9" s="12">
        <v>11.07</v>
      </c>
      <c r="AZ9" s="12">
        <v>78.92</v>
      </c>
      <c r="BA9" s="12">
        <v>74.62</v>
      </c>
      <c r="BB9" s="12">
        <v>16.08</v>
      </c>
      <c r="BC9" s="12">
        <v>17.52</v>
      </c>
      <c r="BD9" s="12">
        <v>42.73</v>
      </c>
      <c r="BE9" s="12">
        <v>73.22</v>
      </c>
      <c r="BF9" s="12">
        <v>20.59</v>
      </c>
      <c r="BG9" s="12">
        <v>115.39</v>
      </c>
      <c r="BH9" s="12">
        <v>49.37</v>
      </c>
      <c r="BI9" s="12">
        <v>43.86</v>
      </c>
      <c r="BJ9" s="12">
        <v>48.08</v>
      </c>
      <c r="BK9" s="13">
        <v>48.92</v>
      </c>
    </row>
    <row r="10">
      <c r="A10" s="19">
        <v>0.125</v>
      </c>
      <c r="B10" s="12"/>
      <c r="C10" s="12"/>
      <c r="D10" s="12"/>
      <c r="E10" s="12"/>
      <c r="F10" s="12"/>
      <c r="G10" s="12"/>
      <c r="H10" s="12"/>
      <c r="I10" s="12"/>
      <c r="J10" s="12">
        <v>113.59</v>
      </c>
      <c r="K10" s="12">
        <v>34.7</v>
      </c>
      <c r="L10" s="12">
        <f>389.09-349.46</f>
        <v>39.63</v>
      </c>
      <c r="M10" s="12">
        <v>120.0</v>
      </c>
      <c r="N10" s="12">
        <v>114.88</v>
      </c>
      <c r="O10" s="12">
        <v>65.2</v>
      </c>
      <c r="P10" s="12">
        <v>100.98</v>
      </c>
      <c r="Q10" s="12">
        <v>78.19</v>
      </c>
      <c r="R10" s="12">
        <v>92.19</v>
      </c>
      <c r="S10" s="12"/>
      <c r="T10" s="12"/>
      <c r="U10" s="12">
        <v>75.2</v>
      </c>
      <c r="V10" s="12">
        <v>341.02</v>
      </c>
      <c r="W10" s="12"/>
      <c r="X10" s="12">
        <v>104.21</v>
      </c>
      <c r="Y10" s="12">
        <v>25.16</v>
      </c>
      <c r="Z10" s="12">
        <v>122.66</v>
      </c>
      <c r="AA10" s="12">
        <v>67.5</v>
      </c>
      <c r="AB10" s="12">
        <v>19.46</v>
      </c>
      <c r="AC10" s="12">
        <v>127.62</v>
      </c>
      <c r="AD10" s="12">
        <v>60.12</v>
      </c>
      <c r="AE10" s="12">
        <v>235.04</v>
      </c>
      <c r="AF10" s="12">
        <v>144.57</v>
      </c>
      <c r="AG10" s="12">
        <v>260.54</v>
      </c>
      <c r="AH10" s="12">
        <v>189.18</v>
      </c>
      <c r="AI10" s="12">
        <v>340.5</v>
      </c>
      <c r="AJ10" s="12">
        <v>206.06</v>
      </c>
      <c r="AK10" s="12">
        <v>268.88</v>
      </c>
      <c r="AL10" s="12">
        <v>259.65</v>
      </c>
      <c r="AM10" s="12">
        <v>420.63</v>
      </c>
      <c r="AN10" s="12">
        <v>200.03</v>
      </c>
      <c r="AO10" s="12">
        <v>284.72</v>
      </c>
      <c r="AP10" s="12">
        <v>211.05</v>
      </c>
      <c r="AQ10" s="12">
        <v>325.5</v>
      </c>
      <c r="AR10" s="12"/>
      <c r="AS10" s="12">
        <v>431.21</v>
      </c>
      <c r="AT10" s="12">
        <v>259.59</v>
      </c>
      <c r="AU10" s="12">
        <v>447.46</v>
      </c>
      <c r="AV10" s="12">
        <v>280.32</v>
      </c>
      <c r="AW10" s="12">
        <v>405.8</v>
      </c>
      <c r="AX10" s="12">
        <v>126.42</v>
      </c>
      <c r="AY10" s="12">
        <v>509.67</v>
      </c>
      <c r="AZ10" s="12">
        <v>189.17</v>
      </c>
      <c r="BA10" s="12">
        <v>384.9</v>
      </c>
      <c r="BB10" s="12">
        <v>189.67</v>
      </c>
      <c r="BC10" s="12">
        <v>388.03</v>
      </c>
      <c r="BD10" s="12">
        <v>162.49</v>
      </c>
      <c r="BE10" s="12">
        <v>190.9</v>
      </c>
      <c r="BF10" s="12">
        <v>214.16</v>
      </c>
      <c r="BG10" s="12">
        <v>159.37</v>
      </c>
      <c r="BH10" s="12">
        <v>150.63</v>
      </c>
      <c r="BI10" s="12">
        <v>465.83</v>
      </c>
      <c r="BJ10" s="12">
        <v>220.27</v>
      </c>
      <c r="BK10" s="13">
        <v>419.47</v>
      </c>
    </row>
    <row r="11">
      <c r="A11" s="19">
        <v>0.0625</v>
      </c>
      <c r="B11" s="12"/>
      <c r="C11" s="12"/>
      <c r="D11" s="12"/>
      <c r="E11" s="12"/>
      <c r="F11" s="12"/>
      <c r="G11" s="12"/>
      <c r="H11" s="12"/>
      <c r="I11" s="12"/>
      <c r="J11" s="12">
        <v>6.6</v>
      </c>
      <c r="K11" s="12">
        <v>0.8400000000000001</v>
      </c>
      <c r="L11" s="12">
        <f>348.54-346.78</f>
        <v>1.76</v>
      </c>
      <c r="M11" s="12">
        <v>8.779999999999998</v>
      </c>
      <c r="N11" s="12">
        <v>10.65</v>
      </c>
      <c r="O11" s="12">
        <v>1.43</v>
      </c>
      <c r="P11" s="12">
        <v>1.4</v>
      </c>
      <c r="Q11" s="12">
        <v>8.66</v>
      </c>
      <c r="R11" s="12">
        <v>2.77</v>
      </c>
      <c r="S11" s="12"/>
      <c r="T11" s="12"/>
      <c r="U11" s="12">
        <v>0.75</v>
      </c>
      <c r="V11" s="12">
        <v>13.8</v>
      </c>
      <c r="W11" s="12"/>
      <c r="X11" s="12">
        <v>4.79</v>
      </c>
      <c r="Y11" s="12">
        <v>0.8699999999999999</v>
      </c>
      <c r="Z11" s="12">
        <v>3.61</v>
      </c>
      <c r="AA11" s="12">
        <v>2.77</v>
      </c>
      <c r="AB11" s="12">
        <v>0.56</v>
      </c>
      <c r="AC11" s="12">
        <v>12.52</v>
      </c>
      <c r="AD11" s="12">
        <v>1.73</v>
      </c>
      <c r="AE11" s="12">
        <v>16.62</v>
      </c>
      <c r="AF11" s="12">
        <v>10.26</v>
      </c>
      <c r="AG11" s="12">
        <v>18.38</v>
      </c>
      <c r="AH11" s="12">
        <v>17.72</v>
      </c>
      <c r="AI11" s="12">
        <v>27.73</v>
      </c>
      <c r="AJ11" s="12">
        <v>7.98</v>
      </c>
      <c r="AK11" s="12">
        <v>14.86</v>
      </c>
      <c r="AL11" s="12">
        <v>9.4</v>
      </c>
      <c r="AM11" s="12">
        <v>30.26</v>
      </c>
      <c r="AN11" s="12">
        <v>9.37</v>
      </c>
      <c r="AO11" s="12">
        <v>12.09</v>
      </c>
      <c r="AP11" s="12">
        <v>1.53</v>
      </c>
      <c r="AQ11" s="12">
        <v>18.63</v>
      </c>
      <c r="AR11" s="12"/>
      <c r="AS11" s="12">
        <v>24.36</v>
      </c>
      <c r="AT11" s="12">
        <v>8.02</v>
      </c>
      <c r="AU11" s="12">
        <v>27.19</v>
      </c>
      <c r="AV11" s="12">
        <v>2.66</v>
      </c>
      <c r="AW11" s="12">
        <v>15.96</v>
      </c>
      <c r="AX11" s="12">
        <v>2.98</v>
      </c>
      <c r="AY11" s="12">
        <v>27.25</v>
      </c>
      <c r="AZ11" s="12">
        <v>4.42</v>
      </c>
      <c r="BA11" s="12">
        <v>26.34</v>
      </c>
      <c r="BB11" s="12">
        <v>8.71</v>
      </c>
      <c r="BC11" s="12">
        <v>13.0</v>
      </c>
      <c r="BD11" s="12">
        <v>13.86</v>
      </c>
      <c r="BE11" s="12">
        <v>7.6</v>
      </c>
      <c r="BF11" s="12">
        <v>8.91</v>
      </c>
      <c r="BG11" s="12">
        <v>6.61</v>
      </c>
      <c r="BH11" s="12">
        <v>3.96</v>
      </c>
      <c r="BI11" s="12">
        <v>41.6</v>
      </c>
      <c r="BJ11" s="12">
        <v>14.49</v>
      </c>
      <c r="BK11" s="13">
        <v>81.96</v>
      </c>
    </row>
    <row r="12">
      <c r="A12" s="20" t="s">
        <v>42</v>
      </c>
      <c r="B12" s="12"/>
      <c r="C12" s="12"/>
      <c r="D12" s="12"/>
      <c r="E12" s="12"/>
      <c r="F12" s="12"/>
      <c r="G12" s="12"/>
      <c r="H12" s="12"/>
      <c r="I12" s="12"/>
      <c r="J12" s="12">
        <v>0.06</v>
      </c>
      <c r="K12" s="12">
        <v>0.18</v>
      </c>
      <c r="L12" s="12">
        <f>256.93-256.38</f>
        <v>0.55</v>
      </c>
      <c r="M12" s="12">
        <v>0.0</v>
      </c>
      <c r="N12" s="12">
        <v>0.08</v>
      </c>
      <c r="O12" s="12">
        <v>0.22000000000000003</v>
      </c>
      <c r="P12" s="12">
        <v>0.02</v>
      </c>
      <c r="Q12" s="12">
        <v>0.05</v>
      </c>
      <c r="R12" s="12">
        <v>0.0</v>
      </c>
      <c r="S12" s="12"/>
      <c r="T12" s="12"/>
      <c r="U12" s="12">
        <v>0.04</v>
      </c>
      <c r="V12" s="12">
        <v>0.09</v>
      </c>
      <c r="W12" s="12"/>
      <c r="X12" s="12">
        <v>0.07</v>
      </c>
      <c r="Y12" s="12">
        <v>0.12</v>
      </c>
      <c r="Z12" s="12">
        <v>0.0</v>
      </c>
      <c r="AA12" s="12">
        <v>0.43</v>
      </c>
      <c r="AB12" s="12">
        <v>0.0</v>
      </c>
      <c r="AC12" s="12">
        <v>0.77</v>
      </c>
      <c r="AD12" s="12">
        <v>0.02</v>
      </c>
      <c r="AE12" s="12">
        <v>0.66</v>
      </c>
      <c r="AF12" s="12">
        <v>0.07</v>
      </c>
      <c r="AG12" s="12">
        <v>0.1</v>
      </c>
      <c r="AH12" s="12">
        <v>0.09</v>
      </c>
      <c r="AI12" s="12">
        <v>0.03</v>
      </c>
      <c r="AJ12" s="12">
        <v>0.0</v>
      </c>
      <c r="AK12" s="12">
        <v>1.25</v>
      </c>
      <c r="AL12" s="12">
        <v>0.04</v>
      </c>
      <c r="AM12" s="12">
        <v>0.1</v>
      </c>
      <c r="AN12" s="12">
        <v>0.0</v>
      </c>
      <c r="AO12" s="12">
        <v>0.0</v>
      </c>
      <c r="AP12" s="12">
        <v>0.0</v>
      </c>
      <c r="AQ12" s="12">
        <v>0.0</v>
      </c>
      <c r="AR12" s="12"/>
      <c r="AS12" s="12">
        <v>0.07</v>
      </c>
      <c r="AT12" s="12">
        <v>0.0</v>
      </c>
      <c r="AU12" s="12">
        <v>0.03</v>
      </c>
      <c r="AV12" s="12">
        <v>0.08</v>
      </c>
      <c r="AW12" s="12">
        <v>0.03</v>
      </c>
      <c r="AX12" s="12">
        <v>0.01</v>
      </c>
      <c r="AY12" s="12">
        <v>0.05</v>
      </c>
      <c r="AZ12" s="12">
        <v>0.04</v>
      </c>
      <c r="BA12" s="12">
        <v>0.12</v>
      </c>
      <c r="BB12" s="12">
        <v>0.09</v>
      </c>
      <c r="BC12" s="12">
        <v>0.0</v>
      </c>
      <c r="BD12" s="12">
        <v>0.3</v>
      </c>
      <c r="BE12" s="12">
        <v>0.0</v>
      </c>
      <c r="BF12" s="12">
        <v>0.23000000000000004</v>
      </c>
      <c r="BG12" s="12">
        <v>0.1</v>
      </c>
      <c r="BH12" s="12">
        <v>0.0</v>
      </c>
      <c r="BI12" s="12">
        <v>0.03</v>
      </c>
      <c r="BJ12" s="12">
        <v>0.1</v>
      </c>
      <c r="BK12" s="13">
        <v>0.01</v>
      </c>
    </row>
    <row r="13">
      <c r="A13" s="1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6"/>
    </row>
    <row r="14">
      <c r="A14" s="21" t="s">
        <v>43</v>
      </c>
      <c r="B14" s="22" t="str">
        <f t="shared" ref="B14:BK14" si="1">(B6/B$4)*100</f>
        <v>#DIV/0!</v>
      </c>
      <c r="C14" s="22" t="str">
        <f t="shared" si="1"/>
        <v>#DIV/0!</v>
      </c>
      <c r="D14" s="22" t="str">
        <f t="shared" si="1"/>
        <v>#DIV/0!</v>
      </c>
      <c r="E14" s="22" t="str">
        <f t="shared" si="1"/>
        <v>#DIV/0!</v>
      </c>
      <c r="F14" s="22" t="str">
        <f t="shared" si="1"/>
        <v>#DIV/0!</v>
      </c>
      <c r="G14" s="22" t="str">
        <f t="shared" si="1"/>
        <v>#DIV/0!</v>
      </c>
      <c r="H14" s="22" t="str">
        <f t="shared" si="1"/>
        <v>#DIV/0!</v>
      </c>
      <c r="I14" s="22" t="str">
        <f t="shared" si="1"/>
        <v>#DIV/0!</v>
      </c>
      <c r="J14" s="22">
        <f t="shared" si="1"/>
        <v>0.1660817247</v>
      </c>
      <c r="K14" s="22">
        <f t="shared" si="1"/>
        <v>5.173881721</v>
      </c>
      <c r="L14" s="22">
        <f t="shared" si="1"/>
        <v>4.257317738</v>
      </c>
      <c r="M14" s="22">
        <f t="shared" si="1"/>
        <v>0</v>
      </c>
      <c r="N14" s="22">
        <f t="shared" si="1"/>
        <v>1.09929175</v>
      </c>
      <c r="O14" s="22">
        <f t="shared" si="1"/>
        <v>2.052747397</v>
      </c>
      <c r="P14" s="22">
        <f t="shared" si="1"/>
        <v>0.02072195284</v>
      </c>
      <c r="Q14" s="22">
        <f t="shared" si="1"/>
        <v>0.2301900043</v>
      </c>
      <c r="R14" s="22">
        <f t="shared" si="1"/>
        <v>0.8693203815</v>
      </c>
      <c r="S14" s="22" t="str">
        <f t="shared" si="1"/>
        <v>#DIV/0!</v>
      </c>
      <c r="T14" s="22" t="str">
        <f t="shared" si="1"/>
        <v>#DIV/0!</v>
      </c>
      <c r="U14" s="22">
        <f t="shared" si="1"/>
        <v>0.003346048317</v>
      </c>
      <c r="V14" s="22">
        <f t="shared" si="1"/>
        <v>0.2643645892</v>
      </c>
      <c r="W14" s="22" t="str">
        <f t="shared" si="1"/>
        <v>#DIV/0!</v>
      </c>
      <c r="X14" s="22">
        <f t="shared" si="1"/>
        <v>0</v>
      </c>
      <c r="Y14" s="22">
        <f t="shared" si="1"/>
        <v>6.4461593</v>
      </c>
      <c r="Z14" s="22">
        <f t="shared" si="1"/>
        <v>0.160463387</v>
      </c>
      <c r="AA14" s="22">
        <f t="shared" si="1"/>
        <v>0</v>
      </c>
      <c r="AB14" s="22">
        <f t="shared" si="1"/>
        <v>0.06502554575</v>
      </c>
      <c r="AC14" s="22">
        <f t="shared" si="1"/>
        <v>0.06906872338</v>
      </c>
      <c r="AD14" s="22">
        <f t="shared" si="1"/>
        <v>0.09870888775</v>
      </c>
      <c r="AE14" s="22">
        <f t="shared" si="1"/>
        <v>0.09212950777</v>
      </c>
      <c r="AF14" s="22">
        <f t="shared" si="1"/>
        <v>0</v>
      </c>
      <c r="AG14" s="22">
        <f t="shared" si="1"/>
        <v>0</v>
      </c>
      <c r="AH14" s="22">
        <f t="shared" si="1"/>
        <v>1.537356322</v>
      </c>
      <c r="AI14" s="22">
        <f t="shared" si="1"/>
        <v>0</v>
      </c>
      <c r="AJ14" s="22">
        <f t="shared" si="1"/>
        <v>0</v>
      </c>
      <c r="AK14" s="22">
        <f t="shared" si="1"/>
        <v>0</v>
      </c>
      <c r="AL14" s="22">
        <f t="shared" si="1"/>
        <v>0.003216364864</v>
      </c>
      <c r="AM14" s="22">
        <f t="shared" si="1"/>
        <v>0</v>
      </c>
      <c r="AN14" s="22">
        <f t="shared" si="1"/>
        <v>0.08660735375</v>
      </c>
      <c r="AO14" s="22">
        <f t="shared" si="1"/>
        <v>0</v>
      </c>
      <c r="AP14" s="22">
        <f t="shared" si="1"/>
        <v>0.2652354355</v>
      </c>
      <c r="AQ14" s="22">
        <f t="shared" si="1"/>
        <v>0</v>
      </c>
      <c r="AR14" s="22" t="str">
        <f t="shared" si="1"/>
        <v>#DIV/0!</v>
      </c>
      <c r="AS14" s="22">
        <f t="shared" si="1"/>
        <v>0</v>
      </c>
      <c r="AT14" s="22">
        <f t="shared" si="1"/>
        <v>0</v>
      </c>
      <c r="AU14" s="22">
        <f t="shared" si="1"/>
        <v>0</v>
      </c>
      <c r="AV14" s="22">
        <f t="shared" si="1"/>
        <v>0.003385813442</v>
      </c>
      <c r="AW14" s="22">
        <f t="shared" si="1"/>
        <v>0</v>
      </c>
      <c r="AX14" s="22">
        <f t="shared" si="1"/>
        <v>1.563450826</v>
      </c>
      <c r="AY14" s="22">
        <f t="shared" si="1"/>
        <v>0</v>
      </c>
      <c r="AZ14" s="22">
        <f t="shared" si="1"/>
        <v>0.08418432707</v>
      </c>
      <c r="BA14" s="22">
        <f t="shared" si="1"/>
        <v>0.04665976914</v>
      </c>
      <c r="BB14" s="22">
        <f t="shared" si="1"/>
        <v>0.1840959095</v>
      </c>
      <c r="BC14" s="22">
        <f t="shared" si="1"/>
        <v>0</v>
      </c>
      <c r="BD14" s="22">
        <f t="shared" si="1"/>
        <v>0.01784360084</v>
      </c>
      <c r="BE14" s="22">
        <f t="shared" si="1"/>
        <v>0</v>
      </c>
      <c r="BF14" s="22">
        <f t="shared" si="1"/>
        <v>0.0409366301</v>
      </c>
      <c r="BG14" s="22">
        <f t="shared" si="1"/>
        <v>0.03174043379</v>
      </c>
      <c r="BH14" s="22">
        <f t="shared" si="1"/>
        <v>0</v>
      </c>
      <c r="BI14" s="22">
        <f t="shared" si="1"/>
        <v>0.009061582515</v>
      </c>
      <c r="BJ14" s="22">
        <f t="shared" si="1"/>
        <v>0.0352261519</v>
      </c>
      <c r="BK14" s="24">
        <f t="shared" si="1"/>
        <v>0.06172391257</v>
      </c>
    </row>
    <row r="15">
      <c r="A15" s="25"/>
      <c r="B15" s="22" t="str">
        <f t="shared" ref="B15:BK15" si="2">(B7/B$4)*100</f>
        <v>#DIV/0!</v>
      </c>
      <c r="C15" s="22" t="str">
        <f t="shared" si="2"/>
        <v>#DIV/0!</v>
      </c>
      <c r="D15" s="22" t="str">
        <f t="shared" si="2"/>
        <v>#DIV/0!</v>
      </c>
      <c r="E15" s="22" t="str">
        <f t="shared" si="2"/>
        <v>#DIV/0!</v>
      </c>
      <c r="F15" s="22" t="str">
        <f t="shared" si="2"/>
        <v>#DIV/0!</v>
      </c>
      <c r="G15" s="22" t="str">
        <f t="shared" si="2"/>
        <v>#DIV/0!</v>
      </c>
      <c r="H15" s="22" t="str">
        <f t="shared" si="2"/>
        <v>#DIV/0!</v>
      </c>
      <c r="I15" s="22" t="str">
        <f t="shared" si="2"/>
        <v>#DIV/0!</v>
      </c>
      <c r="J15" s="22">
        <f t="shared" si="2"/>
        <v>1.707821509</v>
      </c>
      <c r="K15" s="22">
        <f t="shared" si="2"/>
        <v>3.372846945</v>
      </c>
      <c r="L15" s="22">
        <f t="shared" si="2"/>
        <v>6.723834919</v>
      </c>
      <c r="M15" s="22">
        <f t="shared" si="2"/>
        <v>0.02063344682</v>
      </c>
      <c r="N15" s="22">
        <f t="shared" si="2"/>
        <v>1.214143127</v>
      </c>
      <c r="O15" s="22">
        <f t="shared" si="2"/>
        <v>2.095444543</v>
      </c>
      <c r="P15" s="22">
        <f t="shared" si="2"/>
        <v>0.4144390567</v>
      </c>
      <c r="Q15" s="22">
        <f t="shared" si="2"/>
        <v>0.1053411884</v>
      </c>
      <c r="R15" s="22">
        <f t="shared" si="2"/>
        <v>3.47376201</v>
      </c>
      <c r="S15" s="22" t="str">
        <f t="shared" si="2"/>
        <v>#DIV/0!</v>
      </c>
      <c r="T15" s="22" t="str">
        <f t="shared" si="2"/>
        <v>#DIV/0!</v>
      </c>
      <c r="U15" s="22">
        <f t="shared" si="2"/>
        <v>0.0602288697</v>
      </c>
      <c r="V15" s="22">
        <f t="shared" si="2"/>
        <v>0.3345498783</v>
      </c>
      <c r="W15" s="22" t="str">
        <f t="shared" si="2"/>
        <v>#DIV/0!</v>
      </c>
      <c r="X15" s="22">
        <f t="shared" si="2"/>
        <v>0.01216939802</v>
      </c>
      <c r="Y15" s="22">
        <f t="shared" si="2"/>
        <v>3.231260055</v>
      </c>
      <c r="Z15" s="22">
        <f t="shared" si="2"/>
        <v>0.6516379007</v>
      </c>
      <c r="AA15" s="22">
        <f t="shared" si="2"/>
        <v>0.1086326767</v>
      </c>
      <c r="AB15" s="22">
        <f t="shared" si="2"/>
        <v>0.6967022759</v>
      </c>
      <c r="AC15" s="22">
        <f t="shared" si="2"/>
        <v>0.2072061701</v>
      </c>
      <c r="AD15" s="22">
        <f t="shared" si="2"/>
        <v>0.6435819481</v>
      </c>
      <c r="AE15" s="22">
        <f t="shared" si="2"/>
        <v>1.269130974</v>
      </c>
      <c r="AF15" s="22">
        <f t="shared" si="2"/>
        <v>0.01993779408</v>
      </c>
      <c r="AG15" s="22">
        <f t="shared" si="2"/>
        <v>0</v>
      </c>
      <c r="AH15" s="22">
        <f t="shared" si="2"/>
        <v>0.8793103448</v>
      </c>
      <c r="AI15" s="22">
        <f t="shared" si="2"/>
        <v>0</v>
      </c>
      <c r="AJ15" s="22">
        <f t="shared" si="2"/>
        <v>0.01442533088</v>
      </c>
      <c r="AK15" s="22">
        <f t="shared" si="2"/>
        <v>0</v>
      </c>
      <c r="AL15" s="22">
        <f t="shared" si="2"/>
        <v>0.04181274324</v>
      </c>
      <c r="AM15" s="22">
        <f t="shared" si="2"/>
        <v>0</v>
      </c>
      <c r="AN15" s="22">
        <f t="shared" si="2"/>
        <v>0.1495945201</v>
      </c>
      <c r="AO15" s="22">
        <f t="shared" si="2"/>
        <v>0</v>
      </c>
      <c r="AP15" s="22">
        <f t="shared" si="2"/>
        <v>0.1529004275</v>
      </c>
      <c r="AQ15" s="22">
        <f t="shared" si="2"/>
        <v>0</v>
      </c>
      <c r="AR15" s="22" t="str">
        <f t="shared" si="2"/>
        <v>#DIV/0!</v>
      </c>
      <c r="AS15" s="22">
        <f t="shared" si="2"/>
        <v>0</v>
      </c>
      <c r="AT15" s="22">
        <f t="shared" si="2"/>
        <v>0.03593761231</v>
      </c>
      <c r="AU15" s="22">
        <f t="shared" si="2"/>
        <v>0</v>
      </c>
      <c r="AV15" s="22">
        <f t="shared" si="2"/>
        <v>0.02370069409</v>
      </c>
      <c r="AW15" s="22">
        <f t="shared" si="2"/>
        <v>0</v>
      </c>
      <c r="AX15" s="22">
        <f t="shared" si="2"/>
        <v>0.1123437719</v>
      </c>
      <c r="AY15" s="22">
        <f t="shared" si="2"/>
        <v>0</v>
      </c>
      <c r="AZ15" s="22">
        <f t="shared" si="2"/>
        <v>0.04026206947</v>
      </c>
      <c r="BA15" s="22">
        <f t="shared" si="2"/>
        <v>0.07506136774</v>
      </c>
      <c r="BB15" s="22">
        <f t="shared" si="2"/>
        <v>1.459296843</v>
      </c>
      <c r="BC15" s="22">
        <f t="shared" si="2"/>
        <v>0</v>
      </c>
      <c r="BD15" s="22">
        <f t="shared" si="2"/>
        <v>0.08475710398</v>
      </c>
      <c r="BE15" s="22">
        <f t="shared" si="2"/>
        <v>0.003677416982</v>
      </c>
      <c r="BF15" s="22">
        <f t="shared" si="2"/>
        <v>0.02456197806</v>
      </c>
      <c r="BG15" s="22">
        <f t="shared" si="2"/>
        <v>0.08816787163</v>
      </c>
      <c r="BH15" s="22">
        <f t="shared" si="2"/>
        <v>0.7365519863</v>
      </c>
      <c r="BI15" s="22">
        <f t="shared" si="2"/>
        <v>0.01812316503</v>
      </c>
      <c r="BJ15" s="22">
        <f t="shared" si="2"/>
        <v>0.04579399746</v>
      </c>
      <c r="BK15" s="24">
        <f t="shared" si="2"/>
        <v>0.003630818386</v>
      </c>
    </row>
    <row r="16">
      <c r="A16" s="25"/>
      <c r="B16" s="22" t="str">
        <f t="shared" ref="B16:BK16" si="3">(B8/B$4)*100</f>
        <v>#DIV/0!</v>
      </c>
      <c r="C16" s="22" t="str">
        <f t="shared" si="3"/>
        <v>#DIV/0!</v>
      </c>
      <c r="D16" s="22" t="str">
        <f t="shared" si="3"/>
        <v>#DIV/0!</v>
      </c>
      <c r="E16" s="22" t="str">
        <f t="shared" si="3"/>
        <v>#DIV/0!</v>
      </c>
      <c r="F16" s="22" t="str">
        <f t="shared" si="3"/>
        <v>#DIV/0!</v>
      </c>
      <c r="G16" s="22" t="str">
        <f t="shared" si="3"/>
        <v>#DIV/0!</v>
      </c>
      <c r="H16" s="22" t="str">
        <f t="shared" si="3"/>
        <v>#DIV/0!</v>
      </c>
      <c r="I16" s="22" t="str">
        <f t="shared" si="3"/>
        <v>#DIV/0!</v>
      </c>
      <c r="J16" s="22">
        <f t="shared" si="3"/>
        <v>4.192780145</v>
      </c>
      <c r="K16" s="22">
        <f t="shared" si="3"/>
        <v>12.14879822</v>
      </c>
      <c r="L16" s="22">
        <f t="shared" si="3"/>
        <v>12.30531483</v>
      </c>
      <c r="M16" s="22">
        <f t="shared" si="3"/>
        <v>0.5914921421</v>
      </c>
      <c r="N16" s="22">
        <f t="shared" si="3"/>
        <v>3.781891766</v>
      </c>
      <c r="O16" s="22">
        <f t="shared" si="3"/>
        <v>5.957894045</v>
      </c>
      <c r="P16" s="22">
        <f t="shared" si="3"/>
        <v>2.954950475</v>
      </c>
      <c r="Q16" s="22">
        <f t="shared" si="3"/>
        <v>6.839374195</v>
      </c>
      <c r="R16" s="22">
        <f t="shared" si="3"/>
        <v>25.45665716</v>
      </c>
      <c r="S16" s="22" t="str">
        <f t="shared" si="3"/>
        <v>#DIV/0!</v>
      </c>
      <c r="T16" s="22" t="str">
        <f t="shared" si="3"/>
        <v>#DIV/0!</v>
      </c>
      <c r="U16" s="22">
        <f t="shared" si="3"/>
        <v>10.0347989</v>
      </c>
      <c r="V16" s="22">
        <f t="shared" si="3"/>
        <v>1.064476886</v>
      </c>
      <c r="W16" s="22" t="str">
        <f t="shared" si="3"/>
        <v>#DIV/0!</v>
      </c>
      <c r="X16" s="22">
        <f t="shared" si="3"/>
        <v>1.870030829</v>
      </c>
      <c r="Y16" s="22">
        <f t="shared" si="3"/>
        <v>8.068606332</v>
      </c>
      <c r="Z16" s="22">
        <f t="shared" si="3"/>
        <v>4.011584674</v>
      </c>
      <c r="AA16" s="22">
        <f t="shared" si="3"/>
        <v>12.97798378</v>
      </c>
      <c r="AB16" s="22">
        <f t="shared" si="3"/>
        <v>8.745935903</v>
      </c>
      <c r="AC16" s="22">
        <f t="shared" si="3"/>
        <v>4.55086144</v>
      </c>
      <c r="AD16" s="22">
        <f t="shared" si="3"/>
        <v>2.530895882</v>
      </c>
      <c r="AE16" s="22">
        <f t="shared" si="3"/>
        <v>13.89275373</v>
      </c>
      <c r="AF16" s="22">
        <f t="shared" si="3"/>
        <v>0.1355769998</v>
      </c>
      <c r="AG16" s="22">
        <f t="shared" si="3"/>
        <v>0</v>
      </c>
      <c r="AH16" s="22">
        <f t="shared" si="3"/>
        <v>2.913793103</v>
      </c>
      <c r="AI16" s="22">
        <f t="shared" si="3"/>
        <v>0.0104747689</v>
      </c>
      <c r="AJ16" s="22">
        <f t="shared" si="3"/>
        <v>0.6563525551</v>
      </c>
      <c r="AK16" s="22">
        <f t="shared" si="3"/>
        <v>1.513682396</v>
      </c>
      <c r="AL16" s="22">
        <f t="shared" si="3"/>
        <v>0.6818693513</v>
      </c>
      <c r="AM16" s="22">
        <f t="shared" si="3"/>
        <v>0.03048183065</v>
      </c>
      <c r="AN16" s="22">
        <f t="shared" si="3"/>
        <v>1.212502953</v>
      </c>
      <c r="AO16" s="22">
        <f t="shared" si="3"/>
        <v>0.05925925926</v>
      </c>
      <c r="AP16" s="22">
        <f t="shared" si="3"/>
        <v>2.452647674</v>
      </c>
      <c r="AQ16" s="22">
        <f t="shared" si="3"/>
        <v>0.127005163</v>
      </c>
      <c r="AR16" s="22" t="str">
        <f t="shared" si="3"/>
        <v>#DIV/0!</v>
      </c>
      <c r="AS16" s="22">
        <f t="shared" si="3"/>
        <v>0</v>
      </c>
      <c r="AT16" s="22">
        <f t="shared" si="3"/>
        <v>0.140156688</v>
      </c>
      <c r="AU16" s="22">
        <f t="shared" si="3"/>
        <v>0.08105369807</v>
      </c>
      <c r="AV16" s="22">
        <f t="shared" si="3"/>
        <v>0.3047232098</v>
      </c>
      <c r="AW16" s="22">
        <f t="shared" si="3"/>
        <v>0.004358247984</v>
      </c>
      <c r="AX16" s="22">
        <f t="shared" si="3"/>
        <v>0.903431166</v>
      </c>
      <c r="AY16" s="22">
        <f t="shared" si="3"/>
        <v>0</v>
      </c>
      <c r="AZ16" s="22">
        <f t="shared" si="3"/>
        <v>0.109805644</v>
      </c>
      <c r="BA16" s="22">
        <f t="shared" si="3"/>
        <v>1.27198588</v>
      </c>
      <c r="BB16" s="22">
        <f t="shared" si="3"/>
        <v>2.002604284</v>
      </c>
      <c r="BC16" s="22">
        <f t="shared" si="3"/>
        <v>0.007166746297</v>
      </c>
      <c r="BD16" s="22">
        <f t="shared" si="3"/>
        <v>2.016326895</v>
      </c>
      <c r="BE16" s="22">
        <f t="shared" si="3"/>
        <v>0.01103225095</v>
      </c>
      <c r="BF16" s="22">
        <f t="shared" si="3"/>
        <v>0.1187162273</v>
      </c>
      <c r="BG16" s="22">
        <f t="shared" si="3"/>
        <v>0.7229765473</v>
      </c>
      <c r="BH16" s="22">
        <f t="shared" si="3"/>
        <v>1.777228664</v>
      </c>
      <c r="BI16" s="22">
        <f t="shared" si="3"/>
        <v>0.04168327957</v>
      </c>
      <c r="BJ16" s="22">
        <f t="shared" si="3"/>
        <v>0.3733972101</v>
      </c>
      <c r="BK16" s="24">
        <f t="shared" si="3"/>
        <v>0.01815409193</v>
      </c>
    </row>
    <row r="17">
      <c r="A17" s="25"/>
      <c r="B17" s="22" t="str">
        <f t="shared" ref="B17:BK17" si="4">(B9/B$4)*100</f>
        <v>#DIV/0!</v>
      </c>
      <c r="C17" s="22" t="str">
        <f t="shared" si="4"/>
        <v>#DIV/0!</v>
      </c>
      <c r="D17" s="22" t="str">
        <f t="shared" si="4"/>
        <v>#DIV/0!</v>
      </c>
      <c r="E17" s="22" t="str">
        <f t="shared" si="4"/>
        <v>#DIV/0!</v>
      </c>
      <c r="F17" s="22" t="str">
        <f t="shared" si="4"/>
        <v>#DIV/0!</v>
      </c>
      <c r="G17" s="22" t="str">
        <f t="shared" si="4"/>
        <v>#DIV/0!</v>
      </c>
      <c r="H17" s="22" t="str">
        <f t="shared" si="4"/>
        <v>#DIV/0!</v>
      </c>
      <c r="I17" s="22" t="str">
        <f t="shared" si="4"/>
        <v>#DIV/0!</v>
      </c>
      <c r="J17" s="22">
        <f t="shared" si="4"/>
        <v>56.63700175</v>
      </c>
      <c r="K17" s="22">
        <f t="shared" si="4"/>
        <v>67.58792324</v>
      </c>
      <c r="L17" s="22">
        <f t="shared" si="4"/>
        <v>64.00521181</v>
      </c>
      <c r="M17" s="22">
        <f t="shared" si="4"/>
        <v>55.02596375</v>
      </c>
      <c r="N17" s="22">
        <f t="shared" si="4"/>
        <v>59.52035877</v>
      </c>
      <c r="O17" s="22">
        <f t="shared" si="4"/>
        <v>67.75708608</v>
      </c>
      <c r="P17" s="22">
        <f t="shared" si="4"/>
        <v>54.14646276</v>
      </c>
      <c r="Q17" s="22">
        <f t="shared" si="4"/>
        <v>58.89352737</v>
      </c>
      <c r="R17" s="22">
        <f t="shared" si="4"/>
        <v>36.85284905</v>
      </c>
      <c r="S17" s="22" t="str">
        <f t="shared" si="4"/>
        <v>#DIV/0!</v>
      </c>
      <c r="T17" s="22" t="str">
        <f t="shared" si="4"/>
        <v>#DIV/0!</v>
      </c>
      <c r="U17" s="22">
        <f t="shared" si="4"/>
        <v>64.38466171</v>
      </c>
      <c r="V17" s="22">
        <f t="shared" si="4"/>
        <v>15.28167696</v>
      </c>
      <c r="W17" s="22" t="str">
        <f t="shared" si="4"/>
        <v>#DIV/0!</v>
      </c>
      <c r="X17" s="22">
        <f t="shared" si="4"/>
        <v>54.18221645</v>
      </c>
      <c r="Y17" s="22">
        <f t="shared" si="4"/>
        <v>75.09611976</v>
      </c>
      <c r="Z17" s="22">
        <f t="shared" si="4"/>
        <v>70.33188525</v>
      </c>
      <c r="AA17" s="22">
        <f t="shared" si="4"/>
        <v>69.61423329</v>
      </c>
      <c r="AB17" s="22">
        <f t="shared" si="4"/>
        <v>81.15652578</v>
      </c>
      <c r="AC17" s="22">
        <f t="shared" si="4"/>
        <v>41.0728675</v>
      </c>
      <c r="AD17" s="22">
        <f t="shared" si="4"/>
        <v>72.28254432</v>
      </c>
      <c r="AE17" s="22">
        <f t="shared" si="4"/>
        <v>37.30116948</v>
      </c>
      <c r="AF17" s="22">
        <f t="shared" si="4"/>
        <v>38.06922402</v>
      </c>
      <c r="AG17" s="22">
        <f t="shared" si="4"/>
        <v>13.38084909</v>
      </c>
      <c r="AH17" s="22">
        <f t="shared" si="4"/>
        <v>35.18678161</v>
      </c>
      <c r="AI17" s="22">
        <f t="shared" si="4"/>
        <v>3.668787807</v>
      </c>
      <c r="AJ17" s="22">
        <f t="shared" si="4"/>
        <v>22.12485124</v>
      </c>
      <c r="AK17" s="22">
        <f t="shared" si="4"/>
        <v>21.64673562</v>
      </c>
      <c r="AL17" s="22">
        <f t="shared" si="4"/>
        <v>12.65961211</v>
      </c>
      <c r="AM17" s="22">
        <f t="shared" si="4"/>
        <v>1.622068845</v>
      </c>
      <c r="AN17" s="22">
        <f t="shared" si="4"/>
        <v>16.03417054</v>
      </c>
      <c r="AO17" s="22">
        <f t="shared" si="4"/>
        <v>11.94074074</v>
      </c>
      <c r="AP17" s="22">
        <f t="shared" si="4"/>
        <v>29.75941586</v>
      </c>
      <c r="AQ17" s="22">
        <f t="shared" si="4"/>
        <v>4.947679395</v>
      </c>
      <c r="AR17" s="22" t="str">
        <f t="shared" si="4"/>
        <v>#DIV/0!</v>
      </c>
      <c r="AS17" s="22">
        <f t="shared" si="4"/>
        <v>8.275306903</v>
      </c>
      <c r="AT17" s="22">
        <f t="shared" si="4"/>
        <v>3.733917918</v>
      </c>
      <c r="AU17" s="22">
        <f t="shared" si="4"/>
        <v>3.762917933</v>
      </c>
      <c r="AV17" s="22">
        <f t="shared" si="4"/>
        <v>3.595733875</v>
      </c>
      <c r="AW17" s="22">
        <f t="shared" si="4"/>
        <v>8.054042275</v>
      </c>
      <c r="AX17" s="22">
        <f t="shared" si="4"/>
        <v>36.86748116</v>
      </c>
      <c r="AY17" s="22">
        <f t="shared" si="4"/>
        <v>2.019704433</v>
      </c>
      <c r="AZ17" s="22">
        <f t="shared" si="4"/>
        <v>28.88620475</v>
      </c>
      <c r="BA17" s="22">
        <f t="shared" si="4"/>
        <v>15.13805206</v>
      </c>
      <c r="BB17" s="22">
        <f t="shared" si="4"/>
        <v>7.220151767</v>
      </c>
      <c r="BC17" s="22">
        <f t="shared" si="4"/>
        <v>4.185379838</v>
      </c>
      <c r="BD17" s="22">
        <f t="shared" si="4"/>
        <v>19.0614266</v>
      </c>
      <c r="BE17" s="22">
        <f t="shared" si="4"/>
        <v>26.92604714</v>
      </c>
      <c r="BF17" s="22">
        <f t="shared" si="4"/>
        <v>8.428852137</v>
      </c>
      <c r="BG17" s="22">
        <f t="shared" si="4"/>
        <v>40.69476283</v>
      </c>
      <c r="BH17" s="22">
        <f t="shared" si="4"/>
        <v>23.46036875</v>
      </c>
      <c r="BI17" s="22">
        <f t="shared" si="4"/>
        <v>7.948820182</v>
      </c>
      <c r="BJ17" s="22">
        <f t="shared" si="4"/>
        <v>16.93673383</v>
      </c>
      <c r="BK17" s="24">
        <f t="shared" si="4"/>
        <v>8.880981773</v>
      </c>
    </row>
    <row r="18">
      <c r="A18" s="25"/>
      <c r="B18" s="22" t="str">
        <f t="shared" ref="B18:BK18" si="5">(B10/B$4)*100</f>
        <v>#DIV/0!</v>
      </c>
      <c r="C18" s="22" t="str">
        <f t="shared" si="5"/>
        <v>#DIV/0!</v>
      </c>
      <c r="D18" s="22" t="str">
        <f t="shared" si="5"/>
        <v>#DIV/0!</v>
      </c>
      <c r="E18" s="22" t="str">
        <f t="shared" si="5"/>
        <v>#DIV/0!</v>
      </c>
      <c r="F18" s="22" t="str">
        <f t="shared" si="5"/>
        <v>#DIV/0!</v>
      </c>
      <c r="G18" s="22" t="str">
        <f t="shared" si="5"/>
        <v>#DIV/0!</v>
      </c>
      <c r="H18" s="22" t="str">
        <f t="shared" si="5"/>
        <v>#DIV/0!</v>
      </c>
      <c r="I18" s="22" t="str">
        <f t="shared" si="5"/>
        <v>#DIV/0!</v>
      </c>
      <c r="J18" s="22">
        <f t="shared" si="5"/>
        <v>35.59476059</v>
      </c>
      <c r="K18" s="22">
        <f t="shared" si="5"/>
        <v>11.36289213</v>
      </c>
      <c r="L18" s="22">
        <f t="shared" si="5"/>
        <v>12.00836313</v>
      </c>
      <c r="M18" s="22">
        <f t="shared" si="5"/>
        <v>41.26689363</v>
      </c>
      <c r="N18" s="22">
        <f t="shared" si="5"/>
        <v>31.41458612</v>
      </c>
      <c r="O18" s="22">
        <f t="shared" si="5"/>
        <v>21.41426085</v>
      </c>
      <c r="P18" s="22">
        <f t="shared" si="5"/>
        <v>41.85005595</v>
      </c>
      <c r="Q18" s="22">
        <f t="shared" si="5"/>
        <v>30.50602786</v>
      </c>
      <c r="R18" s="22">
        <f t="shared" si="5"/>
        <v>32.44641537</v>
      </c>
      <c r="S18" s="22" t="str">
        <f t="shared" si="5"/>
        <v>#DIV/0!</v>
      </c>
      <c r="T18" s="22" t="str">
        <f t="shared" si="5"/>
        <v>#DIV/0!</v>
      </c>
      <c r="U18" s="22">
        <f t="shared" si="5"/>
        <v>25.16228334</v>
      </c>
      <c r="V18" s="22">
        <f t="shared" si="5"/>
        <v>79.7819577</v>
      </c>
      <c r="W18" s="22" t="str">
        <f t="shared" si="5"/>
        <v>#DIV/0!</v>
      </c>
      <c r="X18" s="22">
        <f t="shared" si="5"/>
        <v>42.27243226</v>
      </c>
      <c r="Y18" s="22">
        <f t="shared" si="5"/>
        <v>6.860633163</v>
      </c>
      <c r="Z18" s="22">
        <f t="shared" si="5"/>
        <v>24.00297444</v>
      </c>
      <c r="AA18" s="22">
        <f t="shared" si="5"/>
        <v>16.29490151</v>
      </c>
      <c r="AB18" s="22">
        <f t="shared" si="5"/>
        <v>9.038550859</v>
      </c>
      <c r="AC18" s="22">
        <f t="shared" si="5"/>
        <v>48.96972488</v>
      </c>
      <c r="AD18" s="22">
        <f t="shared" si="5"/>
        <v>23.73751333</v>
      </c>
      <c r="AE18" s="22">
        <f t="shared" si="5"/>
        <v>44.19208062</v>
      </c>
      <c r="AF18" s="22">
        <f t="shared" si="5"/>
        <v>57.64813781</v>
      </c>
      <c r="AG18" s="22">
        <f t="shared" si="5"/>
        <v>80.73752711</v>
      </c>
      <c r="AH18" s="22">
        <f t="shared" si="5"/>
        <v>54.36206897</v>
      </c>
      <c r="AI18" s="22">
        <f t="shared" si="5"/>
        <v>89.16647026</v>
      </c>
      <c r="AJ18" s="22">
        <f t="shared" si="5"/>
        <v>74.31209203</v>
      </c>
      <c r="AK18" s="22">
        <f t="shared" si="5"/>
        <v>72.41973713</v>
      </c>
      <c r="AL18" s="22">
        <f t="shared" si="5"/>
        <v>83.5129137</v>
      </c>
      <c r="AM18" s="22">
        <f t="shared" si="5"/>
        <v>91.58266019</v>
      </c>
      <c r="AN18" s="22">
        <f t="shared" si="5"/>
        <v>78.74576805</v>
      </c>
      <c r="AO18" s="22">
        <f t="shared" si="5"/>
        <v>84.36148148</v>
      </c>
      <c r="AP18" s="22">
        <f t="shared" si="5"/>
        <v>65.85639841</v>
      </c>
      <c r="AQ18" s="22">
        <f t="shared" si="5"/>
        <v>89.86995776</v>
      </c>
      <c r="AR18" s="22" t="str">
        <f t="shared" si="5"/>
        <v>#DIV/0!</v>
      </c>
      <c r="AS18" s="22">
        <f t="shared" si="5"/>
        <v>86.78003622</v>
      </c>
      <c r="AT18" s="22">
        <f t="shared" si="5"/>
        <v>93.29044778</v>
      </c>
      <c r="AU18" s="22">
        <f t="shared" si="5"/>
        <v>90.67071935</v>
      </c>
      <c r="AV18" s="22">
        <f t="shared" si="5"/>
        <v>94.9111224</v>
      </c>
      <c r="AW18" s="22">
        <f t="shared" si="5"/>
        <v>88.4288516</v>
      </c>
      <c r="AX18" s="22">
        <f t="shared" si="5"/>
        <v>59.17708187</v>
      </c>
      <c r="AY18" s="22">
        <f t="shared" si="5"/>
        <v>92.98850575</v>
      </c>
      <c r="AZ18" s="22">
        <f t="shared" si="5"/>
        <v>69.23977892</v>
      </c>
      <c r="BA18" s="22">
        <f t="shared" si="5"/>
        <v>78.08410931</v>
      </c>
      <c r="BB18" s="22">
        <f t="shared" si="5"/>
        <v>85.16456378</v>
      </c>
      <c r="BC18" s="22">
        <f t="shared" si="5"/>
        <v>92.69708552</v>
      </c>
      <c r="BD18" s="22">
        <f t="shared" si="5"/>
        <v>72.48516751</v>
      </c>
      <c r="BE18" s="22">
        <f t="shared" si="5"/>
        <v>70.20189019</v>
      </c>
      <c r="BF18" s="22">
        <f t="shared" si="5"/>
        <v>87.66988701</v>
      </c>
      <c r="BG18" s="22">
        <f t="shared" si="5"/>
        <v>56.20525481</v>
      </c>
      <c r="BH18" s="22">
        <f t="shared" si="5"/>
        <v>71.57859722</v>
      </c>
      <c r="BI18" s="22">
        <f t="shared" si="5"/>
        <v>84.42313966</v>
      </c>
      <c r="BJ18" s="22">
        <f t="shared" si="5"/>
        <v>77.59264478</v>
      </c>
      <c r="BK18" s="24">
        <f t="shared" si="5"/>
        <v>76.15096943</v>
      </c>
    </row>
    <row r="19">
      <c r="A19" s="25"/>
      <c r="B19" s="22" t="str">
        <f t="shared" ref="B19:BK19" si="6">(B11/B$4)*100</f>
        <v>#DIV/0!</v>
      </c>
      <c r="C19" s="22" t="str">
        <f t="shared" si="6"/>
        <v>#DIV/0!</v>
      </c>
      <c r="D19" s="22" t="str">
        <f t="shared" si="6"/>
        <v>#DIV/0!</v>
      </c>
      <c r="E19" s="22" t="str">
        <f t="shared" si="6"/>
        <v>#DIV/0!</v>
      </c>
      <c r="F19" s="22" t="str">
        <f t="shared" si="6"/>
        <v>#DIV/0!</v>
      </c>
      <c r="G19" s="22" t="str">
        <f t="shared" si="6"/>
        <v>#DIV/0!</v>
      </c>
      <c r="H19" s="22" t="str">
        <f t="shared" si="6"/>
        <v>#DIV/0!</v>
      </c>
      <c r="I19" s="22" t="str">
        <f t="shared" si="6"/>
        <v>#DIV/0!</v>
      </c>
      <c r="J19" s="22">
        <f t="shared" si="6"/>
        <v>2.068187516</v>
      </c>
      <c r="K19" s="22">
        <f t="shared" si="6"/>
        <v>0.2750671295</v>
      </c>
      <c r="L19" s="22">
        <f t="shared" si="6"/>
        <v>0.5333010121</v>
      </c>
      <c r="M19" s="22">
        <f t="shared" si="6"/>
        <v>3.019361051</v>
      </c>
      <c r="N19" s="22">
        <f t="shared" si="6"/>
        <v>2.91230277</v>
      </c>
      <c r="O19" s="22">
        <f t="shared" si="6"/>
        <v>0.4696686045</v>
      </c>
      <c r="P19" s="22">
        <f t="shared" si="6"/>
        <v>0.5802146794</v>
      </c>
      <c r="Q19" s="22">
        <f t="shared" si="6"/>
        <v>3.37872108</v>
      </c>
      <c r="R19" s="22">
        <f t="shared" si="6"/>
        <v>0.974905853</v>
      </c>
      <c r="S19" s="22" t="str">
        <f t="shared" si="6"/>
        <v>#DIV/0!</v>
      </c>
      <c r="T19" s="22" t="str">
        <f t="shared" si="6"/>
        <v>#DIV/0!</v>
      </c>
      <c r="U19" s="22">
        <f t="shared" si="6"/>
        <v>0.2509536238</v>
      </c>
      <c r="V19" s="22">
        <f t="shared" si="6"/>
        <v>3.228523302</v>
      </c>
      <c r="W19" s="22" t="str">
        <f t="shared" si="6"/>
        <v>#DIV/0!</v>
      </c>
      <c r="X19" s="22">
        <f t="shared" si="6"/>
        <v>1.943047217</v>
      </c>
      <c r="Y19" s="22">
        <f t="shared" si="6"/>
        <v>0.2372317509</v>
      </c>
      <c r="Z19" s="22">
        <f t="shared" si="6"/>
        <v>0.7064302767</v>
      </c>
      <c r="AA19" s="22">
        <f t="shared" si="6"/>
        <v>0.6686944766</v>
      </c>
      <c r="AB19" s="22">
        <f t="shared" si="6"/>
        <v>0.260102183</v>
      </c>
      <c r="AC19" s="22">
        <f t="shared" si="6"/>
        <v>4.804113426</v>
      </c>
      <c r="AD19" s="22">
        <f t="shared" si="6"/>
        <v>0.6830655032</v>
      </c>
      <c r="AE19" s="22">
        <f t="shared" si="6"/>
        <v>3.124882488</v>
      </c>
      <c r="AF19" s="22">
        <f t="shared" si="6"/>
        <v>4.091235346</v>
      </c>
      <c r="AG19" s="22">
        <f t="shared" si="6"/>
        <v>5.695692594</v>
      </c>
      <c r="AH19" s="22">
        <f t="shared" si="6"/>
        <v>5.091954023</v>
      </c>
      <c r="AI19" s="22">
        <f t="shared" si="6"/>
        <v>7.26163354</v>
      </c>
      <c r="AJ19" s="22">
        <f t="shared" si="6"/>
        <v>2.877853511</v>
      </c>
      <c r="AK19" s="22">
        <f t="shared" si="6"/>
        <v>4.002370179</v>
      </c>
      <c r="AL19" s="22">
        <f t="shared" si="6"/>
        <v>3.023382973</v>
      </c>
      <c r="AM19" s="22">
        <f t="shared" si="6"/>
        <v>6.588429968</v>
      </c>
      <c r="AN19" s="22">
        <f t="shared" si="6"/>
        <v>3.68868593</v>
      </c>
      <c r="AO19" s="22">
        <f t="shared" si="6"/>
        <v>3.582222222</v>
      </c>
      <c r="AP19" s="22">
        <f t="shared" si="6"/>
        <v>0.4774237838</v>
      </c>
      <c r="AQ19" s="22">
        <f t="shared" si="6"/>
        <v>5.143709103</v>
      </c>
      <c r="AR19" s="22" t="str">
        <f t="shared" si="6"/>
        <v>#DIV/0!</v>
      </c>
      <c r="AS19" s="22">
        <f t="shared" si="6"/>
        <v>4.902394848</v>
      </c>
      <c r="AT19" s="22">
        <f t="shared" si="6"/>
        <v>2.882196507</v>
      </c>
      <c r="AU19" s="22">
        <f t="shared" si="6"/>
        <v>5.509625127</v>
      </c>
      <c r="AV19" s="22">
        <f t="shared" si="6"/>
        <v>0.9006263755</v>
      </c>
      <c r="AW19" s="22">
        <f t="shared" si="6"/>
        <v>3.477881891</v>
      </c>
      <c r="AX19" s="22">
        <f t="shared" si="6"/>
        <v>1.394935168</v>
      </c>
      <c r="AY19" s="22">
        <f t="shared" si="6"/>
        <v>4.971720489</v>
      </c>
      <c r="AZ19" s="22">
        <f t="shared" si="6"/>
        <v>1.617803155</v>
      </c>
      <c r="BA19" s="22">
        <f t="shared" si="6"/>
        <v>5.343557909</v>
      </c>
      <c r="BB19" s="22">
        <f t="shared" si="6"/>
        <v>3.91091554</v>
      </c>
      <c r="BC19" s="22">
        <f t="shared" si="6"/>
        <v>3.105590062</v>
      </c>
      <c r="BD19" s="22">
        <f t="shared" si="6"/>
        <v>6.182807691</v>
      </c>
      <c r="BE19" s="22">
        <f t="shared" si="6"/>
        <v>2.794836907</v>
      </c>
      <c r="BF19" s="22">
        <f t="shared" si="6"/>
        <v>3.647453742</v>
      </c>
      <c r="BG19" s="22">
        <f t="shared" si="6"/>
        <v>2.331158526</v>
      </c>
      <c r="BH19" s="22">
        <f t="shared" si="6"/>
        <v>1.881771526</v>
      </c>
      <c r="BI19" s="22">
        <f t="shared" si="6"/>
        <v>7.539236652</v>
      </c>
      <c r="BJ19" s="22">
        <f t="shared" si="6"/>
        <v>5.10426941</v>
      </c>
      <c r="BK19" s="24">
        <f t="shared" si="6"/>
        <v>14.87909375</v>
      </c>
    </row>
    <row r="20">
      <c r="A20" s="26"/>
      <c r="B20" s="22" t="str">
        <f t="shared" ref="B20:BK20" si="7">(B12/B$4)*100</f>
        <v>#DIV/0!</v>
      </c>
      <c r="C20" s="22" t="str">
        <f t="shared" si="7"/>
        <v>#DIV/0!</v>
      </c>
      <c r="D20" s="22" t="str">
        <f t="shared" si="7"/>
        <v>#DIV/0!</v>
      </c>
      <c r="E20" s="22" t="str">
        <f t="shared" si="7"/>
        <v>#DIV/0!</v>
      </c>
      <c r="F20" s="22" t="str">
        <f t="shared" si="7"/>
        <v>#DIV/0!</v>
      </c>
      <c r="G20" s="22" t="str">
        <f t="shared" si="7"/>
        <v>#DIV/0!</v>
      </c>
      <c r="H20" s="22" t="str">
        <f t="shared" si="7"/>
        <v>#DIV/0!</v>
      </c>
      <c r="I20" s="22" t="str">
        <f t="shared" si="7"/>
        <v>#DIV/0!</v>
      </c>
      <c r="J20" s="22">
        <f t="shared" si="7"/>
        <v>0.01880170469</v>
      </c>
      <c r="K20" s="22">
        <f t="shared" si="7"/>
        <v>0.05894295632</v>
      </c>
      <c r="L20" s="22">
        <f t="shared" si="7"/>
        <v>0.1666565663</v>
      </c>
      <c r="M20" s="22">
        <f t="shared" si="7"/>
        <v>0</v>
      </c>
      <c r="N20" s="22">
        <f t="shared" si="7"/>
        <v>0.02187645273</v>
      </c>
      <c r="O20" s="22">
        <f t="shared" si="7"/>
        <v>0.07225670838</v>
      </c>
      <c r="P20" s="22">
        <f t="shared" si="7"/>
        <v>0.008288781135</v>
      </c>
      <c r="Q20" s="22">
        <f t="shared" si="7"/>
        <v>0.01950762748</v>
      </c>
      <c r="R20" s="22">
        <f t="shared" si="7"/>
        <v>0</v>
      </c>
      <c r="S20" s="22" t="str">
        <f t="shared" si="7"/>
        <v>#DIV/0!</v>
      </c>
      <c r="T20" s="22" t="str">
        <f t="shared" si="7"/>
        <v>#DIV/0!</v>
      </c>
      <c r="U20" s="22">
        <f t="shared" si="7"/>
        <v>0.01338419327</v>
      </c>
      <c r="V20" s="22">
        <f t="shared" si="7"/>
        <v>0.02105558675</v>
      </c>
      <c r="W20" s="22" t="str">
        <f t="shared" si="7"/>
        <v>#DIV/0!</v>
      </c>
      <c r="X20" s="22">
        <f t="shared" si="7"/>
        <v>0.02839526205</v>
      </c>
      <c r="Y20" s="22">
        <f t="shared" si="7"/>
        <v>0.03272162081</v>
      </c>
      <c r="Z20" s="22">
        <f t="shared" si="7"/>
        <v>0</v>
      </c>
      <c r="AA20" s="22">
        <f t="shared" si="7"/>
        <v>0.1038045577</v>
      </c>
      <c r="AB20" s="22">
        <f t="shared" si="7"/>
        <v>0</v>
      </c>
      <c r="AC20" s="22">
        <f t="shared" si="7"/>
        <v>0.29546065</v>
      </c>
      <c r="AD20" s="22">
        <f t="shared" si="7"/>
        <v>0.00789671102</v>
      </c>
      <c r="AE20" s="22">
        <f t="shared" si="7"/>
        <v>0.1240928064</v>
      </c>
      <c r="AF20" s="22">
        <f t="shared" si="7"/>
        <v>0.02791291172</v>
      </c>
      <c r="AG20" s="22">
        <f t="shared" si="7"/>
        <v>0.03098853424</v>
      </c>
      <c r="AH20" s="22">
        <f t="shared" si="7"/>
        <v>0.02586206897</v>
      </c>
      <c r="AI20" s="22">
        <f t="shared" si="7"/>
        <v>0.007856076675</v>
      </c>
      <c r="AJ20" s="22">
        <f t="shared" si="7"/>
        <v>0</v>
      </c>
      <c r="AK20" s="22">
        <f t="shared" si="7"/>
        <v>0.3366731308</v>
      </c>
      <c r="AL20" s="22">
        <f t="shared" si="7"/>
        <v>0.01286545946</v>
      </c>
      <c r="AM20" s="22">
        <f t="shared" si="7"/>
        <v>0.02177273618</v>
      </c>
      <c r="AN20" s="22">
        <f t="shared" si="7"/>
        <v>0</v>
      </c>
      <c r="AO20" s="22">
        <f t="shared" si="7"/>
        <v>0</v>
      </c>
      <c r="AP20" s="22">
        <f t="shared" si="7"/>
        <v>0</v>
      </c>
      <c r="AQ20" s="22">
        <f t="shared" si="7"/>
        <v>0</v>
      </c>
      <c r="AR20" s="22" t="str">
        <f t="shared" si="7"/>
        <v>#DIV/0!</v>
      </c>
      <c r="AS20" s="22">
        <f t="shared" si="7"/>
        <v>0.01408734152</v>
      </c>
      <c r="AT20" s="22">
        <f t="shared" si="7"/>
        <v>0</v>
      </c>
      <c r="AU20" s="22">
        <f t="shared" si="7"/>
        <v>0.006079027356</v>
      </c>
      <c r="AV20" s="22">
        <f t="shared" si="7"/>
        <v>0.02708650753</v>
      </c>
      <c r="AW20" s="22">
        <f t="shared" si="7"/>
        <v>0.006537371976</v>
      </c>
      <c r="AX20" s="22">
        <f t="shared" si="7"/>
        <v>0.004680990498</v>
      </c>
      <c r="AY20" s="22">
        <f t="shared" si="7"/>
        <v>0.009122422916</v>
      </c>
      <c r="AZ20" s="22">
        <f t="shared" si="7"/>
        <v>0.01464075253</v>
      </c>
      <c r="BA20" s="22">
        <f t="shared" si="7"/>
        <v>0.02434422738</v>
      </c>
      <c r="BB20" s="22">
        <f t="shared" si="7"/>
        <v>0.0404112972</v>
      </c>
      <c r="BC20" s="22">
        <f t="shared" si="7"/>
        <v>0</v>
      </c>
      <c r="BD20" s="22">
        <f t="shared" si="7"/>
        <v>0.1338270063</v>
      </c>
      <c r="BE20" s="22">
        <f t="shared" si="7"/>
        <v>0</v>
      </c>
      <c r="BF20" s="22">
        <f t="shared" si="7"/>
        <v>0.09415424922</v>
      </c>
      <c r="BG20" s="22">
        <f t="shared" si="7"/>
        <v>0.03526714865</v>
      </c>
      <c r="BH20" s="22">
        <f t="shared" si="7"/>
        <v>0</v>
      </c>
      <c r="BI20" s="22">
        <f t="shared" si="7"/>
        <v>0.005436949509</v>
      </c>
      <c r="BJ20" s="22">
        <f t="shared" si="7"/>
        <v>0.0352261519</v>
      </c>
      <c r="BK20" s="24">
        <f t="shared" si="7"/>
        <v>0.001815409193</v>
      </c>
    </row>
    <row r="21">
      <c r="A21" s="27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6"/>
    </row>
    <row r="22">
      <c r="A22" s="21" t="s">
        <v>44</v>
      </c>
      <c r="B22" s="22" t="str">
        <f t="shared" ref="B22:BK22" si="8">B14</f>
        <v>#DIV/0!</v>
      </c>
      <c r="C22" s="22" t="str">
        <f t="shared" si="8"/>
        <v>#DIV/0!</v>
      </c>
      <c r="D22" s="22" t="str">
        <f t="shared" si="8"/>
        <v>#DIV/0!</v>
      </c>
      <c r="E22" s="22" t="str">
        <f t="shared" si="8"/>
        <v>#DIV/0!</v>
      </c>
      <c r="F22" s="22" t="str">
        <f t="shared" si="8"/>
        <v>#DIV/0!</v>
      </c>
      <c r="G22" s="22" t="str">
        <f t="shared" si="8"/>
        <v>#DIV/0!</v>
      </c>
      <c r="H22" s="22" t="str">
        <f t="shared" si="8"/>
        <v>#DIV/0!</v>
      </c>
      <c r="I22" s="22" t="str">
        <f t="shared" si="8"/>
        <v>#DIV/0!</v>
      </c>
      <c r="J22" s="22">
        <f t="shared" si="8"/>
        <v>0.1660817247</v>
      </c>
      <c r="K22" s="22">
        <f t="shared" si="8"/>
        <v>5.173881721</v>
      </c>
      <c r="L22" s="22">
        <f t="shared" si="8"/>
        <v>4.257317738</v>
      </c>
      <c r="M22" s="22">
        <f t="shared" si="8"/>
        <v>0</v>
      </c>
      <c r="N22" s="22">
        <f t="shared" si="8"/>
        <v>1.09929175</v>
      </c>
      <c r="O22" s="22">
        <f t="shared" si="8"/>
        <v>2.052747397</v>
      </c>
      <c r="P22" s="22">
        <f t="shared" si="8"/>
        <v>0.02072195284</v>
      </c>
      <c r="Q22" s="22">
        <f t="shared" si="8"/>
        <v>0.2301900043</v>
      </c>
      <c r="R22" s="22">
        <f t="shared" si="8"/>
        <v>0.8693203815</v>
      </c>
      <c r="S22" s="22" t="str">
        <f t="shared" si="8"/>
        <v>#DIV/0!</v>
      </c>
      <c r="T22" s="22" t="str">
        <f t="shared" si="8"/>
        <v>#DIV/0!</v>
      </c>
      <c r="U22" s="22">
        <f t="shared" si="8"/>
        <v>0.003346048317</v>
      </c>
      <c r="V22" s="22">
        <f t="shared" si="8"/>
        <v>0.2643645892</v>
      </c>
      <c r="W22" s="22" t="str">
        <f t="shared" si="8"/>
        <v>#DIV/0!</v>
      </c>
      <c r="X22" s="22">
        <f t="shared" si="8"/>
        <v>0</v>
      </c>
      <c r="Y22" s="22">
        <f t="shared" si="8"/>
        <v>6.4461593</v>
      </c>
      <c r="Z22" s="22">
        <f t="shared" si="8"/>
        <v>0.160463387</v>
      </c>
      <c r="AA22" s="22">
        <f t="shared" si="8"/>
        <v>0</v>
      </c>
      <c r="AB22" s="22">
        <f t="shared" si="8"/>
        <v>0.06502554575</v>
      </c>
      <c r="AC22" s="22">
        <f t="shared" si="8"/>
        <v>0.06906872338</v>
      </c>
      <c r="AD22" s="22">
        <f t="shared" si="8"/>
        <v>0.09870888775</v>
      </c>
      <c r="AE22" s="22">
        <f t="shared" si="8"/>
        <v>0.09212950777</v>
      </c>
      <c r="AF22" s="22">
        <f t="shared" si="8"/>
        <v>0</v>
      </c>
      <c r="AG22" s="22">
        <f t="shared" si="8"/>
        <v>0</v>
      </c>
      <c r="AH22" s="22">
        <f t="shared" si="8"/>
        <v>1.537356322</v>
      </c>
      <c r="AI22" s="22">
        <f t="shared" si="8"/>
        <v>0</v>
      </c>
      <c r="AJ22" s="22">
        <f t="shared" si="8"/>
        <v>0</v>
      </c>
      <c r="AK22" s="22">
        <f t="shared" si="8"/>
        <v>0</v>
      </c>
      <c r="AL22" s="22">
        <f t="shared" si="8"/>
        <v>0.003216364864</v>
      </c>
      <c r="AM22" s="22">
        <f t="shared" si="8"/>
        <v>0</v>
      </c>
      <c r="AN22" s="22">
        <f t="shared" si="8"/>
        <v>0.08660735375</v>
      </c>
      <c r="AO22" s="22">
        <f t="shared" si="8"/>
        <v>0</v>
      </c>
      <c r="AP22" s="22">
        <f t="shared" si="8"/>
        <v>0.2652354355</v>
      </c>
      <c r="AQ22" s="22">
        <f t="shared" si="8"/>
        <v>0</v>
      </c>
      <c r="AR22" s="22" t="str">
        <f t="shared" si="8"/>
        <v>#DIV/0!</v>
      </c>
      <c r="AS22" s="22">
        <f t="shared" si="8"/>
        <v>0</v>
      </c>
      <c r="AT22" s="22">
        <f t="shared" si="8"/>
        <v>0</v>
      </c>
      <c r="AU22" s="22">
        <f t="shared" si="8"/>
        <v>0</v>
      </c>
      <c r="AV22" s="22">
        <f t="shared" si="8"/>
        <v>0.003385813442</v>
      </c>
      <c r="AW22" s="22">
        <f t="shared" si="8"/>
        <v>0</v>
      </c>
      <c r="AX22" s="22">
        <f t="shared" si="8"/>
        <v>1.563450826</v>
      </c>
      <c r="AY22" s="22">
        <f t="shared" si="8"/>
        <v>0</v>
      </c>
      <c r="AZ22" s="22">
        <f t="shared" si="8"/>
        <v>0.08418432707</v>
      </c>
      <c r="BA22" s="22">
        <f t="shared" si="8"/>
        <v>0.04665976914</v>
      </c>
      <c r="BB22" s="22">
        <f t="shared" si="8"/>
        <v>0.1840959095</v>
      </c>
      <c r="BC22" s="22">
        <f t="shared" si="8"/>
        <v>0</v>
      </c>
      <c r="BD22" s="22">
        <f t="shared" si="8"/>
        <v>0.01784360084</v>
      </c>
      <c r="BE22" s="22">
        <f t="shared" si="8"/>
        <v>0</v>
      </c>
      <c r="BF22" s="22">
        <f t="shared" si="8"/>
        <v>0.0409366301</v>
      </c>
      <c r="BG22" s="22">
        <f t="shared" si="8"/>
        <v>0.03174043379</v>
      </c>
      <c r="BH22" s="22">
        <f t="shared" si="8"/>
        <v>0</v>
      </c>
      <c r="BI22" s="22">
        <f t="shared" si="8"/>
        <v>0.009061582515</v>
      </c>
      <c r="BJ22" s="22">
        <f t="shared" si="8"/>
        <v>0.0352261519</v>
      </c>
      <c r="BK22" s="24">
        <f t="shared" si="8"/>
        <v>0.06172391257</v>
      </c>
    </row>
    <row r="23">
      <c r="A23" s="25"/>
      <c r="B23" s="22" t="str">
        <f t="shared" ref="B23:BK23" si="9">B15+B22</f>
        <v>#DIV/0!</v>
      </c>
      <c r="C23" s="22" t="str">
        <f t="shared" si="9"/>
        <v>#DIV/0!</v>
      </c>
      <c r="D23" s="22" t="str">
        <f t="shared" si="9"/>
        <v>#DIV/0!</v>
      </c>
      <c r="E23" s="22" t="str">
        <f t="shared" si="9"/>
        <v>#DIV/0!</v>
      </c>
      <c r="F23" s="22" t="str">
        <f t="shared" si="9"/>
        <v>#DIV/0!</v>
      </c>
      <c r="G23" s="22" t="str">
        <f t="shared" si="9"/>
        <v>#DIV/0!</v>
      </c>
      <c r="H23" s="22" t="str">
        <f t="shared" si="9"/>
        <v>#DIV/0!</v>
      </c>
      <c r="I23" s="22" t="str">
        <f t="shared" si="9"/>
        <v>#DIV/0!</v>
      </c>
      <c r="J23" s="22">
        <f t="shared" si="9"/>
        <v>1.873903234</v>
      </c>
      <c r="K23" s="22">
        <f t="shared" si="9"/>
        <v>8.546728666</v>
      </c>
      <c r="L23" s="22">
        <f t="shared" si="9"/>
        <v>10.98115266</v>
      </c>
      <c r="M23" s="22">
        <f t="shared" si="9"/>
        <v>0.02063344682</v>
      </c>
      <c r="N23" s="22">
        <f t="shared" si="9"/>
        <v>2.313434877</v>
      </c>
      <c r="O23" s="22">
        <f t="shared" si="9"/>
        <v>4.14819194</v>
      </c>
      <c r="P23" s="22">
        <f t="shared" si="9"/>
        <v>0.4351610096</v>
      </c>
      <c r="Q23" s="22">
        <f t="shared" si="9"/>
        <v>0.3355311927</v>
      </c>
      <c r="R23" s="22">
        <f t="shared" si="9"/>
        <v>4.343082392</v>
      </c>
      <c r="S23" s="22" t="str">
        <f t="shared" si="9"/>
        <v>#DIV/0!</v>
      </c>
      <c r="T23" s="22" t="str">
        <f t="shared" si="9"/>
        <v>#DIV/0!</v>
      </c>
      <c r="U23" s="22">
        <f t="shared" si="9"/>
        <v>0.06357491802</v>
      </c>
      <c r="V23" s="22">
        <f t="shared" si="9"/>
        <v>0.5989144675</v>
      </c>
      <c r="W23" s="22" t="str">
        <f t="shared" si="9"/>
        <v>#DIV/0!</v>
      </c>
      <c r="X23" s="22">
        <f t="shared" si="9"/>
        <v>0.01216939802</v>
      </c>
      <c r="Y23" s="22">
        <f t="shared" si="9"/>
        <v>9.677419355</v>
      </c>
      <c r="Z23" s="22">
        <f t="shared" si="9"/>
        <v>0.8121012876</v>
      </c>
      <c r="AA23" s="22">
        <f t="shared" si="9"/>
        <v>0.1086326767</v>
      </c>
      <c r="AB23" s="22">
        <f t="shared" si="9"/>
        <v>0.7617278216</v>
      </c>
      <c r="AC23" s="22">
        <f t="shared" si="9"/>
        <v>0.2762748935</v>
      </c>
      <c r="AD23" s="22">
        <f t="shared" si="9"/>
        <v>0.7422908359</v>
      </c>
      <c r="AE23" s="22">
        <f t="shared" si="9"/>
        <v>1.361260482</v>
      </c>
      <c r="AF23" s="22">
        <f t="shared" si="9"/>
        <v>0.01993779408</v>
      </c>
      <c r="AG23" s="22">
        <f t="shared" si="9"/>
        <v>0</v>
      </c>
      <c r="AH23" s="22">
        <f t="shared" si="9"/>
        <v>2.416666667</v>
      </c>
      <c r="AI23" s="22">
        <f t="shared" si="9"/>
        <v>0</v>
      </c>
      <c r="AJ23" s="22">
        <f t="shared" si="9"/>
        <v>0.01442533088</v>
      </c>
      <c r="AK23" s="22">
        <f t="shared" si="9"/>
        <v>0</v>
      </c>
      <c r="AL23" s="22">
        <f t="shared" si="9"/>
        <v>0.0450291081</v>
      </c>
      <c r="AM23" s="22">
        <f t="shared" si="9"/>
        <v>0</v>
      </c>
      <c r="AN23" s="22">
        <f t="shared" si="9"/>
        <v>0.2362018739</v>
      </c>
      <c r="AO23" s="22">
        <f t="shared" si="9"/>
        <v>0</v>
      </c>
      <c r="AP23" s="22">
        <f t="shared" si="9"/>
        <v>0.418135863</v>
      </c>
      <c r="AQ23" s="22">
        <f t="shared" si="9"/>
        <v>0</v>
      </c>
      <c r="AR23" s="22" t="str">
        <f t="shared" si="9"/>
        <v>#DIV/0!</v>
      </c>
      <c r="AS23" s="22">
        <f t="shared" si="9"/>
        <v>0</v>
      </c>
      <c r="AT23" s="22">
        <f t="shared" si="9"/>
        <v>0.03593761231</v>
      </c>
      <c r="AU23" s="22">
        <f t="shared" si="9"/>
        <v>0</v>
      </c>
      <c r="AV23" s="22">
        <f t="shared" si="9"/>
        <v>0.02708650753</v>
      </c>
      <c r="AW23" s="22">
        <f t="shared" si="9"/>
        <v>0</v>
      </c>
      <c r="AX23" s="22">
        <f t="shared" si="9"/>
        <v>1.675794598</v>
      </c>
      <c r="AY23" s="22">
        <f t="shared" si="9"/>
        <v>0</v>
      </c>
      <c r="AZ23" s="22">
        <f t="shared" si="9"/>
        <v>0.1244463965</v>
      </c>
      <c r="BA23" s="22">
        <f t="shared" si="9"/>
        <v>0.1217211369</v>
      </c>
      <c r="BB23" s="22">
        <f t="shared" si="9"/>
        <v>1.643392753</v>
      </c>
      <c r="BC23" s="22">
        <f t="shared" si="9"/>
        <v>0</v>
      </c>
      <c r="BD23" s="22">
        <f t="shared" si="9"/>
        <v>0.1026007048</v>
      </c>
      <c r="BE23" s="22">
        <f t="shared" si="9"/>
        <v>0.003677416982</v>
      </c>
      <c r="BF23" s="22">
        <f t="shared" si="9"/>
        <v>0.06549860815</v>
      </c>
      <c r="BG23" s="22">
        <f t="shared" si="9"/>
        <v>0.1199083054</v>
      </c>
      <c r="BH23" s="22">
        <f t="shared" si="9"/>
        <v>0.7365519863</v>
      </c>
      <c r="BI23" s="22">
        <f t="shared" si="9"/>
        <v>0.02718474754</v>
      </c>
      <c r="BJ23" s="22">
        <f t="shared" si="9"/>
        <v>0.08102014936</v>
      </c>
      <c r="BK23" s="24">
        <f t="shared" si="9"/>
        <v>0.06535473096</v>
      </c>
    </row>
    <row r="24">
      <c r="A24" s="25"/>
      <c r="B24" s="22" t="str">
        <f t="shared" ref="B24:BK24" si="10">B16+B23</f>
        <v>#DIV/0!</v>
      </c>
      <c r="C24" s="22" t="str">
        <f t="shared" si="10"/>
        <v>#DIV/0!</v>
      </c>
      <c r="D24" s="22" t="str">
        <f t="shared" si="10"/>
        <v>#DIV/0!</v>
      </c>
      <c r="E24" s="22" t="str">
        <f t="shared" si="10"/>
        <v>#DIV/0!</v>
      </c>
      <c r="F24" s="22" t="str">
        <f t="shared" si="10"/>
        <v>#DIV/0!</v>
      </c>
      <c r="G24" s="22" t="str">
        <f t="shared" si="10"/>
        <v>#DIV/0!</v>
      </c>
      <c r="H24" s="22" t="str">
        <f t="shared" si="10"/>
        <v>#DIV/0!</v>
      </c>
      <c r="I24" s="22" t="str">
        <f t="shared" si="10"/>
        <v>#DIV/0!</v>
      </c>
      <c r="J24" s="22">
        <f t="shared" si="10"/>
        <v>6.066683379</v>
      </c>
      <c r="K24" s="22">
        <f t="shared" si="10"/>
        <v>20.69552688</v>
      </c>
      <c r="L24" s="22">
        <f t="shared" si="10"/>
        <v>23.28646749</v>
      </c>
      <c r="M24" s="22">
        <f t="shared" si="10"/>
        <v>0.6121255889</v>
      </c>
      <c r="N24" s="22">
        <f t="shared" si="10"/>
        <v>6.095326643</v>
      </c>
      <c r="O24" s="22">
        <f t="shared" si="10"/>
        <v>10.10608599</v>
      </c>
      <c r="P24" s="22">
        <f t="shared" si="10"/>
        <v>3.390111484</v>
      </c>
      <c r="Q24" s="22">
        <f t="shared" si="10"/>
        <v>7.174905388</v>
      </c>
      <c r="R24" s="22">
        <f t="shared" si="10"/>
        <v>29.79973956</v>
      </c>
      <c r="S24" s="22" t="str">
        <f t="shared" si="10"/>
        <v>#DIV/0!</v>
      </c>
      <c r="T24" s="22" t="str">
        <f t="shared" si="10"/>
        <v>#DIV/0!</v>
      </c>
      <c r="U24" s="22">
        <f t="shared" si="10"/>
        <v>10.09837382</v>
      </c>
      <c r="V24" s="22">
        <f t="shared" si="10"/>
        <v>1.663391353</v>
      </c>
      <c r="W24" s="22" t="str">
        <f t="shared" si="10"/>
        <v>#DIV/0!</v>
      </c>
      <c r="X24" s="22">
        <f t="shared" si="10"/>
        <v>1.882200227</v>
      </c>
      <c r="Y24" s="22">
        <f t="shared" si="10"/>
        <v>17.74602569</v>
      </c>
      <c r="Z24" s="22">
        <f t="shared" si="10"/>
        <v>4.823685961</v>
      </c>
      <c r="AA24" s="22">
        <f t="shared" si="10"/>
        <v>13.08661645</v>
      </c>
      <c r="AB24" s="22">
        <f t="shared" si="10"/>
        <v>9.507663725</v>
      </c>
      <c r="AC24" s="22">
        <f t="shared" si="10"/>
        <v>4.827136334</v>
      </c>
      <c r="AD24" s="22">
        <f t="shared" si="10"/>
        <v>3.273186718</v>
      </c>
      <c r="AE24" s="22">
        <f t="shared" si="10"/>
        <v>15.25401421</v>
      </c>
      <c r="AF24" s="22">
        <f t="shared" si="10"/>
        <v>0.1555147938</v>
      </c>
      <c r="AG24" s="22">
        <f t="shared" si="10"/>
        <v>0</v>
      </c>
      <c r="AH24" s="22">
        <f t="shared" si="10"/>
        <v>5.33045977</v>
      </c>
      <c r="AI24" s="22">
        <f t="shared" si="10"/>
        <v>0.0104747689</v>
      </c>
      <c r="AJ24" s="22">
        <f t="shared" si="10"/>
        <v>0.670777886</v>
      </c>
      <c r="AK24" s="22">
        <f t="shared" si="10"/>
        <v>1.513682396</v>
      </c>
      <c r="AL24" s="22">
        <f t="shared" si="10"/>
        <v>0.7268984594</v>
      </c>
      <c r="AM24" s="22">
        <f t="shared" si="10"/>
        <v>0.03048183065</v>
      </c>
      <c r="AN24" s="22">
        <f t="shared" si="10"/>
        <v>1.448704826</v>
      </c>
      <c r="AO24" s="22">
        <f t="shared" si="10"/>
        <v>0.05925925926</v>
      </c>
      <c r="AP24" s="22">
        <f t="shared" si="10"/>
        <v>2.870783537</v>
      </c>
      <c r="AQ24" s="22">
        <f t="shared" si="10"/>
        <v>0.127005163</v>
      </c>
      <c r="AR24" s="22" t="str">
        <f t="shared" si="10"/>
        <v>#DIV/0!</v>
      </c>
      <c r="AS24" s="22">
        <f t="shared" si="10"/>
        <v>0</v>
      </c>
      <c r="AT24" s="22">
        <f t="shared" si="10"/>
        <v>0.1760943003</v>
      </c>
      <c r="AU24" s="22">
        <f t="shared" si="10"/>
        <v>0.08105369807</v>
      </c>
      <c r="AV24" s="22">
        <f t="shared" si="10"/>
        <v>0.3318097173</v>
      </c>
      <c r="AW24" s="22">
        <f t="shared" si="10"/>
        <v>0.004358247984</v>
      </c>
      <c r="AX24" s="22">
        <f t="shared" si="10"/>
        <v>2.579225764</v>
      </c>
      <c r="AY24" s="22">
        <f t="shared" si="10"/>
        <v>0</v>
      </c>
      <c r="AZ24" s="22">
        <f t="shared" si="10"/>
        <v>0.2342520406</v>
      </c>
      <c r="BA24" s="22">
        <f t="shared" si="10"/>
        <v>1.393707017</v>
      </c>
      <c r="BB24" s="22">
        <f t="shared" si="10"/>
        <v>3.645997037</v>
      </c>
      <c r="BC24" s="22">
        <f t="shared" si="10"/>
        <v>0.007166746297</v>
      </c>
      <c r="BD24" s="22">
        <f t="shared" si="10"/>
        <v>2.1189276</v>
      </c>
      <c r="BE24" s="22">
        <f t="shared" si="10"/>
        <v>0.01470966793</v>
      </c>
      <c r="BF24" s="22">
        <f t="shared" si="10"/>
        <v>0.1842148354</v>
      </c>
      <c r="BG24" s="22">
        <f t="shared" si="10"/>
        <v>0.8428848528</v>
      </c>
      <c r="BH24" s="22">
        <f t="shared" si="10"/>
        <v>2.51378065</v>
      </c>
      <c r="BI24" s="22">
        <f t="shared" si="10"/>
        <v>0.06886802711</v>
      </c>
      <c r="BJ24" s="22">
        <f t="shared" si="10"/>
        <v>0.4544173594</v>
      </c>
      <c r="BK24" s="24">
        <f t="shared" si="10"/>
        <v>0.08350882289</v>
      </c>
    </row>
    <row r="25">
      <c r="A25" s="25"/>
      <c r="B25" s="22" t="str">
        <f t="shared" ref="B25:BK25" si="11">B17+B24</f>
        <v>#DIV/0!</v>
      </c>
      <c r="C25" s="22" t="str">
        <f t="shared" si="11"/>
        <v>#DIV/0!</v>
      </c>
      <c r="D25" s="22" t="str">
        <f t="shared" si="11"/>
        <v>#DIV/0!</v>
      </c>
      <c r="E25" s="22" t="str">
        <f t="shared" si="11"/>
        <v>#DIV/0!</v>
      </c>
      <c r="F25" s="22" t="str">
        <f t="shared" si="11"/>
        <v>#DIV/0!</v>
      </c>
      <c r="G25" s="22" t="str">
        <f t="shared" si="11"/>
        <v>#DIV/0!</v>
      </c>
      <c r="H25" s="22" t="str">
        <f t="shared" si="11"/>
        <v>#DIV/0!</v>
      </c>
      <c r="I25" s="22" t="str">
        <f t="shared" si="11"/>
        <v>#DIV/0!</v>
      </c>
      <c r="J25" s="22">
        <f t="shared" si="11"/>
        <v>62.70368513</v>
      </c>
      <c r="K25" s="22">
        <f t="shared" si="11"/>
        <v>88.28345013</v>
      </c>
      <c r="L25" s="22">
        <f t="shared" si="11"/>
        <v>87.29167929</v>
      </c>
      <c r="M25" s="22">
        <f t="shared" si="11"/>
        <v>55.63808934</v>
      </c>
      <c r="N25" s="22">
        <f t="shared" si="11"/>
        <v>65.61568542</v>
      </c>
      <c r="O25" s="22">
        <f t="shared" si="11"/>
        <v>77.86317207</v>
      </c>
      <c r="P25" s="22">
        <f t="shared" si="11"/>
        <v>57.53657425</v>
      </c>
      <c r="Q25" s="22">
        <f t="shared" si="11"/>
        <v>66.06843276</v>
      </c>
      <c r="R25" s="22">
        <f t="shared" si="11"/>
        <v>66.6525886</v>
      </c>
      <c r="S25" s="22" t="str">
        <f t="shared" si="11"/>
        <v>#DIV/0!</v>
      </c>
      <c r="T25" s="22" t="str">
        <f t="shared" si="11"/>
        <v>#DIV/0!</v>
      </c>
      <c r="U25" s="22">
        <f t="shared" si="11"/>
        <v>74.48303554</v>
      </c>
      <c r="V25" s="22">
        <f t="shared" si="11"/>
        <v>16.94506831</v>
      </c>
      <c r="W25" s="22" t="str">
        <f t="shared" si="11"/>
        <v>#DIV/0!</v>
      </c>
      <c r="X25" s="22">
        <f t="shared" si="11"/>
        <v>56.06441668</v>
      </c>
      <c r="Y25" s="22">
        <f t="shared" si="11"/>
        <v>92.84214545</v>
      </c>
      <c r="Z25" s="22">
        <f t="shared" si="11"/>
        <v>75.15557121</v>
      </c>
      <c r="AA25" s="22">
        <f t="shared" si="11"/>
        <v>82.70084975</v>
      </c>
      <c r="AB25" s="22">
        <f t="shared" si="11"/>
        <v>90.6641895</v>
      </c>
      <c r="AC25" s="22">
        <f t="shared" si="11"/>
        <v>45.90000384</v>
      </c>
      <c r="AD25" s="22">
        <f t="shared" si="11"/>
        <v>75.55573104</v>
      </c>
      <c r="AE25" s="22">
        <f t="shared" si="11"/>
        <v>52.55518369</v>
      </c>
      <c r="AF25" s="22">
        <f t="shared" si="11"/>
        <v>38.22473881</v>
      </c>
      <c r="AG25" s="22">
        <f t="shared" si="11"/>
        <v>13.38084909</v>
      </c>
      <c r="AH25" s="22">
        <f t="shared" si="11"/>
        <v>40.51724138</v>
      </c>
      <c r="AI25" s="22">
        <f t="shared" si="11"/>
        <v>3.679262576</v>
      </c>
      <c r="AJ25" s="22">
        <f t="shared" si="11"/>
        <v>22.79562912</v>
      </c>
      <c r="AK25" s="22">
        <f t="shared" si="11"/>
        <v>23.16041801</v>
      </c>
      <c r="AL25" s="22">
        <f t="shared" si="11"/>
        <v>13.38651057</v>
      </c>
      <c r="AM25" s="22">
        <f t="shared" si="11"/>
        <v>1.652550676</v>
      </c>
      <c r="AN25" s="22">
        <f t="shared" si="11"/>
        <v>17.48287536</v>
      </c>
      <c r="AO25" s="22">
        <f t="shared" si="11"/>
        <v>12</v>
      </c>
      <c r="AP25" s="22">
        <f t="shared" si="11"/>
        <v>32.63019939</v>
      </c>
      <c r="AQ25" s="22">
        <f t="shared" si="11"/>
        <v>5.074684558</v>
      </c>
      <c r="AR25" s="22" t="str">
        <f t="shared" si="11"/>
        <v>#DIV/0!</v>
      </c>
      <c r="AS25" s="22">
        <f t="shared" si="11"/>
        <v>8.275306903</v>
      </c>
      <c r="AT25" s="22">
        <f t="shared" si="11"/>
        <v>3.910012219</v>
      </c>
      <c r="AU25" s="22">
        <f t="shared" si="11"/>
        <v>3.843971631</v>
      </c>
      <c r="AV25" s="22">
        <f t="shared" si="11"/>
        <v>3.927543592</v>
      </c>
      <c r="AW25" s="22">
        <f t="shared" si="11"/>
        <v>8.058400523</v>
      </c>
      <c r="AX25" s="22">
        <f t="shared" si="11"/>
        <v>39.44670692</v>
      </c>
      <c r="AY25" s="22">
        <f t="shared" si="11"/>
        <v>2.019704433</v>
      </c>
      <c r="AZ25" s="22">
        <f t="shared" si="11"/>
        <v>29.12045679</v>
      </c>
      <c r="BA25" s="22">
        <f t="shared" si="11"/>
        <v>16.53175907</v>
      </c>
      <c r="BB25" s="22">
        <f t="shared" si="11"/>
        <v>10.8661488</v>
      </c>
      <c r="BC25" s="22">
        <f t="shared" si="11"/>
        <v>4.192546584</v>
      </c>
      <c r="BD25" s="22">
        <f t="shared" si="11"/>
        <v>21.1803542</v>
      </c>
      <c r="BE25" s="22">
        <f t="shared" si="11"/>
        <v>26.94075681</v>
      </c>
      <c r="BF25" s="22">
        <f t="shared" si="11"/>
        <v>8.613066972</v>
      </c>
      <c r="BG25" s="22">
        <f t="shared" si="11"/>
        <v>41.53764768</v>
      </c>
      <c r="BH25" s="22">
        <f t="shared" si="11"/>
        <v>25.9741494</v>
      </c>
      <c r="BI25" s="22">
        <f t="shared" si="11"/>
        <v>8.017688209</v>
      </c>
      <c r="BJ25" s="22">
        <f t="shared" si="11"/>
        <v>17.39115119</v>
      </c>
      <c r="BK25" s="24">
        <f t="shared" si="11"/>
        <v>8.964490596</v>
      </c>
    </row>
    <row r="26">
      <c r="A26" s="25"/>
      <c r="B26" s="22" t="str">
        <f t="shared" ref="B26:BK26" si="12">B18+B25</f>
        <v>#DIV/0!</v>
      </c>
      <c r="C26" s="22" t="str">
        <f t="shared" si="12"/>
        <v>#DIV/0!</v>
      </c>
      <c r="D26" s="22" t="str">
        <f t="shared" si="12"/>
        <v>#DIV/0!</v>
      </c>
      <c r="E26" s="22" t="str">
        <f t="shared" si="12"/>
        <v>#DIV/0!</v>
      </c>
      <c r="F26" s="22" t="str">
        <f t="shared" si="12"/>
        <v>#DIV/0!</v>
      </c>
      <c r="G26" s="22" t="str">
        <f t="shared" si="12"/>
        <v>#DIV/0!</v>
      </c>
      <c r="H26" s="22" t="str">
        <f t="shared" si="12"/>
        <v>#DIV/0!</v>
      </c>
      <c r="I26" s="22" t="str">
        <f t="shared" si="12"/>
        <v>#DIV/0!</v>
      </c>
      <c r="J26" s="22">
        <f t="shared" si="12"/>
        <v>98.29844573</v>
      </c>
      <c r="K26" s="22">
        <f t="shared" si="12"/>
        <v>99.64634226</v>
      </c>
      <c r="L26" s="22">
        <f t="shared" si="12"/>
        <v>99.30004242</v>
      </c>
      <c r="M26" s="22">
        <f t="shared" si="12"/>
        <v>96.90498298</v>
      </c>
      <c r="N26" s="22">
        <f t="shared" si="12"/>
        <v>97.03027154</v>
      </c>
      <c r="O26" s="22">
        <f t="shared" si="12"/>
        <v>99.27743292</v>
      </c>
      <c r="P26" s="22">
        <f t="shared" si="12"/>
        <v>99.3866302</v>
      </c>
      <c r="Q26" s="22">
        <f t="shared" si="12"/>
        <v>96.57446061</v>
      </c>
      <c r="R26" s="22">
        <f t="shared" si="12"/>
        <v>99.09900398</v>
      </c>
      <c r="S26" s="22" t="str">
        <f t="shared" si="12"/>
        <v>#DIV/0!</v>
      </c>
      <c r="T26" s="22" t="str">
        <f t="shared" si="12"/>
        <v>#DIV/0!</v>
      </c>
      <c r="U26" s="22">
        <f t="shared" si="12"/>
        <v>99.64531888</v>
      </c>
      <c r="V26" s="22">
        <f t="shared" si="12"/>
        <v>96.72702602</v>
      </c>
      <c r="W26" s="22" t="str">
        <f t="shared" si="12"/>
        <v>#DIV/0!</v>
      </c>
      <c r="X26" s="22">
        <f t="shared" si="12"/>
        <v>98.33684894</v>
      </c>
      <c r="Y26" s="22">
        <f t="shared" si="12"/>
        <v>99.70277861</v>
      </c>
      <c r="Z26" s="22">
        <f t="shared" si="12"/>
        <v>99.15854565</v>
      </c>
      <c r="AA26" s="22">
        <f t="shared" si="12"/>
        <v>98.99575126</v>
      </c>
      <c r="AB26" s="22">
        <f t="shared" si="12"/>
        <v>99.70274036</v>
      </c>
      <c r="AC26" s="22">
        <f t="shared" si="12"/>
        <v>94.86972871</v>
      </c>
      <c r="AD26" s="22">
        <f t="shared" si="12"/>
        <v>99.29324436</v>
      </c>
      <c r="AE26" s="22">
        <f t="shared" si="12"/>
        <v>96.74726432</v>
      </c>
      <c r="AF26" s="22">
        <f t="shared" si="12"/>
        <v>95.87287662</v>
      </c>
      <c r="AG26" s="22">
        <f t="shared" si="12"/>
        <v>94.1183762</v>
      </c>
      <c r="AH26" s="22">
        <f t="shared" si="12"/>
        <v>94.87931034</v>
      </c>
      <c r="AI26" s="22">
        <f t="shared" si="12"/>
        <v>92.84573284</v>
      </c>
      <c r="AJ26" s="22">
        <f t="shared" si="12"/>
        <v>97.10772116</v>
      </c>
      <c r="AK26" s="22">
        <f t="shared" si="12"/>
        <v>95.58015514</v>
      </c>
      <c r="AL26" s="22">
        <f t="shared" si="12"/>
        <v>96.89942427</v>
      </c>
      <c r="AM26" s="22">
        <f t="shared" si="12"/>
        <v>93.23521087</v>
      </c>
      <c r="AN26" s="22">
        <f t="shared" si="12"/>
        <v>96.22864341</v>
      </c>
      <c r="AO26" s="22">
        <f t="shared" si="12"/>
        <v>96.36148148</v>
      </c>
      <c r="AP26" s="22">
        <f t="shared" si="12"/>
        <v>98.48659781</v>
      </c>
      <c r="AQ26" s="22">
        <f t="shared" si="12"/>
        <v>94.94464231</v>
      </c>
      <c r="AR26" s="22" t="str">
        <f t="shared" si="12"/>
        <v>#DIV/0!</v>
      </c>
      <c r="AS26" s="22">
        <f t="shared" si="12"/>
        <v>95.05534313</v>
      </c>
      <c r="AT26" s="22">
        <f t="shared" si="12"/>
        <v>97.20046</v>
      </c>
      <c r="AU26" s="22">
        <f t="shared" si="12"/>
        <v>94.51469098</v>
      </c>
      <c r="AV26" s="22">
        <f t="shared" si="12"/>
        <v>98.83866599</v>
      </c>
      <c r="AW26" s="22">
        <f t="shared" si="12"/>
        <v>96.48725212</v>
      </c>
      <c r="AX26" s="22">
        <f t="shared" si="12"/>
        <v>98.62378879</v>
      </c>
      <c r="AY26" s="22">
        <f t="shared" si="12"/>
        <v>95.00821018</v>
      </c>
      <c r="AZ26" s="22">
        <f t="shared" si="12"/>
        <v>98.36023572</v>
      </c>
      <c r="BA26" s="22">
        <f t="shared" si="12"/>
        <v>94.61586838</v>
      </c>
      <c r="BB26" s="22">
        <f t="shared" si="12"/>
        <v>96.03071259</v>
      </c>
      <c r="BC26" s="22">
        <f t="shared" si="12"/>
        <v>96.88963211</v>
      </c>
      <c r="BD26" s="22">
        <f t="shared" si="12"/>
        <v>93.6655217</v>
      </c>
      <c r="BE26" s="22">
        <f t="shared" si="12"/>
        <v>97.142647</v>
      </c>
      <c r="BF26" s="22">
        <f t="shared" si="12"/>
        <v>96.28295399</v>
      </c>
      <c r="BG26" s="22">
        <f t="shared" si="12"/>
        <v>97.74290249</v>
      </c>
      <c r="BH26" s="22">
        <f t="shared" si="12"/>
        <v>97.55274663</v>
      </c>
      <c r="BI26" s="22">
        <f t="shared" si="12"/>
        <v>92.44082787</v>
      </c>
      <c r="BJ26" s="22">
        <f t="shared" si="12"/>
        <v>94.98379597</v>
      </c>
      <c r="BK26" s="24">
        <f t="shared" si="12"/>
        <v>85.11546002</v>
      </c>
    </row>
    <row r="27">
      <c r="A27" s="25"/>
      <c r="B27" s="22" t="str">
        <f t="shared" ref="B27:BK27" si="13">B19+B26</f>
        <v>#DIV/0!</v>
      </c>
      <c r="C27" s="22" t="str">
        <f t="shared" si="13"/>
        <v>#DIV/0!</v>
      </c>
      <c r="D27" s="22" t="str">
        <f t="shared" si="13"/>
        <v>#DIV/0!</v>
      </c>
      <c r="E27" s="22" t="str">
        <f t="shared" si="13"/>
        <v>#DIV/0!</v>
      </c>
      <c r="F27" s="22" t="str">
        <f t="shared" si="13"/>
        <v>#DIV/0!</v>
      </c>
      <c r="G27" s="22" t="str">
        <f t="shared" si="13"/>
        <v>#DIV/0!</v>
      </c>
      <c r="H27" s="22" t="str">
        <f t="shared" si="13"/>
        <v>#DIV/0!</v>
      </c>
      <c r="I27" s="22" t="str">
        <f t="shared" si="13"/>
        <v>#DIV/0!</v>
      </c>
      <c r="J27" s="22">
        <f t="shared" si="13"/>
        <v>100.3666332</v>
      </c>
      <c r="K27" s="22">
        <f t="shared" si="13"/>
        <v>99.92140939</v>
      </c>
      <c r="L27" s="22">
        <f t="shared" si="13"/>
        <v>99.83334343</v>
      </c>
      <c r="M27" s="22">
        <f t="shared" si="13"/>
        <v>99.92434403</v>
      </c>
      <c r="N27" s="22">
        <f t="shared" si="13"/>
        <v>99.94257431</v>
      </c>
      <c r="O27" s="22">
        <f t="shared" si="13"/>
        <v>99.74710152</v>
      </c>
      <c r="P27" s="22">
        <f t="shared" si="13"/>
        <v>99.96684488</v>
      </c>
      <c r="Q27" s="22">
        <f t="shared" si="13"/>
        <v>99.95318169</v>
      </c>
      <c r="R27" s="22">
        <f t="shared" si="13"/>
        <v>100.0739098</v>
      </c>
      <c r="S27" s="22" t="str">
        <f t="shared" si="13"/>
        <v>#DIV/0!</v>
      </c>
      <c r="T27" s="22" t="str">
        <f t="shared" si="13"/>
        <v>#DIV/0!</v>
      </c>
      <c r="U27" s="22">
        <f t="shared" si="13"/>
        <v>99.8962725</v>
      </c>
      <c r="V27" s="22">
        <f t="shared" si="13"/>
        <v>99.95554932</v>
      </c>
      <c r="W27" s="22" t="str">
        <f t="shared" si="13"/>
        <v>#DIV/0!</v>
      </c>
      <c r="X27" s="22">
        <f t="shared" si="13"/>
        <v>100.2798962</v>
      </c>
      <c r="Y27" s="22">
        <f t="shared" si="13"/>
        <v>99.94001036</v>
      </c>
      <c r="Z27" s="22">
        <f t="shared" si="13"/>
        <v>99.86497593</v>
      </c>
      <c r="AA27" s="22">
        <f t="shared" si="13"/>
        <v>99.66444573</v>
      </c>
      <c r="AB27" s="22">
        <f t="shared" si="13"/>
        <v>99.96284255</v>
      </c>
      <c r="AC27" s="22">
        <f t="shared" si="13"/>
        <v>99.67384214</v>
      </c>
      <c r="AD27" s="22">
        <f t="shared" si="13"/>
        <v>99.97630987</v>
      </c>
      <c r="AE27" s="22">
        <f t="shared" si="13"/>
        <v>99.87214681</v>
      </c>
      <c r="AF27" s="22">
        <f t="shared" si="13"/>
        <v>99.96411197</v>
      </c>
      <c r="AG27" s="22">
        <f t="shared" si="13"/>
        <v>99.81406879</v>
      </c>
      <c r="AH27" s="22">
        <f t="shared" si="13"/>
        <v>99.97126437</v>
      </c>
      <c r="AI27" s="22">
        <f t="shared" si="13"/>
        <v>100.1073664</v>
      </c>
      <c r="AJ27" s="22">
        <f t="shared" si="13"/>
        <v>99.98557467</v>
      </c>
      <c r="AK27" s="22">
        <f t="shared" si="13"/>
        <v>99.58252532</v>
      </c>
      <c r="AL27" s="22">
        <f t="shared" si="13"/>
        <v>99.92280724</v>
      </c>
      <c r="AM27" s="22">
        <f t="shared" si="13"/>
        <v>99.82364084</v>
      </c>
      <c r="AN27" s="22">
        <f t="shared" si="13"/>
        <v>99.91732934</v>
      </c>
      <c r="AO27" s="22">
        <f t="shared" si="13"/>
        <v>99.9437037</v>
      </c>
      <c r="AP27" s="22">
        <f t="shared" si="13"/>
        <v>98.96402159</v>
      </c>
      <c r="AQ27" s="22">
        <f t="shared" si="13"/>
        <v>100.0883514</v>
      </c>
      <c r="AR27" s="22" t="str">
        <f t="shared" si="13"/>
        <v>#DIV/0!</v>
      </c>
      <c r="AS27" s="22">
        <f t="shared" si="13"/>
        <v>99.95773798</v>
      </c>
      <c r="AT27" s="22">
        <f t="shared" si="13"/>
        <v>100.0826565</v>
      </c>
      <c r="AU27" s="22">
        <f t="shared" si="13"/>
        <v>100.0243161</v>
      </c>
      <c r="AV27" s="22">
        <f t="shared" si="13"/>
        <v>99.73929236</v>
      </c>
      <c r="AW27" s="22">
        <f t="shared" si="13"/>
        <v>99.96513402</v>
      </c>
      <c r="AX27" s="22">
        <f t="shared" si="13"/>
        <v>100.018724</v>
      </c>
      <c r="AY27" s="22">
        <f t="shared" si="13"/>
        <v>99.97993067</v>
      </c>
      <c r="AZ27" s="22">
        <f t="shared" si="13"/>
        <v>99.97803887</v>
      </c>
      <c r="BA27" s="22">
        <f t="shared" si="13"/>
        <v>99.95942629</v>
      </c>
      <c r="BB27" s="22">
        <f t="shared" si="13"/>
        <v>99.94162813</v>
      </c>
      <c r="BC27" s="22">
        <f t="shared" si="13"/>
        <v>99.99522217</v>
      </c>
      <c r="BD27" s="22">
        <f t="shared" si="13"/>
        <v>99.84832939</v>
      </c>
      <c r="BE27" s="22">
        <f t="shared" si="13"/>
        <v>99.93748391</v>
      </c>
      <c r="BF27" s="22">
        <f t="shared" si="13"/>
        <v>99.93040773</v>
      </c>
      <c r="BG27" s="22">
        <f t="shared" si="13"/>
        <v>100.074061</v>
      </c>
      <c r="BH27" s="22">
        <f t="shared" si="13"/>
        <v>99.43451815</v>
      </c>
      <c r="BI27" s="22">
        <f t="shared" si="13"/>
        <v>99.98006452</v>
      </c>
      <c r="BJ27" s="22">
        <f t="shared" si="13"/>
        <v>100.0880654</v>
      </c>
      <c r="BK27" s="24">
        <f t="shared" si="13"/>
        <v>99.99455377</v>
      </c>
    </row>
    <row r="28">
      <c r="A28" s="26"/>
      <c r="B28" s="22" t="str">
        <f t="shared" ref="B28:BK28" si="14">B20+B27</f>
        <v>#DIV/0!</v>
      </c>
      <c r="C28" s="22" t="str">
        <f t="shared" si="14"/>
        <v>#DIV/0!</v>
      </c>
      <c r="D28" s="22" t="str">
        <f t="shared" si="14"/>
        <v>#DIV/0!</v>
      </c>
      <c r="E28" s="22" t="str">
        <f t="shared" si="14"/>
        <v>#DIV/0!</v>
      </c>
      <c r="F28" s="22" t="str">
        <f t="shared" si="14"/>
        <v>#DIV/0!</v>
      </c>
      <c r="G28" s="22" t="str">
        <f t="shared" si="14"/>
        <v>#DIV/0!</v>
      </c>
      <c r="H28" s="22" t="str">
        <f t="shared" si="14"/>
        <v>#DIV/0!</v>
      </c>
      <c r="I28" s="22" t="str">
        <f t="shared" si="14"/>
        <v>#DIV/0!</v>
      </c>
      <c r="J28" s="22">
        <f t="shared" si="14"/>
        <v>100.3854349</v>
      </c>
      <c r="K28" s="22">
        <f t="shared" si="14"/>
        <v>99.98035235</v>
      </c>
      <c r="L28" s="22">
        <f t="shared" si="14"/>
        <v>100</v>
      </c>
      <c r="M28" s="22">
        <f t="shared" si="14"/>
        <v>99.92434403</v>
      </c>
      <c r="N28" s="22">
        <f t="shared" si="14"/>
        <v>99.96445076</v>
      </c>
      <c r="O28" s="22">
        <f t="shared" si="14"/>
        <v>99.81935823</v>
      </c>
      <c r="P28" s="22">
        <f t="shared" si="14"/>
        <v>99.97513366</v>
      </c>
      <c r="Q28" s="22">
        <f t="shared" si="14"/>
        <v>99.97268932</v>
      </c>
      <c r="R28" s="22">
        <f t="shared" si="14"/>
        <v>100.0739098</v>
      </c>
      <c r="S28" s="22" t="str">
        <f t="shared" si="14"/>
        <v>#DIV/0!</v>
      </c>
      <c r="T28" s="22" t="str">
        <f t="shared" si="14"/>
        <v>#DIV/0!</v>
      </c>
      <c r="U28" s="22">
        <f t="shared" si="14"/>
        <v>99.9096567</v>
      </c>
      <c r="V28" s="22">
        <f t="shared" si="14"/>
        <v>99.9766049</v>
      </c>
      <c r="W28" s="22" t="str">
        <f t="shared" si="14"/>
        <v>#DIV/0!</v>
      </c>
      <c r="X28" s="22">
        <f t="shared" si="14"/>
        <v>100.3082914</v>
      </c>
      <c r="Y28" s="22">
        <f t="shared" si="14"/>
        <v>99.97273198</v>
      </c>
      <c r="Z28" s="22">
        <f t="shared" si="14"/>
        <v>99.86497593</v>
      </c>
      <c r="AA28" s="22">
        <f t="shared" si="14"/>
        <v>99.76825029</v>
      </c>
      <c r="AB28" s="22">
        <f t="shared" si="14"/>
        <v>99.96284255</v>
      </c>
      <c r="AC28" s="22">
        <f t="shared" si="14"/>
        <v>99.96930279</v>
      </c>
      <c r="AD28" s="22">
        <f t="shared" si="14"/>
        <v>99.98420658</v>
      </c>
      <c r="AE28" s="22">
        <f t="shared" si="14"/>
        <v>99.99623961</v>
      </c>
      <c r="AF28" s="22">
        <f t="shared" si="14"/>
        <v>99.99202488</v>
      </c>
      <c r="AG28" s="22">
        <f t="shared" si="14"/>
        <v>99.84505733</v>
      </c>
      <c r="AH28" s="22">
        <f t="shared" si="14"/>
        <v>99.99712644</v>
      </c>
      <c r="AI28" s="22">
        <f t="shared" si="14"/>
        <v>100.1152225</v>
      </c>
      <c r="AJ28" s="22">
        <f t="shared" si="14"/>
        <v>99.98557467</v>
      </c>
      <c r="AK28" s="22">
        <f t="shared" si="14"/>
        <v>99.91919845</v>
      </c>
      <c r="AL28" s="22">
        <f t="shared" si="14"/>
        <v>99.9356727</v>
      </c>
      <c r="AM28" s="22">
        <f t="shared" si="14"/>
        <v>99.84541357</v>
      </c>
      <c r="AN28" s="22">
        <f t="shared" si="14"/>
        <v>99.91732934</v>
      </c>
      <c r="AO28" s="22">
        <f t="shared" si="14"/>
        <v>99.9437037</v>
      </c>
      <c r="AP28" s="22">
        <f t="shared" si="14"/>
        <v>98.96402159</v>
      </c>
      <c r="AQ28" s="22">
        <f t="shared" si="14"/>
        <v>100.0883514</v>
      </c>
      <c r="AR28" s="22" t="str">
        <f t="shared" si="14"/>
        <v>#DIV/0!</v>
      </c>
      <c r="AS28" s="22">
        <f t="shared" si="14"/>
        <v>99.97182532</v>
      </c>
      <c r="AT28" s="22">
        <f t="shared" si="14"/>
        <v>100.0826565</v>
      </c>
      <c r="AU28" s="22">
        <f t="shared" si="14"/>
        <v>100.0303951</v>
      </c>
      <c r="AV28" s="22">
        <f t="shared" si="14"/>
        <v>99.76637887</v>
      </c>
      <c r="AW28" s="22">
        <f t="shared" si="14"/>
        <v>99.97167139</v>
      </c>
      <c r="AX28" s="22">
        <f t="shared" si="14"/>
        <v>100.023405</v>
      </c>
      <c r="AY28" s="22">
        <f t="shared" si="14"/>
        <v>99.98905309</v>
      </c>
      <c r="AZ28" s="22">
        <f t="shared" si="14"/>
        <v>99.99267962</v>
      </c>
      <c r="BA28" s="22">
        <f t="shared" si="14"/>
        <v>99.98377052</v>
      </c>
      <c r="BB28" s="22">
        <f t="shared" si="14"/>
        <v>99.98203942</v>
      </c>
      <c r="BC28" s="22">
        <f t="shared" si="14"/>
        <v>99.99522217</v>
      </c>
      <c r="BD28" s="22">
        <f t="shared" si="14"/>
        <v>99.9821564</v>
      </c>
      <c r="BE28" s="22">
        <f t="shared" si="14"/>
        <v>99.93748391</v>
      </c>
      <c r="BF28" s="22">
        <f t="shared" si="14"/>
        <v>100.024562</v>
      </c>
      <c r="BG28" s="22">
        <f t="shared" si="14"/>
        <v>100.1093282</v>
      </c>
      <c r="BH28" s="22">
        <f t="shared" si="14"/>
        <v>99.43451815</v>
      </c>
      <c r="BI28" s="22">
        <f t="shared" si="14"/>
        <v>99.98550147</v>
      </c>
      <c r="BJ28" s="22">
        <f t="shared" si="14"/>
        <v>100.1232915</v>
      </c>
      <c r="BK28" s="24">
        <f t="shared" si="14"/>
        <v>99.99636918</v>
      </c>
    </row>
    <row r="29">
      <c r="A29" s="27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6"/>
    </row>
    <row r="30">
      <c r="A30" s="9" t="s">
        <v>45</v>
      </c>
      <c r="B30" s="12">
        <f t="shared" ref="B30:BK30" si="15">SUM(B6:B12)</f>
        <v>0</v>
      </c>
      <c r="C30" s="12">
        <f t="shared" si="15"/>
        <v>0</v>
      </c>
      <c r="D30" s="12">
        <f t="shared" si="15"/>
        <v>0</v>
      </c>
      <c r="E30" s="12">
        <f t="shared" si="15"/>
        <v>0</v>
      </c>
      <c r="F30" s="12">
        <f t="shared" si="15"/>
        <v>0</v>
      </c>
      <c r="G30" s="12">
        <f t="shared" si="15"/>
        <v>0</v>
      </c>
      <c r="H30" s="12">
        <f t="shared" si="15"/>
        <v>0</v>
      </c>
      <c r="I30" s="12">
        <f t="shared" si="15"/>
        <v>0</v>
      </c>
      <c r="J30" s="12">
        <f t="shared" si="15"/>
        <v>320.35</v>
      </c>
      <c r="K30" s="12">
        <f t="shared" si="15"/>
        <v>305.32</v>
      </c>
      <c r="L30" s="12">
        <f t="shared" si="15"/>
        <v>330.02</v>
      </c>
      <c r="M30" s="12">
        <f t="shared" si="15"/>
        <v>290.57</v>
      </c>
      <c r="N30" s="12">
        <f t="shared" si="15"/>
        <v>365.56</v>
      </c>
      <c r="O30" s="12">
        <f t="shared" si="15"/>
        <v>303.92</v>
      </c>
      <c r="P30" s="12">
        <f t="shared" si="15"/>
        <v>241.23</v>
      </c>
      <c r="Q30" s="12">
        <f t="shared" si="15"/>
        <v>256.24</v>
      </c>
      <c r="R30" s="12">
        <f t="shared" si="15"/>
        <v>284.34</v>
      </c>
      <c r="S30" s="12">
        <f t="shared" si="15"/>
        <v>0</v>
      </c>
      <c r="T30" s="12">
        <f t="shared" si="15"/>
        <v>0</v>
      </c>
      <c r="U30" s="12">
        <f t="shared" si="15"/>
        <v>298.59</v>
      </c>
      <c r="V30" s="12">
        <f t="shared" si="15"/>
        <v>427.34</v>
      </c>
      <c r="W30" s="12">
        <f t="shared" si="15"/>
        <v>0</v>
      </c>
      <c r="X30" s="12">
        <f t="shared" si="15"/>
        <v>247.28</v>
      </c>
      <c r="Y30" s="12">
        <f t="shared" si="15"/>
        <v>366.63</v>
      </c>
      <c r="Z30" s="12">
        <f t="shared" si="15"/>
        <v>510.33</v>
      </c>
      <c r="AA30" s="12">
        <f t="shared" si="15"/>
        <v>413.28</v>
      </c>
      <c r="AB30" s="12">
        <f t="shared" si="15"/>
        <v>215.22</v>
      </c>
      <c r="AC30" s="12">
        <f t="shared" si="15"/>
        <v>260.53</v>
      </c>
      <c r="AD30" s="12">
        <f t="shared" si="15"/>
        <v>253.23</v>
      </c>
      <c r="AE30" s="12">
        <f t="shared" si="15"/>
        <v>531.84</v>
      </c>
      <c r="AF30" s="12">
        <f t="shared" si="15"/>
        <v>250.76</v>
      </c>
      <c r="AG30" s="12">
        <f t="shared" si="15"/>
        <v>322.2</v>
      </c>
      <c r="AH30" s="12">
        <f t="shared" si="15"/>
        <v>347.99</v>
      </c>
      <c r="AI30" s="12">
        <f t="shared" si="15"/>
        <v>382.31</v>
      </c>
      <c r="AJ30" s="12">
        <f t="shared" si="15"/>
        <v>277.25</v>
      </c>
      <c r="AK30" s="12">
        <f t="shared" si="15"/>
        <v>370.98</v>
      </c>
      <c r="AL30" s="12">
        <f t="shared" si="15"/>
        <v>310.71</v>
      </c>
      <c r="AM30" s="12">
        <f t="shared" si="15"/>
        <v>458.58</v>
      </c>
      <c r="AN30" s="12">
        <f t="shared" si="15"/>
        <v>253.81</v>
      </c>
      <c r="AO30" s="12">
        <f t="shared" si="15"/>
        <v>337.31</v>
      </c>
      <c r="AP30" s="12">
        <f t="shared" si="15"/>
        <v>317.15</v>
      </c>
      <c r="AQ30" s="12">
        <f t="shared" si="15"/>
        <v>362.51</v>
      </c>
      <c r="AR30" s="12">
        <f t="shared" si="15"/>
        <v>0</v>
      </c>
      <c r="AS30" s="12">
        <f t="shared" si="15"/>
        <v>496.76</v>
      </c>
      <c r="AT30" s="12">
        <f t="shared" si="15"/>
        <v>278.49</v>
      </c>
      <c r="AU30" s="12">
        <f t="shared" si="15"/>
        <v>493.65</v>
      </c>
      <c r="AV30" s="12">
        <f t="shared" si="15"/>
        <v>294.66</v>
      </c>
      <c r="AW30" s="12">
        <f t="shared" si="15"/>
        <v>458.77</v>
      </c>
      <c r="AX30" s="12">
        <f t="shared" si="15"/>
        <v>213.68</v>
      </c>
      <c r="AY30" s="12">
        <f t="shared" si="15"/>
        <v>548.04</v>
      </c>
      <c r="AZ30" s="12">
        <f t="shared" si="15"/>
        <v>273.19</v>
      </c>
      <c r="BA30" s="12">
        <f t="shared" si="15"/>
        <v>492.85</v>
      </c>
      <c r="BB30" s="12">
        <f t="shared" si="15"/>
        <v>222.67</v>
      </c>
      <c r="BC30" s="12">
        <f t="shared" si="15"/>
        <v>418.58</v>
      </c>
      <c r="BD30" s="12">
        <f t="shared" si="15"/>
        <v>224.13</v>
      </c>
      <c r="BE30" s="12">
        <f t="shared" si="15"/>
        <v>271.76</v>
      </c>
      <c r="BF30" s="12">
        <f t="shared" si="15"/>
        <v>244.34</v>
      </c>
      <c r="BG30" s="12">
        <f t="shared" si="15"/>
        <v>283.86</v>
      </c>
      <c r="BH30" s="12">
        <f t="shared" si="15"/>
        <v>209.25</v>
      </c>
      <c r="BI30" s="12">
        <f t="shared" si="15"/>
        <v>551.7</v>
      </c>
      <c r="BJ30" s="12">
        <f t="shared" si="15"/>
        <v>284.23</v>
      </c>
      <c r="BK30" s="13">
        <f t="shared" si="15"/>
        <v>550.82</v>
      </c>
    </row>
    <row r="31">
      <c r="A31" s="26" t="s">
        <v>46</v>
      </c>
      <c r="B31" s="28">
        <f t="shared" ref="B31:BK31" si="16">B4-B30</f>
        <v>0</v>
      </c>
      <c r="C31" s="28">
        <f t="shared" si="16"/>
        <v>0</v>
      </c>
      <c r="D31" s="28">
        <f t="shared" si="16"/>
        <v>0</v>
      </c>
      <c r="E31" s="28">
        <f t="shared" si="16"/>
        <v>0</v>
      </c>
      <c r="F31" s="28">
        <f t="shared" si="16"/>
        <v>0</v>
      </c>
      <c r="G31" s="28">
        <f t="shared" si="16"/>
        <v>0</v>
      </c>
      <c r="H31" s="28">
        <f t="shared" si="16"/>
        <v>0</v>
      </c>
      <c r="I31" s="28">
        <f t="shared" si="16"/>
        <v>0</v>
      </c>
      <c r="J31" s="28">
        <f t="shared" si="16"/>
        <v>-1.23</v>
      </c>
      <c r="K31" s="28">
        <f t="shared" si="16"/>
        <v>0.06</v>
      </c>
      <c r="L31" s="28">
        <f t="shared" si="16"/>
        <v>0</v>
      </c>
      <c r="M31" s="28">
        <f t="shared" si="16"/>
        <v>0.22</v>
      </c>
      <c r="N31" s="28">
        <f t="shared" si="16"/>
        <v>0.13</v>
      </c>
      <c r="O31" s="28">
        <f t="shared" si="16"/>
        <v>0.55</v>
      </c>
      <c r="P31" s="28">
        <f t="shared" si="16"/>
        <v>0.06</v>
      </c>
      <c r="Q31" s="28">
        <f t="shared" si="16"/>
        <v>0.07</v>
      </c>
      <c r="R31" s="28">
        <f t="shared" si="16"/>
        <v>-0.21</v>
      </c>
      <c r="S31" s="28">
        <f t="shared" si="16"/>
        <v>0</v>
      </c>
      <c r="T31" s="28">
        <f t="shared" si="16"/>
        <v>0</v>
      </c>
      <c r="U31" s="28">
        <f t="shared" si="16"/>
        <v>0.27</v>
      </c>
      <c r="V31" s="28">
        <f t="shared" si="16"/>
        <v>0.1</v>
      </c>
      <c r="W31" s="28">
        <f t="shared" si="16"/>
        <v>0</v>
      </c>
      <c r="X31" s="28">
        <f t="shared" si="16"/>
        <v>-0.76</v>
      </c>
      <c r="Y31" s="28">
        <f t="shared" si="16"/>
        <v>0.1</v>
      </c>
      <c r="Z31" s="28">
        <f t="shared" si="16"/>
        <v>0.69</v>
      </c>
      <c r="AA31" s="28">
        <f t="shared" si="16"/>
        <v>0.96</v>
      </c>
      <c r="AB31" s="28">
        <f t="shared" si="16"/>
        <v>0.08</v>
      </c>
      <c r="AC31" s="28">
        <f t="shared" si="16"/>
        <v>0.08</v>
      </c>
      <c r="AD31" s="28">
        <f t="shared" si="16"/>
        <v>0.04</v>
      </c>
      <c r="AE31" s="28">
        <f t="shared" si="16"/>
        <v>0.02</v>
      </c>
      <c r="AF31" s="28">
        <f t="shared" si="16"/>
        <v>0.02</v>
      </c>
      <c r="AG31" s="28">
        <f t="shared" si="16"/>
        <v>0.5</v>
      </c>
      <c r="AH31" s="28">
        <f t="shared" si="16"/>
        <v>0.01</v>
      </c>
      <c r="AI31" s="28">
        <f t="shared" si="16"/>
        <v>-0.44</v>
      </c>
      <c r="AJ31" s="28">
        <f t="shared" si="16"/>
        <v>0.04</v>
      </c>
      <c r="AK31" s="28">
        <f t="shared" si="16"/>
        <v>0.3</v>
      </c>
      <c r="AL31" s="28">
        <f t="shared" si="16"/>
        <v>0.2</v>
      </c>
      <c r="AM31" s="28">
        <f t="shared" si="16"/>
        <v>0.71</v>
      </c>
      <c r="AN31" s="28">
        <f t="shared" si="16"/>
        <v>0.21</v>
      </c>
      <c r="AO31" s="28">
        <f t="shared" si="16"/>
        <v>0.19</v>
      </c>
      <c r="AP31" s="28">
        <f t="shared" si="16"/>
        <v>3.32</v>
      </c>
      <c r="AQ31" s="28">
        <f t="shared" si="16"/>
        <v>-0.32</v>
      </c>
      <c r="AR31" s="28">
        <f t="shared" si="16"/>
        <v>0</v>
      </c>
      <c r="AS31" s="28">
        <f t="shared" si="16"/>
        <v>0.14</v>
      </c>
      <c r="AT31" s="28">
        <f t="shared" si="16"/>
        <v>-0.23</v>
      </c>
      <c r="AU31" s="28">
        <f t="shared" si="16"/>
        <v>-0.15</v>
      </c>
      <c r="AV31" s="28">
        <f t="shared" si="16"/>
        <v>0.69</v>
      </c>
      <c r="AW31" s="28">
        <f t="shared" si="16"/>
        <v>0.13</v>
      </c>
      <c r="AX31" s="28">
        <f t="shared" si="16"/>
        <v>-0.05</v>
      </c>
      <c r="AY31" s="28">
        <f t="shared" si="16"/>
        <v>0.06</v>
      </c>
      <c r="AZ31" s="28">
        <f t="shared" si="16"/>
        <v>0.02</v>
      </c>
      <c r="BA31" s="28">
        <f t="shared" si="16"/>
        <v>0.08</v>
      </c>
      <c r="BB31" s="28">
        <f t="shared" si="16"/>
        <v>0.04</v>
      </c>
      <c r="BC31" s="28">
        <f t="shared" si="16"/>
        <v>0.02</v>
      </c>
      <c r="BD31" s="28">
        <f t="shared" si="16"/>
        <v>0.04</v>
      </c>
      <c r="BE31" s="28">
        <f t="shared" si="16"/>
        <v>0.17</v>
      </c>
      <c r="BF31" s="28">
        <f t="shared" si="16"/>
        <v>-0.06</v>
      </c>
      <c r="BG31" s="28">
        <f t="shared" si="16"/>
        <v>-0.31</v>
      </c>
      <c r="BH31" s="28">
        <f t="shared" si="16"/>
        <v>1.19</v>
      </c>
      <c r="BI31" s="28">
        <f t="shared" si="16"/>
        <v>0.08</v>
      </c>
      <c r="BJ31" s="28">
        <f t="shared" si="16"/>
        <v>-0.35</v>
      </c>
      <c r="BK31" s="30">
        <f t="shared" si="16"/>
        <v>0.02</v>
      </c>
    </row>
    <row r="32">
      <c r="L32" s="12"/>
      <c r="S32" s="12"/>
      <c r="T32" s="12"/>
      <c r="U32" s="12"/>
      <c r="W32" s="12"/>
      <c r="Y32" s="12"/>
      <c r="AA32" s="12"/>
      <c r="AE32" s="12"/>
      <c r="AL32" s="12"/>
      <c r="AP32" s="12"/>
      <c r="AR32" s="12"/>
      <c r="AV32" s="12"/>
      <c r="BF32" s="12"/>
      <c r="BG32" s="12"/>
      <c r="BH32" s="12"/>
      <c r="BI32" s="12"/>
      <c r="BJ32" s="12"/>
      <c r="BK32" s="12"/>
    </row>
    <row r="33">
      <c r="A33" s="31" t="s">
        <v>115</v>
      </c>
      <c r="L33" s="12"/>
      <c r="S33" s="12"/>
      <c r="T33" s="12"/>
      <c r="U33" s="12"/>
      <c r="W33" s="12"/>
      <c r="Y33" s="12"/>
      <c r="AA33" s="12"/>
      <c r="AE33" s="12"/>
      <c r="AL33" s="12"/>
      <c r="AP33" s="12"/>
      <c r="AR33" s="12"/>
      <c r="AV33" s="12"/>
      <c r="BF33" s="12"/>
      <c r="BG33" s="12"/>
      <c r="BH33" s="12"/>
      <c r="BI33" s="12"/>
      <c r="BJ33" s="12"/>
      <c r="BK33" s="12"/>
    </row>
    <row r="34">
      <c r="A34" s="31" t="s">
        <v>48</v>
      </c>
      <c r="L34" s="12"/>
      <c r="S34" s="12"/>
      <c r="T34" s="12"/>
      <c r="U34" s="12"/>
      <c r="W34" s="12"/>
      <c r="Y34" s="12"/>
      <c r="AA34" s="12"/>
      <c r="AE34" s="12"/>
      <c r="AL34" s="12"/>
      <c r="AP34" s="12"/>
      <c r="AR34" s="12"/>
      <c r="AV34" s="12"/>
      <c r="BF34" s="12"/>
      <c r="BG34" s="12"/>
      <c r="BH34" s="12"/>
      <c r="BI34" s="12"/>
      <c r="BJ34" s="12"/>
      <c r="BK34" s="12"/>
    </row>
    <row r="35">
      <c r="A35" s="31" t="s">
        <v>49</v>
      </c>
      <c r="L35" s="12"/>
      <c r="S35" s="12"/>
      <c r="T35" s="12"/>
      <c r="U35" s="12"/>
      <c r="W35" s="12"/>
      <c r="Y35" s="12"/>
      <c r="AA35" s="12"/>
      <c r="AE35" s="12"/>
      <c r="AL35" s="12"/>
      <c r="AP35" s="12"/>
      <c r="AR35" s="12"/>
      <c r="AV35" s="12"/>
      <c r="BF35" s="12"/>
      <c r="BG35" s="12"/>
      <c r="BH35" s="12"/>
      <c r="BI35" s="12"/>
      <c r="BJ35" s="12"/>
      <c r="BK35" s="12"/>
    </row>
    <row r="36">
      <c r="A36" s="31" t="s">
        <v>50</v>
      </c>
      <c r="L36" s="12"/>
      <c r="S36" s="12"/>
      <c r="T36" s="12"/>
      <c r="U36" s="12"/>
      <c r="W36" s="12"/>
      <c r="Y36" s="12"/>
      <c r="AA36" s="12"/>
      <c r="AE36" s="12"/>
      <c r="AL36" s="12"/>
      <c r="AP36" s="12"/>
      <c r="AR36" s="12"/>
      <c r="AV36" s="12"/>
      <c r="BF36" s="12"/>
      <c r="BG36" s="12"/>
      <c r="BH36" s="12"/>
      <c r="BI36" s="12"/>
      <c r="BJ36" s="12"/>
      <c r="BK36" s="12"/>
    </row>
    <row r="37">
      <c r="L37" s="12"/>
      <c r="S37" s="12"/>
      <c r="T37" s="12"/>
      <c r="U37" s="12"/>
      <c r="W37" s="12"/>
      <c r="Y37" s="12"/>
      <c r="AA37" s="12"/>
      <c r="AE37" s="12"/>
      <c r="AL37" s="12"/>
      <c r="AP37" s="12"/>
      <c r="AR37" s="12"/>
      <c r="AV37" s="12"/>
      <c r="BF37" s="12"/>
      <c r="BG37" s="12"/>
      <c r="BH37" s="12"/>
      <c r="BI37" s="12"/>
      <c r="BJ37" s="12"/>
      <c r="BK37" s="12"/>
    </row>
    <row r="38">
      <c r="L38" s="12"/>
      <c r="S38" s="12"/>
      <c r="T38" s="12"/>
      <c r="U38" s="12"/>
      <c r="W38" s="12"/>
      <c r="Y38" s="12"/>
      <c r="AA38" s="12"/>
      <c r="AE38" s="12"/>
      <c r="AL38" s="12"/>
      <c r="AP38" s="12"/>
      <c r="AR38" s="12"/>
      <c r="AV38" s="12"/>
      <c r="BF38" s="12"/>
      <c r="BG38" s="12"/>
      <c r="BH38" s="12"/>
      <c r="BI38" s="12"/>
      <c r="BJ38" s="12"/>
      <c r="BK38" s="12"/>
    </row>
    <row r="39">
      <c r="L39" s="12"/>
      <c r="S39" s="12"/>
      <c r="T39" s="12"/>
      <c r="U39" s="12"/>
      <c r="W39" s="12"/>
      <c r="Y39" s="12"/>
      <c r="AA39" s="12"/>
      <c r="AE39" s="12"/>
      <c r="AL39" s="12"/>
      <c r="AP39" s="12"/>
      <c r="AR39" s="12"/>
      <c r="AV39" s="12"/>
      <c r="BF39" s="12"/>
      <c r="BG39" s="12"/>
      <c r="BH39" s="12"/>
      <c r="BI39" s="12"/>
      <c r="BJ39" s="12"/>
      <c r="BK39" s="12"/>
    </row>
    <row r="40">
      <c r="L40" s="12"/>
      <c r="S40" s="12"/>
      <c r="T40" s="12"/>
      <c r="U40" s="12"/>
      <c r="W40" s="12"/>
      <c r="Y40" s="12"/>
      <c r="AA40" s="12"/>
      <c r="AE40" s="12"/>
      <c r="AL40" s="12"/>
      <c r="AP40" s="12"/>
      <c r="AR40" s="12"/>
      <c r="AV40" s="12"/>
      <c r="BF40" s="12"/>
      <c r="BG40" s="12"/>
      <c r="BH40" s="12"/>
      <c r="BI40" s="12"/>
      <c r="BJ40" s="12"/>
      <c r="BK40" s="12"/>
    </row>
    <row r="41">
      <c r="L41" s="12"/>
      <c r="S41" s="12"/>
      <c r="T41" s="12"/>
      <c r="U41" s="12"/>
      <c r="W41" s="12"/>
      <c r="Y41" s="12"/>
      <c r="AA41" s="12"/>
      <c r="AE41" s="12"/>
      <c r="AL41" s="12"/>
      <c r="AP41" s="12"/>
      <c r="AR41" s="12"/>
      <c r="AV41" s="12"/>
      <c r="BF41" s="12"/>
      <c r="BG41" s="12"/>
      <c r="BH41" s="12"/>
      <c r="BI41" s="12"/>
      <c r="BJ41" s="12"/>
      <c r="BK41" s="12"/>
    </row>
    <row r="42">
      <c r="L42" s="12"/>
      <c r="S42" s="12"/>
      <c r="T42" s="12"/>
      <c r="U42" s="12"/>
      <c r="W42" s="12"/>
      <c r="Y42" s="12"/>
      <c r="AA42" s="12"/>
      <c r="AE42" s="12"/>
      <c r="AL42" s="12"/>
      <c r="AP42" s="12"/>
      <c r="AR42" s="12"/>
      <c r="AV42" s="12"/>
      <c r="BF42" s="12"/>
      <c r="BG42" s="12"/>
      <c r="BH42" s="12"/>
      <c r="BI42" s="12"/>
      <c r="BJ42" s="12"/>
      <c r="BK42" s="12"/>
    </row>
    <row r="43">
      <c r="L43" s="12"/>
      <c r="S43" s="12"/>
      <c r="T43" s="12"/>
      <c r="U43" s="12"/>
      <c r="W43" s="12"/>
      <c r="Y43" s="12"/>
      <c r="AA43" s="12"/>
      <c r="AE43" s="12"/>
      <c r="AL43" s="12"/>
      <c r="AP43" s="12"/>
      <c r="AR43" s="12"/>
      <c r="AV43" s="12"/>
      <c r="BF43" s="12"/>
      <c r="BG43" s="12"/>
      <c r="BH43" s="12"/>
      <c r="BI43" s="12"/>
      <c r="BJ43" s="12"/>
      <c r="BK43" s="12"/>
    </row>
    <row r="44">
      <c r="L44" s="12"/>
      <c r="S44" s="12"/>
      <c r="T44" s="12"/>
      <c r="U44" s="12"/>
      <c r="W44" s="12"/>
      <c r="Y44" s="12"/>
      <c r="AA44" s="12"/>
      <c r="AE44" s="12"/>
      <c r="AL44" s="12"/>
      <c r="AP44" s="12"/>
      <c r="AR44" s="12"/>
      <c r="AV44" s="12"/>
      <c r="BF44" s="12"/>
      <c r="BG44" s="12"/>
      <c r="BH44" s="12"/>
      <c r="BI44" s="12"/>
      <c r="BJ44" s="12"/>
      <c r="BK44" s="12"/>
    </row>
    <row r="45">
      <c r="L45" s="12"/>
      <c r="S45" s="12"/>
      <c r="T45" s="12"/>
      <c r="U45" s="12"/>
      <c r="W45" s="12"/>
      <c r="Y45" s="12"/>
      <c r="AA45" s="12"/>
      <c r="AE45" s="12"/>
      <c r="AL45" s="12"/>
      <c r="AP45" s="12"/>
      <c r="AR45" s="12"/>
      <c r="AV45" s="12"/>
      <c r="BF45" s="12"/>
      <c r="BG45" s="12"/>
      <c r="BH45" s="12"/>
      <c r="BI45" s="12"/>
      <c r="BJ45" s="12"/>
      <c r="BK45" s="12"/>
    </row>
    <row r="46">
      <c r="L46" s="12"/>
      <c r="S46" s="12"/>
      <c r="T46" s="12"/>
      <c r="U46" s="12"/>
      <c r="W46" s="12"/>
      <c r="Y46" s="12"/>
      <c r="AA46" s="12"/>
      <c r="AE46" s="12"/>
      <c r="AL46" s="12"/>
      <c r="AP46" s="12"/>
      <c r="AR46" s="12"/>
      <c r="AV46" s="12"/>
      <c r="BF46" s="12"/>
      <c r="BG46" s="12"/>
      <c r="BH46" s="12"/>
      <c r="BI46" s="12"/>
      <c r="BJ46" s="12"/>
      <c r="BK46" s="12"/>
    </row>
    <row r="47">
      <c r="L47" s="12"/>
      <c r="S47" s="12"/>
      <c r="T47" s="12"/>
      <c r="U47" s="12"/>
      <c r="W47" s="12"/>
      <c r="Y47" s="12"/>
      <c r="AA47" s="12"/>
      <c r="AE47" s="12"/>
      <c r="AL47" s="12"/>
      <c r="AP47" s="12"/>
      <c r="AR47" s="12"/>
      <c r="AV47" s="12"/>
      <c r="BF47" s="12"/>
      <c r="BG47" s="12"/>
      <c r="BH47" s="12"/>
      <c r="BI47" s="12"/>
      <c r="BJ47" s="12"/>
      <c r="BK47" s="12"/>
    </row>
    <row r="48">
      <c r="L48" s="12"/>
      <c r="S48" s="12"/>
      <c r="T48" s="12"/>
      <c r="U48" s="12"/>
      <c r="W48" s="12"/>
      <c r="Y48" s="12"/>
      <c r="AA48" s="12"/>
      <c r="AE48" s="12"/>
      <c r="AL48" s="12"/>
      <c r="AP48" s="12"/>
      <c r="AR48" s="12"/>
      <c r="AV48" s="12"/>
      <c r="BF48" s="12"/>
      <c r="BG48" s="12"/>
      <c r="BH48" s="12"/>
      <c r="BI48" s="12"/>
      <c r="BJ48" s="12"/>
      <c r="BK48" s="12"/>
    </row>
    <row r="49">
      <c r="L49" s="12"/>
      <c r="S49" s="12"/>
      <c r="T49" s="12"/>
      <c r="U49" s="12"/>
      <c r="W49" s="12"/>
      <c r="Y49" s="12"/>
      <c r="AA49" s="12"/>
      <c r="AE49" s="12"/>
      <c r="AL49" s="12"/>
      <c r="AP49" s="12"/>
      <c r="AR49" s="12"/>
      <c r="AV49" s="12"/>
      <c r="BF49" s="12"/>
      <c r="BG49" s="12"/>
      <c r="BH49" s="12"/>
      <c r="BI49" s="12"/>
      <c r="BJ49" s="12"/>
      <c r="BK49" s="12"/>
    </row>
    <row r="50">
      <c r="L50" s="12"/>
      <c r="S50" s="12"/>
      <c r="T50" s="12"/>
      <c r="U50" s="12"/>
      <c r="W50" s="12"/>
      <c r="Y50" s="12"/>
      <c r="AA50" s="12"/>
      <c r="AE50" s="12"/>
      <c r="AL50" s="12"/>
      <c r="AP50" s="12"/>
      <c r="AR50" s="12"/>
      <c r="AV50" s="12"/>
      <c r="BF50" s="12"/>
      <c r="BG50" s="12"/>
      <c r="BH50" s="12"/>
      <c r="BI50" s="12"/>
      <c r="BJ50" s="12"/>
      <c r="BK50" s="12"/>
    </row>
    <row r="51">
      <c r="L51" s="12"/>
      <c r="S51" s="12"/>
      <c r="T51" s="12"/>
      <c r="U51" s="12"/>
      <c r="W51" s="12"/>
      <c r="Y51" s="12"/>
      <c r="AA51" s="12"/>
      <c r="AE51" s="12"/>
      <c r="AL51" s="12"/>
      <c r="AP51" s="12"/>
      <c r="AR51" s="12"/>
      <c r="AV51" s="12"/>
      <c r="BF51" s="12"/>
      <c r="BG51" s="12"/>
      <c r="BH51" s="12"/>
      <c r="BI51" s="12"/>
      <c r="BJ51" s="12"/>
      <c r="BK51" s="12"/>
    </row>
    <row r="52">
      <c r="L52" s="12"/>
      <c r="S52" s="12"/>
      <c r="T52" s="12"/>
      <c r="U52" s="12"/>
      <c r="W52" s="12"/>
      <c r="Y52" s="12"/>
      <c r="AA52" s="12"/>
      <c r="AE52" s="12"/>
      <c r="AL52" s="12"/>
      <c r="AP52" s="12"/>
      <c r="AR52" s="12"/>
      <c r="AV52" s="12"/>
      <c r="BF52" s="12"/>
      <c r="BG52" s="12"/>
      <c r="BH52" s="12"/>
      <c r="BI52" s="12"/>
      <c r="BJ52" s="12"/>
      <c r="BK52" s="12"/>
    </row>
    <row r="53">
      <c r="L53" s="12"/>
      <c r="S53" s="12"/>
      <c r="T53" s="12"/>
      <c r="U53" s="12"/>
      <c r="W53" s="12"/>
      <c r="Y53" s="12"/>
      <c r="AA53" s="12"/>
      <c r="AE53" s="12"/>
      <c r="AL53" s="12"/>
      <c r="AP53" s="12"/>
      <c r="AR53" s="12"/>
      <c r="AV53" s="12"/>
      <c r="BF53" s="12"/>
      <c r="BG53" s="12"/>
      <c r="BH53" s="12"/>
      <c r="BI53" s="12"/>
      <c r="BJ53" s="12"/>
      <c r="BK53" s="12"/>
    </row>
    <row r="54">
      <c r="L54" s="12"/>
      <c r="S54" s="12"/>
      <c r="T54" s="12"/>
      <c r="U54" s="12"/>
      <c r="W54" s="12"/>
      <c r="Y54" s="12"/>
      <c r="AA54" s="12"/>
      <c r="AE54" s="12"/>
      <c r="AL54" s="12"/>
      <c r="AP54" s="12"/>
      <c r="AR54" s="12"/>
      <c r="AV54" s="12"/>
      <c r="BF54" s="12"/>
      <c r="BG54" s="12"/>
      <c r="BH54" s="12"/>
      <c r="BI54" s="12"/>
      <c r="BJ54" s="12"/>
      <c r="BK54" s="12"/>
    </row>
    <row r="55">
      <c r="L55" s="12"/>
      <c r="S55" s="12"/>
      <c r="T55" s="12"/>
      <c r="U55" s="12"/>
      <c r="W55" s="12"/>
      <c r="Y55" s="12"/>
      <c r="AA55" s="12"/>
      <c r="AE55" s="12"/>
      <c r="AL55" s="12"/>
      <c r="AP55" s="12"/>
      <c r="AR55" s="12"/>
      <c r="AV55" s="12"/>
      <c r="BF55" s="12"/>
      <c r="BG55" s="12"/>
      <c r="BH55" s="12"/>
      <c r="BI55" s="12"/>
      <c r="BJ55" s="12"/>
      <c r="BK55" s="12"/>
    </row>
    <row r="56">
      <c r="L56" s="12"/>
      <c r="S56" s="12"/>
      <c r="T56" s="12"/>
      <c r="U56" s="12"/>
      <c r="W56" s="12"/>
      <c r="Y56" s="12"/>
      <c r="AA56" s="12"/>
      <c r="AE56" s="12"/>
      <c r="AL56" s="12"/>
      <c r="AP56" s="12"/>
      <c r="AR56" s="12"/>
      <c r="AV56" s="12"/>
      <c r="BF56" s="12"/>
      <c r="BG56" s="12"/>
      <c r="BH56" s="12"/>
      <c r="BI56" s="12"/>
      <c r="BJ56" s="12"/>
      <c r="BK56" s="12"/>
    </row>
    <row r="57">
      <c r="L57" s="12"/>
      <c r="S57" s="12"/>
      <c r="T57" s="12"/>
      <c r="U57" s="12"/>
      <c r="W57" s="12"/>
      <c r="Y57" s="12"/>
      <c r="AA57" s="12"/>
      <c r="AE57" s="12"/>
      <c r="AL57" s="12"/>
      <c r="AP57" s="12"/>
      <c r="AR57" s="12"/>
      <c r="AV57" s="12"/>
      <c r="BF57" s="12"/>
      <c r="BG57" s="12"/>
      <c r="BH57" s="12"/>
      <c r="BI57" s="12"/>
      <c r="BJ57" s="12"/>
      <c r="BK57" s="12"/>
    </row>
    <row r="58">
      <c r="L58" s="12"/>
      <c r="S58" s="12"/>
      <c r="T58" s="12"/>
      <c r="U58" s="12"/>
      <c r="W58" s="12"/>
      <c r="Y58" s="12"/>
      <c r="AA58" s="12"/>
      <c r="AE58" s="12"/>
      <c r="AL58" s="12"/>
      <c r="AP58" s="12"/>
      <c r="AR58" s="12"/>
      <c r="AV58" s="12"/>
      <c r="BF58" s="12"/>
      <c r="BG58" s="12"/>
      <c r="BH58" s="12"/>
      <c r="BI58" s="12"/>
      <c r="BJ58" s="12"/>
      <c r="BK58" s="12"/>
    </row>
    <row r="59">
      <c r="L59" s="12"/>
      <c r="S59" s="12"/>
      <c r="T59" s="12"/>
      <c r="U59" s="12"/>
      <c r="W59" s="12"/>
      <c r="Y59" s="12"/>
      <c r="AA59" s="12"/>
      <c r="AE59" s="12"/>
      <c r="AL59" s="12"/>
      <c r="AP59" s="12"/>
      <c r="AR59" s="12"/>
      <c r="AV59" s="12"/>
      <c r="BF59" s="12"/>
      <c r="BG59" s="12"/>
      <c r="BH59" s="12"/>
      <c r="BI59" s="12"/>
      <c r="BJ59" s="12"/>
      <c r="BK59" s="12"/>
    </row>
    <row r="60">
      <c r="L60" s="12"/>
      <c r="S60" s="12"/>
      <c r="T60" s="12"/>
      <c r="U60" s="12"/>
      <c r="W60" s="12"/>
      <c r="Y60" s="12"/>
      <c r="AA60" s="12"/>
      <c r="AE60" s="12"/>
      <c r="AL60" s="12"/>
      <c r="AP60" s="12"/>
      <c r="AR60" s="12"/>
      <c r="AV60" s="12"/>
      <c r="BF60" s="12"/>
      <c r="BG60" s="12"/>
      <c r="BH60" s="12"/>
      <c r="BI60" s="12"/>
      <c r="BJ60" s="12"/>
      <c r="BK60" s="12"/>
    </row>
    <row r="61">
      <c r="L61" s="12"/>
      <c r="S61" s="12"/>
      <c r="T61" s="12"/>
      <c r="U61" s="12"/>
      <c r="W61" s="12"/>
      <c r="Y61" s="12"/>
      <c r="AA61" s="12"/>
      <c r="AE61" s="12"/>
      <c r="AL61" s="12"/>
      <c r="AP61" s="12"/>
      <c r="AR61" s="12"/>
      <c r="AV61" s="12"/>
      <c r="BF61" s="12"/>
      <c r="BG61" s="12"/>
      <c r="BH61" s="12"/>
      <c r="BI61" s="12"/>
      <c r="BJ61" s="12"/>
      <c r="BK61" s="12"/>
    </row>
    <row r="62">
      <c r="L62" s="12"/>
      <c r="S62" s="12"/>
      <c r="T62" s="12"/>
      <c r="U62" s="12"/>
      <c r="W62" s="12"/>
      <c r="Y62" s="12"/>
      <c r="AA62" s="12"/>
      <c r="AE62" s="12"/>
      <c r="AL62" s="12"/>
      <c r="AP62" s="12"/>
      <c r="AR62" s="12"/>
      <c r="AV62" s="12"/>
      <c r="BF62" s="12"/>
      <c r="BG62" s="12"/>
      <c r="BH62" s="12"/>
      <c r="BI62" s="12"/>
      <c r="BJ62" s="12"/>
      <c r="BK62" s="12"/>
    </row>
    <row r="63">
      <c r="L63" s="12"/>
      <c r="S63" s="12"/>
      <c r="T63" s="12"/>
      <c r="U63" s="12"/>
      <c r="W63" s="12"/>
      <c r="Y63" s="12"/>
      <c r="AA63" s="12"/>
      <c r="AE63" s="12"/>
      <c r="AL63" s="12"/>
      <c r="AP63" s="12"/>
      <c r="AR63" s="12"/>
      <c r="AV63" s="12"/>
      <c r="BF63" s="12"/>
      <c r="BG63" s="12"/>
      <c r="BH63" s="12"/>
      <c r="BI63" s="12"/>
      <c r="BJ63" s="12"/>
      <c r="BK63" s="12"/>
    </row>
    <row r="64">
      <c r="L64" s="12"/>
      <c r="S64" s="12"/>
      <c r="T64" s="12"/>
      <c r="U64" s="12"/>
      <c r="W64" s="12"/>
      <c r="Y64" s="12"/>
      <c r="AA64" s="12"/>
      <c r="AE64" s="12"/>
      <c r="AL64" s="12"/>
      <c r="AP64" s="12"/>
      <c r="AR64" s="12"/>
      <c r="AV64" s="12"/>
      <c r="BF64" s="12"/>
      <c r="BG64" s="12"/>
      <c r="BH64" s="12"/>
      <c r="BI64" s="12"/>
      <c r="BJ64" s="12"/>
      <c r="BK64" s="12"/>
    </row>
    <row r="65">
      <c r="L65" s="12"/>
      <c r="S65" s="12"/>
      <c r="T65" s="12"/>
      <c r="U65" s="12"/>
      <c r="W65" s="12"/>
      <c r="Y65" s="12"/>
      <c r="AA65" s="12"/>
      <c r="AE65" s="12"/>
      <c r="AL65" s="12"/>
      <c r="AP65" s="12"/>
      <c r="AR65" s="12"/>
      <c r="AV65" s="12"/>
      <c r="BF65" s="12"/>
      <c r="BG65" s="12"/>
      <c r="BH65" s="12"/>
      <c r="BI65" s="12"/>
      <c r="BJ65" s="12"/>
      <c r="BK65" s="12"/>
    </row>
    <row r="66">
      <c r="L66" s="12"/>
      <c r="S66" s="12"/>
      <c r="T66" s="12"/>
      <c r="U66" s="12"/>
      <c r="W66" s="12"/>
      <c r="Y66" s="12"/>
      <c r="AA66" s="12"/>
      <c r="AE66" s="12"/>
      <c r="AL66" s="12"/>
      <c r="AP66" s="12"/>
      <c r="AR66" s="12"/>
      <c r="AV66" s="12"/>
      <c r="BF66" s="12"/>
      <c r="BG66" s="12"/>
      <c r="BH66" s="12"/>
      <c r="BI66" s="12"/>
      <c r="BJ66" s="12"/>
      <c r="BK66" s="12"/>
    </row>
    <row r="67">
      <c r="L67" s="12"/>
      <c r="S67" s="12"/>
      <c r="T67" s="12"/>
      <c r="U67" s="12"/>
      <c r="W67" s="12"/>
      <c r="Y67" s="12"/>
      <c r="AA67" s="12"/>
      <c r="AE67" s="12"/>
      <c r="AL67" s="12"/>
      <c r="AP67" s="12"/>
      <c r="AR67" s="12"/>
      <c r="AV67" s="12"/>
      <c r="BF67" s="12"/>
      <c r="BG67" s="12"/>
      <c r="BH67" s="12"/>
      <c r="BI67" s="12"/>
      <c r="BJ67" s="12"/>
      <c r="BK67" s="12"/>
    </row>
    <row r="68">
      <c r="L68" s="12"/>
      <c r="S68" s="12"/>
      <c r="T68" s="12"/>
      <c r="U68" s="12"/>
      <c r="W68" s="12"/>
      <c r="Y68" s="12"/>
      <c r="AA68" s="12"/>
      <c r="AE68" s="12"/>
      <c r="AL68" s="12"/>
      <c r="AP68" s="12"/>
      <c r="AR68" s="12"/>
      <c r="AV68" s="12"/>
      <c r="BF68" s="12"/>
      <c r="BG68" s="12"/>
      <c r="BH68" s="12"/>
      <c r="BI68" s="12"/>
      <c r="BJ68" s="12"/>
      <c r="BK68" s="12"/>
    </row>
    <row r="69">
      <c r="L69" s="12"/>
      <c r="S69" s="12"/>
      <c r="T69" s="12"/>
      <c r="U69" s="12"/>
      <c r="W69" s="12"/>
      <c r="Y69" s="12"/>
      <c r="AA69" s="12"/>
      <c r="AE69" s="12"/>
      <c r="AL69" s="12"/>
      <c r="AP69" s="12"/>
      <c r="AR69" s="12"/>
      <c r="AV69" s="12"/>
      <c r="BF69" s="12"/>
      <c r="BG69" s="12"/>
      <c r="BH69" s="12"/>
      <c r="BI69" s="12"/>
      <c r="BJ69" s="12"/>
      <c r="BK69" s="12"/>
    </row>
    <row r="70">
      <c r="L70" s="12"/>
      <c r="S70" s="12"/>
      <c r="T70" s="12"/>
      <c r="U70" s="12"/>
      <c r="W70" s="12"/>
      <c r="Y70" s="12"/>
      <c r="AA70" s="12"/>
      <c r="AE70" s="12"/>
      <c r="AL70" s="12"/>
      <c r="AP70" s="12"/>
      <c r="AR70" s="12"/>
      <c r="AV70" s="12"/>
      <c r="BF70" s="12"/>
      <c r="BG70" s="12"/>
      <c r="BH70" s="12"/>
      <c r="BI70" s="12"/>
      <c r="BJ70" s="12"/>
      <c r="BK70" s="12"/>
    </row>
    <row r="71">
      <c r="L71" s="12"/>
      <c r="S71" s="12"/>
      <c r="T71" s="12"/>
      <c r="U71" s="12"/>
      <c r="W71" s="12"/>
      <c r="Y71" s="12"/>
      <c r="AA71" s="12"/>
      <c r="AE71" s="12"/>
      <c r="AL71" s="12"/>
      <c r="AP71" s="12"/>
      <c r="AR71" s="12"/>
      <c r="AV71" s="12"/>
      <c r="BF71" s="12"/>
      <c r="BG71" s="12"/>
      <c r="BH71" s="12"/>
      <c r="BI71" s="12"/>
      <c r="BJ71" s="12"/>
      <c r="BK71" s="12"/>
    </row>
    <row r="72">
      <c r="L72" s="12"/>
      <c r="S72" s="12"/>
      <c r="T72" s="12"/>
      <c r="U72" s="12"/>
      <c r="W72" s="12"/>
      <c r="Y72" s="12"/>
      <c r="AA72" s="12"/>
      <c r="AE72" s="12"/>
      <c r="AL72" s="12"/>
      <c r="AP72" s="12"/>
      <c r="AR72" s="12"/>
      <c r="AV72" s="12"/>
      <c r="BF72" s="12"/>
      <c r="BG72" s="12"/>
      <c r="BH72" s="12"/>
      <c r="BI72" s="12"/>
      <c r="BJ72" s="12"/>
      <c r="BK72" s="12"/>
    </row>
    <row r="73">
      <c r="L73" s="12"/>
      <c r="S73" s="12"/>
      <c r="T73" s="12"/>
      <c r="U73" s="12"/>
      <c r="W73" s="12"/>
      <c r="Y73" s="12"/>
      <c r="AA73" s="12"/>
      <c r="AE73" s="12"/>
      <c r="AL73" s="12"/>
      <c r="AP73" s="12"/>
      <c r="AR73" s="12"/>
      <c r="AV73" s="12"/>
      <c r="BF73" s="12"/>
      <c r="BG73" s="12"/>
      <c r="BH73" s="12"/>
      <c r="BI73" s="12"/>
      <c r="BJ73" s="12"/>
      <c r="BK73" s="12"/>
    </row>
    <row r="74">
      <c r="L74" s="12"/>
      <c r="S74" s="12"/>
      <c r="T74" s="12"/>
      <c r="U74" s="12"/>
      <c r="W74" s="12"/>
      <c r="Y74" s="12"/>
      <c r="AA74" s="12"/>
      <c r="AE74" s="12"/>
      <c r="AL74" s="12"/>
      <c r="AP74" s="12"/>
      <c r="AR74" s="12"/>
      <c r="AV74" s="12"/>
      <c r="BF74" s="12"/>
      <c r="BG74" s="12"/>
      <c r="BH74" s="12"/>
      <c r="BI74" s="12"/>
      <c r="BJ74" s="12"/>
      <c r="BK74" s="12"/>
    </row>
    <row r="75">
      <c r="L75" s="12"/>
      <c r="S75" s="12"/>
      <c r="T75" s="12"/>
      <c r="U75" s="12"/>
      <c r="W75" s="12"/>
      <c r="Y75" s="12"/>
      <c r="AA75" s="12"/>
      <c r="AE75" s="12"/>
      <c r="AL75" s="12"/>
      <c r="AP75" s="12"/>
      <c r="AR75" s="12"/>
      <c r="AV75" s="12"/>
      <c r="BF75" s="12"/>
      <c r="BG75" s="12"/>
      <c r="BH75" s="12"/>
      <c r="BI75" s="12"/>
      <c r="BJ75" s="12"/>
      <c r="BK75" s="12"/>
    </row>
    <row r="76">
      <c r="L76" s="12"/>
      <c r="S76" s="12"/>
      <c r="T76" s="12"/>
      <c r="U76" s="12"/>
      <c r="W76" s="12"/>
      <c r="Y76" s="12"/>
      <c r="AA76" s="12"/>
      <c r="AE76" s="12"/>
      <c r="AL76" s="12"/>
      <c r="AP76" s="12"/>
      <c r="AR76" s="12"/>
      <c r="AV76" s="12"/>
      <c r="BF76" s="12"/>
      <c r="BG76" s="12"/>
      <c r="BH76" s="12"/>
      <c r="BI76" s="12"/>
      <c r="BJ76" s="12"/>
      <c r="BK76" s="12"/>
    </row>
    <row r="77">
      <c r="L77" s="12"/>
      <c r="S77" s="12"/>
      <c r="T77" s="12"/>
      <c r="U77" s="12"/>
      <c r="W77" s="12"/>
      <c r="Y77" s="12"/>
      <c r="AA77" s="12"/>
      <c r="AE77" s="12"/>
      <c r="AL77" s="12"/>
      <c r="AP77" s="12"/>
      <c r="AR77" s="12"/>
      <c r="AV77" s="12"/>
      <c r="BF77" s="12"/>
      <c r="BG77" s="12"/>
      <c r="BH77" s="12"/>
      <c r="BI77" s="12"/>
      <c r="BJ77" s="12"/>
      <c r="BK77" s="12"/>
    </row>
    <row r="78">
      <c r="L78" s="12"/>
      <c r="S78" s="12"/>
      <c r="T78" s="12"/>
      <c r="U78" s="12"/>
      <c r="W78" s="12"/>
      <c r="Y78" s="12"/>
      <c r="AA78" s="12"/>
      <c r="AE78" s="12"/>
      <c r="AL78" s="12"/>
      <c r="AP78" s="12"/>
      <c r="AR78" s="12"/>
      <c r="AV78" s="12"/>
      <c r="BF78" s="12"/>
      <c r="BG78" s="12"/>
      <c r="BH78" s="12"/>
      <c r="BI78" s="12"/>
      <c r="BJ78" s="12"/>
      <c r="BK78" s="12"/>
    </row>
    <row r="79">
      <c r="L79" s="12"/>
      <c r="S79" s="12"/>
      <c r="T79" s="12"/>
      <c r="U79" s="12"/>
      <c r="W79" s="12"/>
      <c r="Y79" s="12"/>
      <c r="AA79" s="12"/>
      <c r="AE79" s="12"/>
      <c r="AL79" s="12"/>
      <c r="AP79" s="12"/>
      <c r="AR79" s="12"/>
      <c r="AV79" s="12"/>
      <c r="BF79" s="12"/>
      <c r="BG79" s="12"/>
      <c r="BH79" s="12"/>
      <c r="BI79" s="12"/>
      <c r="BJ79" s="12"/>
      <c r="BK79" s="12"/>
    </row>
    <row r="80">
      <c r="L80" s="12"/>
      <c r="S80" s="12"/>
      <c r="T80" s="12"/>
      <c r="U80" s="12"/>
      <c r="W80" s="12"/>
      <c r="Y80" s="12"/>
      <c r="AA80" s="12"/>
      <c r="AE80" s="12"/>
      <c r="AL80" s="12"/>
      <c r="AP80" s="12"/>
      <c r="AR80" s="12"/>
      <c r="AV80" s="12"/>
      <c r="BF80" s="12"/>
      <c r="BG80" s="12"/>
      <c r="BH80" s="12"/>
      <c r="BI80" s="12"/>
      <c r="BJ80" s="12"/>
      <c r="BK80" s="12"/>
    </row>
    <row r="81">
      <c r="L81" s="12"/>
      <c r="S81" s="12"/>
      <c r="T81" s="12"/>
      <c r="U81" s="12"/>
      <c r="W81" s="12"/>
      <c r="Y81" s="12"/>
      <c r="AA81" s="12"/>
      <c r="AE81" s="12"/>
      <c r="AL81" s="12"/>
      <c r="AP81" s="12"/>
      <c r="AR81" s="12"/>
      <c r="AV81" s="12"/>
      <c r="BF81" s="12"/>
      <c r="BG81" s="12"/>
      <c r="BH81" s="12"/>
      <c r="BI81" s="12"/>
      <c r="BJ81" s="12"/>
      <c r="BK81" s="12"/>
    </row>
    <row r="82">
      <c r="L82" s="12"/>
      <c r="S82" s="12"/>
      <c r="T82" s="12"/>
      <c r="U82" s="12"/>
      <c r="W82" s="12"/>
      <c r="Y82" s="12"/>
      <c r="AA82" s="12"/>
      <c r="AE82" s="12"/>
      <c r="AL82" s="12"/>
      <c r="AP82" s="12"/>
      <c r="AR82" s="12"/>
      <c r="AV82" s="12"/>
      <c r="BF82" s="12"/>
      <c r="BG82" s="12"/>
      <c r="BH82" s="12"/>
      <c r="BI82" s="12"/>
      <c r="BJ82" s="12"/>
      <c r="BK82" s="12"/>
    </row>
    <row r="83">
      <c r="L83" s="12"/>
      <c r="S83" s="12"/>
      <c r="T83" s="12"/>
      <c r="U83" s="12"/>
      <c r="W83" s="12"/>
      <c r="Y83" s="12"/>
      <c r="AA83" s="12"/>
      <c r="AE83" s="12"/>
      <c r="AL83" s="12"/>
      <c r="AP83" s="12"/>
      <c r="AR83" s="12"/>
      <c r="AV83" s="12"/>
      <c r="BF83" s="12"/>
      <c r="BG83" s="12"/>
      <c r="BH83" s="12"/>
      <c r="BI83" s="12"/>
      <c r="BJ83" s="12"/>
      <c r="BK83" s="12"/>
    </row>
    <row r="84">
      <c r="L84" s="12"/>
      <c r="S84" s="12"/>
      <c r="T84" s="12"/>
      <c r="U84" s="12"/>
      <c r="W84" s="12"/>
      <c r="Y84" s="12"/>
      <c r="AA84" s="12"/>
      <c r="AE84" s="12"/>
      <c r="AL84" s="12"/>
      <c r="AP84" s="12"/>
      <c r="AR84" s="12"/>
      <c r="AV84" s="12"/>
      <c r="BF84" s="12"/>
      <c r="BG84" s="12"/>
      <c r="BH84" s="12"/>
      <c r="BI84" s="12"/>
      <c r="BJ84" s="12"/>
      <c r="BK84" s="12"/>
    </row>
    <row r="85">
      <c r="L85" s="12"/>
      <c r="S85" s="12"/>
      <c r="T85" s="12"/>
      <c r="U85" s="12"/>
      <c r="W85" s="12"/>
      <c r="Y85" s="12"/>
      <c r="AA85" s="12"/>
      <c r="AE85" s="12"/>
      <c r="AL85" s="12"/>
      <c r="AP85" s="12"/>
      <c r="AR85" s="12"/>
      <c r="AV85" s="12"/>
      <c r="BF85" s="12"/>
      <c r="BG85" s="12"/>
      <c r="BH85" s="12"/>
      <c r="BI85" s="12"/>
      <c r="BJ85" s="12"/>
      <c r="BK85" s="12"/>
    </row>
    <row r="86">
      <c r="L86" s="12"/>
      <c r="S86" s="12"/>
      <c r="T86" s="12"/>
      <c r="U86" s="12"/>
      <c r="W86" s="12"/>
      <c r="Y86" s="12"/>
      <c r="AA86" s="12"/>
      <c r="AE86" s="12"/>
      <c r="AL86" s="12"/>
      <c r="AP86" s="12"/>
      <c r="AR86" s="12"/>
      <c r="AV86" s="12"/>
      <c r="BF86" s="12"/>
      <c r="BG86" s="12"/>
      <c r="BH86" s="12"/>
      <c r="BI86" s="12"/>
      <c r="BJ86" s="12"/>
      <c r="BK86" s="12"/>
    </row>
    <row r="87">
      <c r="L87" s="12"/>
      <c r="S87" s="12"/>
      <c r="T87" s="12"/>
      <c r="U87" s="12"/>
      <c r="W87" s="12"/>
      <c r="Y87" s="12"/>
      <c r="AA87" s="12"/>
      <c r="AE87" s="12"/>
      <c r="AL87" s="12"/>
      <c r="AP87" s="12"/>
      <c r="AR87" s="12"/>
      <c r="AV87" s="12"/>
      <c r="BF87" s="12"/>
      <c r="BG87" s="12"/>
      <c r="BH87" s="12"/>
      <c r="BI87" s="12"/>
      <c r="BJ87" s="12"/>
      <c r="BK87" s="12"/>
    </row>
    <row r="88">
      <c r="L88" s="12"/>
      <c r="S88" s="12"/>
      <c r="T88" s="12"/>
      <c r="U88" s="12"/>
      <c r="W88" s="12"/>
      <c r="Y88" s="12"/>
      <c r="AA88" s="12"/>
      <c r="AE88" s="12"/>
      <c r="AL88" s="12"/>
      <c r="AP88" s="12"/>
      <c r="AR88" s="12"/>
      <c r="AV88" s="12"/>
      <c r="BF88" s="12"/>
      <c r="BG88" s="12"/>
      <c r="BH88" s="12"/>
      <c r="BI88" s="12"/>
      <c r="BJ88" s="12"/>
      <c r="BK88" s="12"/>
    </row>
    <row r="89">
      <c r="L89" s="12"/>
      <c r="S89" s="12"/>
      <c r="T89" s="12"/>
      <c r="U89" s="12"/>
      <c r="W89" s="12"/>
      <c r="Y89" s="12"/>
      <c r="AA89" s="12"/>
      <c r="AE89" s="12"/>
      <c r="AL89" s="12"/>
      <c r="AP89" s="12"/>
      <c r="AR89" s="12"/>
      <c r="AV89" s="12"/>
      <c r="BF89" s="12"/>
      <c r="BG89" s="12"/>
      <c r="BH89" s="12"/>
      <c r="BI89" s="12"/>
      <c r="BJ89" s="12"/>
      <c r="BK89" s="12"/>
    </row>
    <row r="90">
      <c r="L90" s="12"/>
      <c r="S90" s="12"/>
      <c r="T90" s="12"/>
      <c r="U90" s="12"/>
      <c r="W90" s="12"/>
      <c r="Y90" s="12"/>
      <c r="AA90" s="12"/>
      <c r="AE90" s="12"/>
      <c r="AL90" s="12"/>
      <c r="AP90" s="12"/>
      <c r="AR90" s="12"/>
      <c r="AV90" s="12"/>
      <c r="BF90" s="12"/>
      <c r="BG90" s="12"/>
      <c r="BH90" s="12"/>
      <c r="BI90" s="12"/>
      <c r="BJ90" s="12"/>
      <c r="BK90" s="12"/>
    </row>
    <row r="91">
      <c r="L91" s="12"/>
      <c r="S91" s="12"/>
      <c r="T91" s="12"/>
      <c r="U91" s="12"/>
      <c r="W91" s="12"/>
      <c r="Y91" s="12"/>
      <c r="AA91" s="12"/>
      <c r="AE91" s="12"/>
      <c r="AL91" s="12"/>
      <c r="AP91" s="12"/>
      <c r="AR91" s="12"/>
      <c r="AV91" s="12"/>
      <c r="BF91" s="12"/>
      <c r="BG91" s="12"/>
      <c r="BH91" s="12"/>
      <c r="BI91" s="12"/>
      <c r="BJ91" s="12"/>
      <c r="BK91" s="12"/>
    </row>
    <row r="92">
      <c r="L92" s="12"/>
      <c r="S92" s="12"/>
      <c r="T92" s="12"/>
      <c r="U92" s="12"/>
      <c r="W92" s="12"/>
      <c r="Y92" s="12"/>
      <c r="AA92" s="12"/>
      <c r="AE92" s="12"/>
      <c r="AL92" s="12"/>
      <c r="AP92" s="12"/>
      <c r="AR92" s="12"/>
      <c r="AV92" s="12"/>
      <c r="BF92" s="12"/>
      <c r="BG92" s="12"/>
      <c r="BH92" s="12"/>
      <c r="BI92" s="12"/>
      <c r="BJ92" s="12"/>
      <c r="BK92" s="12"/>
    </row>
    <row r="93">
      <c r="L93" s="12"/>
      <c r="S93" s="12"/>
      <c r="T93" s="12"/>
      <c r="U93" s="12"/>
      <c r="W93" s="12"/>
      <c r="Y93" s="12"/>
      <c r="AA93" s="12"/>
      <c r="AE93" s="12"/>
      <c r="AL93" s="12"/>
      <c r="AP93" s="12"/>
      <c r="AR93" s="12"/>
      <c r="AV93" s="12"/>
      <c r="BF93" s="12"/>
      <c r="BG93" s="12"/>
      <c r="BH93" s="12"/>
      <c r="BI93" s="12"/>
      <c r="BJ93" s="12"/>
      <c r="BK93" s="12"/>
    </row>
    <row r="94">
      <c r="L94" s="12"/>
      <c r="S94" s="12"/>
      <c r="T94" s="12"/>
      <c r="U94" s="12"/>
      <c r="W94" s="12"/>
      <c r="Y94" s="12"/>
      <c r="AA94" s="12"/>
      <c r="AE94" s="12"/>
      <c r="AL94" s="12"/>
      <c r="AP94" s="12"/>
      <c r="AR94" s="12"/>
      <c r="AV94" s="12"/>
      <c r="BF94" s="12"/>
      <c r="BG94" s="12"/>
      <c r="BH94" s="12"/>
      <c r="BI94" s="12"/>
      <c r="BJ94" s="12"/>
      <c r="BK94" s="12"/>
    </row>
    <row r="95">
      <c r="L95" s="12"/>
      <c r="S95" s="12"/>
      <c r="T95" s="12"/>
      <c r="U95" s="12"/>
      <c r="W95" s="12"/>
      <c r="Y95" s="12"/>
      <c r="AA95" s="12"/>
      <c r="AE95" s="12"/>
      <c r="AL95" s="12"/>
      <c r="AP95" s="12"/>
      <c r="AR95" s="12"/>
      <c r="AV95" s="12"/>
      <c r="BF95" s="12"/>
      <c r="BG95" s="12"/>
      <c r="BH95" s="12"/>
      <c r="BI95" s="12"/>
      <c r="BJ95" s="12"/>
      <c r="BK95" s="12"/>
    </row>
    <row r="96">
      <c r="L96" s="12"/>
      <c r="S96" s="12"/>
      <c r="T96" s="12"/>
      <c r="U96" s="12"/>
      <c r="W96" s="12"/>
      <c r="Y96" s="12"/>
      <c r="AA96" s="12"/>
      <c r="AE96" s="12"/>
      <c r="AL96" s="12"/>
      <c r="AP96" s="12"/>
      <c r="AR96" s="12"/>
      <c r="AV96" s="12"/>
      <c r="BF96" s="12"/>
      <c r="BG96" s="12"/>
      <c r="BH96" s="12"/>
      <c r="BI96" s="12"/>
      <c r="BJ96" s="12"/>
      <c r="BK96" s="12"/>
    </row>
    <row r="97">
      <c r="L97" s="12"/>
      <c r="S97" s="12"/>
      <c r="T97" s="12"/>
      <c r="U97" s="12"/>
      <c r="W97" s="12"/>
      <c r="Y97" s="12"/>
      <c r="AA97" s="12"/>
      <c r="AE97" s="12"/>
      <c r="AL97" s="12"/>
      <c r="AP97" s="12"/>
      <c r="AR97" s="12"/>
      <c r="AV97" s="12"/>
      <c r="BF97" s="12"/>
      <c r="BG97" s="12"/>
      <c r="BH97" s="12"/>
      <c r="BI97" s="12"/>
      <c r="BJ97" s="12"/>
      <c r="BK97" s="12"/>
    </row>
    <row r="98">
      <c r="L98" s="12"/>
      <c r="S98" s="12"/>
      <c r="T98" s="12"/>
      <c r="U98" s="12"/>
      <c r="W98" s="12"/>
      <c r="Y98" s="12"/>
      <c r="AA98" s="12"/>
      <c r="AE98" s="12"/>
      <c r="AL98" s="12"/>
      <c r="AP98" s="12"/>
      <c r="AR98" s="12"/>
      <c r="AV98" s="12"/>
      <c r="BF98" s="12"/>
      <c r="BG98" s="12"/>
      <c r="BH98" s="12"/>
      <c r="BI98" s="12"/>
      <c r="BJ98" s="12"/>
      <c r="BK98" s="12"/>
    </row>
    <row r="99">
      <c r="L99" s="12"/>
      <c r="S99" s="12"/>
      <c r="T99" s="12"/>
      <c r="U99" s="12"/>
      <c r="W99" s="12"/>
      <c r="Y99" s="12"/>
      <c r="AA99" s="12"/>
      <c r="AE99" s="12"/>
      <c r="AL99" s="12"/>
      <c r="AP99" s="12"/>
      <c r="AR99" s="12"/>
      <c r="AV99" s="12"/>
      <c r="BF99" s="12"/>
      <c r="BG99" s="12"/>
      <c r="BH99" s="12"/>
      <c r="BI99" s="12"/>
      <c r="BJ99" s="12"/>
      <c r="BK99" s="12"/>
    </row>
    <row r="100">
      <c r="L100" s="12"/>
      <c r="S100" s="12"/>
      <c r="T100" s="12"/>
      <c r="U100" s="12"/>
      <c r="W100" s="12"/>
      <c r="Y100" s="12"/>
      <c r="AA100" s="12"/>
      <c r="AE100" s="12"/>
      <c r="AL100" s="12"/>
      <c r="AP100" s="12"/>
      <c r="AR100" s="12"/>
      <c r="AV100" s="12"/>
      <c r="BF100" s="12"/>
      <c r="BG100" s="12"/>
      <c r="BH100" s="12"/>
      <c r="BI100" s="12"/>
      <c r="BJ100" s="12"/>
      <c r="BK100" s="12"/>
    </row>
    <row r="101">
      <c r="L101" s="12"/>
      <c r="S101" s="12"/>
      <c r="T101" s="12"/>
      <c r="U101" s="12"/>
      <c r="W101" s="12"/>
      <c r="Y101" s="12"/>
      <c r="AA101" s="12"/>
      <c r="AE101" s="12"/>
      <c r="AL101" s="12"/>
      <c r="AP101" s="12"/>
      <c r="AR101" s="12"/>
      <c r="AV101" s="12"/>
      <c r="BF101" s="12"/>
      <c r="BG101" s="12"/>
      <c r="BH101" s="12"/>
      <c r="BI101" s="12"/>
      <c r="BJ101" s="12"/>
      <c r="BK101" s="12"/>
    </row>
    <row r="102">
      <c r="L102" s="12"/>
      <c r="S102" s="12"/>
      <c r="T102" s="12"/>
      <c r="U102" s="12"/>
      <c r="W102" s="12"/>
      <c r="Y102" s="12"/>
      <c r="AA102" s="12"/>
      <c r="AE102" s="12"/>
      <c r="AL102" s="12"/>
      <c r="AP102" s="12"/>
      <c r="AR102" s="12"/>
      <c r="AV102" s="12"/>
      <c r="BF102" s="12"/>
      <c r="BG102" s="12"/>
      <c r="BH102" s="12"/>
      <c r="BI102" s="12"/>
      <c r="BJ102" s="12"/>
      <c r="BK102" s="12"/>
    </row>
    <row r="103">
      <c r="L103" s="12"/>
      <c r="S103" s="12"/>
      <c r="T103" s="12"/>
      <c r="U103" s="12"/>
      <c r="W103" s="12"/>
      <c r="Y103" s="12"/>
      <c r="AA103" s="12"/>
      <c r="AE103" s="12"/>
      <c r="AL103" s="12"/>
      <c r="AP103" s="12"/>
      <c r="AR103" s="12"/>
      <c r="AV103" s="12"/>
      <c r="BF103" s="12"/>
      <c r="BG103" s="12"/>
      <c r="BH103" s="12"/>
      <c r="BI103" s="12"/>
      <c r="BJ103" s="12"/>
      <c r="BK103" s="12"/>
    </row>
    <row r="104">
      <c r="L104" s="12"/>
      <c r="S104" s="12"/>
      <c r="T104" s="12"/>
      <c r="U104" s="12"/>
      <c r="W104" s="12"/>
      <c r="Y104" s="12"/>
      <c r="AA104" s="12"/>
      <c r="AE104" s="12"/>
      <c r="AL104" s="12"/>
      <c r="AP104" s="12"/>
      <c r="AR104" s="12"/>
      <c r="AV104" s="12"/>
      <c r="BF104" s="12"/>
      <c r="BG104" s="12"/>
      <c r="BH104" s="12"/>
      <c r="BI104" s="12"/>
      <c r="BJ104" s="12"/>
      <c r="BK104" s="12"/>
    </row>
    <row r="105">
      <c r="L105" s="12"/>
      <c r="S105" s="12"/>
      <c r="T105" s="12"/>
      <c r="U105" s="12"/>
      <c r="W105" s="12"/>
      <c r="Y105" s="12"/>
      <c r="AA105" s="12"/>
      <c r="AE105" s="12"/>
      <c r="AL105" s="12"/>
      <c r="AP105" s="12"/>
      <c r="AR105" s="12"/>
      <c r="AV105" s="12"/>
      <c r="BF105" s="12"/>
      <c r="BG105" s="12"/>
      <c r="BH105" s="12"/>
      <c r="BI105" s="12"/>
      <c r="BJ105" s="12"/>
      <c r="BK105" s="12"/>
    </row>
    <row r="106">
      <c r="L106" s="12"/>
      <c r="S106" s="12"/>
      <c r="T106" s="12"/>
      <c r="U106" s="12"/>
      <c r="W106" s="12"/>
      <c r="Y106" s="12"/>
      <c r="AA106" s="12"/>
      <c r="AE106" s="12"/>
      <c r="AL106" s="12"/>
      <c r="AP106" s="12"/>
      <c r="AR106" s="12"/>
      <c r="AV106" s="12"/>
      <c r="BF106" s="12"/>
      <c r="BG106" s="12"/>
      <c r="BH106" s="12"/>
      <c r="BI106" s="12"/>
      <c r="BJ106" s="12"/>
      <c r="BK106" s="12"/>
    </row>
    <row r="107">
      <c r="L107" s="12"/>
      <c r="S107" s="12"/>
      <c r="T107" s="12"/>
      <c r="U107" s="12"/>
      <c r="W107" s="12"/>
      <c r="Y107" s="12"/>
      <c r="AA107" s="12"/>
      <c r="AE107" s="12"/>
      <c r="AL107" s="12"/>
      <c r="AP107" s="12"/>
      <c r="AR107" s="12"/>
      <c r="AV107" s="12"/>
      <c r="BF107" s="12"/>
      <c r="BG107" s="12"/>
      <c r="BH107" s="12"/>
      <c r="BI107" s="12"/>
      <c r="BJ107" s="12"/>
      <c r="BK107" s="12"/>
    </row>
    <row r="108">
      <c r="L108" s="12"/>
      <c r="S108" s="12"/>
      <c r="T108" s="12"/>
      <c r="U108" s="12"/>
      <c r="W108" s="12"/>
      <c r="Y108" s="12"/>
      <c r="AA108" s="12"/>
      <c r="AE108" s="12"/>
      <c r="AL108" s="12"/>
      <c r="AP108" s="12"/>
      <c r="AR108" s="12"/>
      <c r="AV108" s="12"/>
      <c r="BF108" s="12"/>
      <c r="BG108" s="12"/>
      <c r="BH108" s="12"/>
      <c r="BI108" s="12"/>
      <c r="BJ108" s="12"/>
      <c r="BK108" s="12"/>
    </row>
    <row r="109">
      <c r="L109" s="12"/>
      <c r="S109" s="12"/>
      <c r="T109" s="12"/>
      <c r="U109" s="12"/>
      <c r="W109" s="12"/>
      <c r="Y109" s="12"/>
      <c r="AA109" s="12"/>
      <c r="AE109" s="12"/>
      <c r="AL109" s="12"/>
      <c r="AP109" s="12"/>
      <c r="AR109" s="12"/>
      <c r="AV109" s="12"/>
      <c r="BF109" s="12"/>
      <c r="BG109" s="12"/>
      <c r="BH109" s="12"/>
      <c r="BI109" s="12"/>
      <c r="BJ109" s="12"/>
      <c r="BK109" s="12"/>
    </row>
    <row r="110">
      <c r="L110" s="12"/>
      <c r="S110" s="12"/>
      <c r="T110" s="12"/>
      <c r="U110" s="12"/>
      <c r="W110" s="12"/>
      <c r="Y110" s="12"/>
      <c r="AA110" s="12"/>
      <c r="AE110" s="12"/>
      <c r="AL110" s="12"/>
      <c r="AP110" s="12"/>
      <c r="AR110" s="12"/>
      <c r="AV110" s="12"/>
      <c r="BF110" s="12"/>
      <c r="BG110" s="12"/>
      <c r="BH110" s="12"/>
      <c r="BI110" s="12"/>
      <c r="BJ110" s="12"/>
      <c r="BK110" s="12"/>
    </row>
    <row r="111">
      <c r="L111" s="12"/>
      <c r="S111" s="12"/>
      <c r="T111" s="12"/>
      <c r="U111" s="12"/>
      <c r="W111" s="12"/>
      <c r="Y111" s="12"/>
      <c r="AA111" s="12"/>
      <c r="AE111" s="12"/>
      <c r="AL111" s="12"/>
      <c r="AP111" s="12"/>
      <c r="AR111" s="12"/>
      <c r="AV111" s="12"/>
      <c r="BF111" s="12"/>
      <c r="BG111" s="12"/>
      <c r="BH111" s="12"/>
      <c r="BI111" s="12"/>
      <c r="BJ111" s="12"/>
      <c r="BK111" s="12"/>
    </row>
    <row r="112">
      <c r="L112" s="12"/>
      <c r="S112" s="12"/>
      <c r="T112" s="12"/>
      <c r="U112" s="12"/>
      <c r="W112" s="12"/>
      <c r="Y112" s="12"/>
      <c r="AA112" s="12"/>
      <c r="AE112" s="12"/>
      <c r="AL112" s="12"/>
      <c r="AP112" s="12"/>
      <c r="AR112" s="12"/>
      <c r="AV112" s="12"/>
      <c r="BF112" s="12"/>
      <c r="BG112" s="12"/>
      <c r="BH112" s="12"/>
      <c r="BI112" s="12"/>
      <c r="BJ112" s="12"/>
      <c r="BK112" s="12"/>
    </row>
    <row r="113">
      <c r="L113" s="12"/>
      <c r="S113" s="12"/>
      <c r="T113" s="12"/>
      <c r="U113" s="12"/>
      <c r="W113" s="12"/>
      <c r="Y113" s="12"/>
      <c r="AA113" s="12"/>
      <c r="AE113" s="12"/>
      <c r="AL113" s="12"/>
      <c r="AP113" s="12"/>
      <c r="AR113" s="12"/>
      <c r="AV113" s="12"/>
      <c r="BF113" s="12"/>
      <c r="BG113" s="12"/>
      <c r="BH113" s="12"/>
      <c r="BI113" s="12"/>
      <c r="BJ113" s="12"/>
      <c r="BK113" s="12"/>
    </row>
    <row r="114">
      <c r="L114" s="12"/>
      <c r="S114" s="12"/>
      <c r="T114" s="12"/>
      <c r="U114" s="12"/>
      <c r="W114" s="12"/>
      <c r="Y114" s="12"/>
      <c r="AA114" s="12"/>
      <c r="AE114" s="12"/>
      <c r="AL114" s="12"/>
      <c r="AP114" s="12"/>
      <c r="AR114" s="12"/>
      <c r="AV114" s="12"/>
      <c r="BF114" s="12"/>
      <c r="BG114" s="12"/>
      <c r="BH114" s="12"/>
      <c r="BI114" s="12"/>
      <c r="BJ114" s="12"/>
      <c r="BK114" s="12"/>
    </row>
    <row r="115">
      <c r="L115" s="12"/>
      <c r="S115" s="12"/>
      <c r="T115" s="12"/>
      <c r="U115" s="12"/>
      <c r="W115" s="12"/>
      <c r="Y115" s="12"/>
      <c r="AA115" s="12"/>
      <c r="AE115" s="12"/>
      <c r="AL115" s="12"/>
      <c r="AP115" s="12"/>
      <c r="AR115" s="12"/>
      <c r="AV115" s="12"/>
      <c r="BF115" s="12"/>
      <c r="BG115" s="12"/>
      <c r="BH115" s="12"/>
      <c r="BI115" s="12"/>
      <c r="BJ115" s="12"/>
      <c r="BK115" s="12"/>
    </row>
    <row r="116">
      <c r="L116" s="12"/>
      <c r="S116" s="12"/>
      <c r="T116" s="12"/>
      <c r="U116" s="12"/>
      <c r="W116" s="12"/>
      <c r="Y116" s="12"/>
      <c r="AA116" s="12"/>
      <c r="AE116" s="12"/>
      <c r="AL116" s="12"/>
      <c r="AP116" s="12"/>
      <c r="AR116" s="12"/>
      <c r="AV116" s="12"/>
      <c r="BF116" s="12"/>
      <c r="BG116" s="12"/>
      <c r="BH116" s="12"/>
      <c r="BI116" s="12"/>
      <c r="BJ116" s="12"/>
      <c r="BK116" s="12"/>
    </row>
    <row r="117">
      <c r="L117" s="12"/>
      <c r="S117" s="12"/>
      <c r="T117" s="12"/>
      <c r="U117" s="12"/>
      <c r="W117" s="12"/>
      <c r="Y117" s="12"/>
      <c r="AA117" s="12"/>
      <c r="AE117" s="12"/>
      <c r="AL117" s="12"/>
      <c r="AP117" s="12"/>
      <c r="AR117" s="12"/>
      <c r="AV117" s="12"/>
      <c r="BF117" s="12"/>
      <c r="BG117" s="12"/>
      <c r="BH117" s="12"/>
      <c r="BI117" s="12"/>
      <c r="BJ117" s="12"/>
      <c r="BK117" s="12"/>
    </row>
    <row r="118">
      <c r="L118" s="12"/>
      <c r="S118" s="12"/>
      <c r="T118" s="12"/>
      <c r="U118" s="12"/>
      <c r="W118" s="12"/>
      <c r="Y118" s="12"/>
      <c r="AA118" s="12"/>
      <c r="AE118" s="12"/>
      <c r="AL118" s="12"/>
      <c r="AP118" s="12"/>
      <c r="AR118" s="12"/>
      <c r="AV118" s="12"/>
      <c r="BF118" s="12"/>
      <c r="BG118" s="12"/>
      <c r="BH118" s="12"/>
      <c r="BI118" s="12"/>
      <c r="BJ118" s="12"/>
      <c r="BK118" s="12"/>
    </row>
    <row r="119">
      <c r="L119" s="12"/>
      <c r="S119" s="12"/>
      <c r="T119" s="12"/>
      <c r="U119" s="12"/>
      <c r="W119" s="12"/>
      <c r="Y119" s="12"/>
      <c r="AA119" s="12"/>
      <c r="AE119" s="12"/>
      <c r="AL119" s="12"/>
      <c r="AP119" s="12"/>
      <c r="AR119" s="12"/>
      <c r="AV119" s="12"/>
      <c r="BF119" s="12"/>
      <c r="BG119" s="12"/>
      <c r="BH119" s="12"/>
      <c r="BI119" s="12"/>
      <c r="BJ119" s="12"/>
      <c r="BK119" s="12"/>
    </row>
    <row r="120">
      <c r="L120" s="12"/>
      <c r="S120" s="12"/>
      <c r="T120" s="12"/>
      <c r="U120" s="12"/>
      <c r="W120" s="12"/>
      <c r="Y120" s="12"/>
      <c r="AA120" s="12"/>
      <c r="AE120" s="12"/>
      <c r="AL120" s="12"/>
      <c r="AP120" s="12"/>
      <c r="AR120" s="12"/>
      <c r="AV120" s="12"/>
      <c r="BF120" s="12"/>
      <c r="BG120" s="12"/>
      <c r="BH120" s="12"/>
      <c r="BI120" s="12"/>
      <c r="BJ120" s="12"/>
      <c r="BK120" s="12"/>
    </row>
    <row r="121">
      <c r="L121" s="12"/>
      <c r="S121" s="12"/>
      <c r="T121" s="12"/>
      <c r="U121" s="12"/>
      <c r="W121" s="12"/>
      <c r="Y121" s="12"/>
      <c r="AA121" s="12"/>
      <c r="AE121" s="12"/>
      <c r="AL121" s="12"/>
      <c r="AP121" s="12"/>
      <c r="AR121" s="12"/>
      <c r="AV121" s="12"/>
      <c r="BF121" s="12"/>
      <c r="BG121" s="12"/>
      <c r="BH121" s="12"/>
      <c r="BI121" s="12"/>
      <c r="BJ121" s="12"/>
      <c r="BK121" s="12"/>
    </row>
    <row r="122">
      <c r="L122" s="12"/>
      <c r="S122" s="12"/>
      <c r="T122" s="12"/>
      <c r="U122" s="12"/>
      <c r="W122" s="12"/>
      <c r="Y122" s="12"/>
      <c r="AA122" s="12"/>
      <c r="AE122" s="12"/>
      <c r="AL122" s="12"/>
      <c r="AP122" s="12"/>
      <c r="AR122" s="12"/>
      <c r="AV122" s="12"/>
      <c r="BF122" s="12"/>
      <c r="BG122" s="12"/>
      <c r="BH122" s="12"/>
      <c r="BI122" s="12"/>
      <c r="BJ122" s="12"/>
      <c r="BK122" s="12"/>
    </row>
    <row r="123">
      <c r="L123" s="12"/>
      <c r="S123" s="12"/>
      <c r="T123" s="12"/>
      <c r="U123" s="12"/>
      <c r="W123" s="12"/>
      <c r="Y123" s="12"/>
      <c r="AA123" s="12"/>
      <c r="AE123" s="12"/>
      <c r="AL123" s="12"/>
      <c r="AP123" s="12"/>
      <c r="AR123" s="12"/>
      <c r="AV123" s="12"/>
      <c r="BF123" s="12"/>
      <c r="BG123" s="12"/>
      <c r="BH123" s="12"/>
      <c r="BI123" s="12"/>
      <c r="BJ123" s="12"/>
      <c r="BK123" s="12"/>
    </row>
    <row r="124">
      <c r="L124" s="12"/>
      <c r="S124" s="12"/>
      <c r="T124" s="12"/>
      <c r="U124" s="12"/>
      <c r="W124" s="12"/>
      <c r="Y124" s="12"/>
      <c r="AA124" s="12"/>
      <c r="AE124" s="12"/>
      <c r="AL124" s="12"/>
      <c r="AP124" s="12"/>
      <c r="AR124" s="12"/>
      <c r="AV124" s="12"/>
      <c r="BF124" s="12"/>
      <c r="BG124" s="12"/>
      <c r="BH124" s="12"/>
      <c r="BI124" s="12"/>
      <c r="BJ124" s="12"/>
      <c r="BK124" s="12"/>
    </row>
    <row r="125">
      <c r="L125" s="12"/>
      <c r="S125" s="12"/>
      <c r="T125" s="12"/>
      <c r="U125" s="12"/>
      <c r="W125" s="12"/>
      <c r="Y125" s="12"/>
      <c r="AA125" s="12"/>
      <c r="AE125" s="12"/>
      <c r="AL125" s="12"/>
      <c r="AP125" s="12"/>
      <c r="AR125" s="12"/>
      <c r="AV125" s="12"/>
      <c r="BF125" s="12"/>
      <c r="BG125" s="12"/>
      <c r="BH125" s="12"/>
      <c r="BI125" s="12"/>
      <c r="BJ125" s="12"/>
      <c r="BK125" s="12"/>
    </row>
    <row r="126">
      <c r="L126" s="12"/>
      <c r="S126" s="12"/>
      <c r="T126" s="12"/>
      <c r="U126" s="12"/>
      <c r="W126" s="12"/>
      <c r="Y126" s="12"/>
      <c r="AA126" s="12"/>
      <c r="AE126" s="12"/>
      <c r="AL126" s="12"/>
      <c r="AP126" s="12"/>
      <c r="AR126" s="12"/>
      <c r="AV126" s="12"/>
      <c r="BF126" s="12"/>
      <c r="BG126" s="12"/>
      <c r="BH126" s="12"/>
      <c r="BI126" s="12"/>
      <c r="BJ126" s="12"/>
      <c r="BK126" s="12"/>
    </row>
    <row r="127">
      <c r="L127" s="12"/>
      <c r="S127" s="12"/>
      <c r="T127" s="12"/>
      <c r="U127" s="12"/>
      <c r="W127" s="12"/>
      <c r="Y127" s="12"/>
      <c r="AA127" s="12"/>
      <c r="AE127" s="12"/>
      <c r="AL127" s="12"/>
      <c r="AP127" s="12"/>
      <c r="AR127" s="12"/>
      <c r="AV127" s="12"/>
      <c r="BF127" s="12"/>
      <c r="BG127" s="12"/>
      <c r="BH127" s="12"/>
      <c r="BI127" s="12"/>
      <c r="BJ127" s="12"/>
      <c r="BK127" s="12"/>
    </row>
    <row r="128">
      <c r="L128" s="12"/>
      <c r="S128" s="12"/>
      <c r="T128" s="12"/>
      <c r="U128" s="12"/>
      <c r="W128" s="12"/>
      <c r="Y128" s="12"/>
      <c r="AA128" s="12"/>
      <c r="AE128" s="12"/>
      <c r="AL128" s="12"/>
      <c r="AP128" s="12"/>
      <c r="AR128" s="12"/>
      <c r="AV128" s="12"/>
      <c r="BF128" s="12"/>
      <c r="BG128" s="12"/>
      <c r="BH128" s="12"/>
      <c r="BI128" s="12"/>
      <c r="BJ128" s="12"/>
      <c r="BK128" s="12"/>
    </row>
    <row r="129">
      <c r="L129" s="12"/>
      <c r="S129" s="12"/>
      <c r="T129" s="12"/>
      <c r="U129" s="12"/>
      <c r="W129" s="12"/>
      <c r="Y129" s="12"/>
      <c r="AA129" s="12"/>
      <c r="AE129" s="12"/>
      <c r="AL129" s="12"/>
      <c r="AP129" s="12"/>
      <c r="AR129" s="12"/>
      <c r="AV129" s="12"/>
      <c r="BF129" s="12"/>
      <c r="BG129" s="12"/>
      <c r="BH129" s="12"/>
      <c r="BI129" s="12"/>
      <c r="BJ129" s="12"/>
      <c r="BK129" s="12"/>
    </row>
    <row r="130">
      <c r="L130" s="12"/>
      <c r="S130" s="12"/>
      <c r="T130" s="12"/>
      <c r="U130" s="12"/>
      <c r="W130" s="12"/>
      <c r="Y130" s="12"/>
      <c r="AA130" s="12"/>
      <c r="AE130" s="12"/>
      <c r="AL130" s="12"/>
      <c r="AP130" s="12"/>
      <c r="AR130" s="12"/>
      <c r="AV130" s="12"/>
      <c r="BF130" s="12"/>
      <c r="BG130" s="12"/>
      <c r="BH130" s="12"/>
      <c r="BI130" s="12"/>
      <c r="BJ130" s="12"/>
      <c r="BK130" s="12"/>
    </row>
    <row r="131">
      <c r="L131" s="12"/>
      <c r="S131" s="12"/>
      <c r="T131" s="12"/>
      <c r="U131" s="12"/>
      <c r="W131" s="12"/>
      <c r="Y131" s="12"/>
      <c r="AA131" s="12"/>
      <c r="AE131" s="12"/>
      <c r="AL131" s="12"/>
      <c r="AP131" s="12"/>
      <c r="AR131" s="12"/>
      <c r="AV131" s="12"/>
      <c r="BF131" s="12"/>
      <c r="BG131" s="12"/>
      <c r="BH131" s="12"/>
      <c r="BI131" s="12"/>
      <c r="BJ131" s="12"/>
      <c r="BK131" s="12"/>
    </row>
    <row r="132">
      <c r="L132" s="12"/>
      <c r="S132" s="12"/>
      <c r="T132" s="12"/>
      <c r="U132" s="12"/>
      <c r="W132" s="12"/>
      <c r="Y132" s="12"/>
      <c r="AA132" s="12"/>
      <c r="AE132" s="12"/>
      <c r="AL132" s="12"/>
      <c r="AP132" s="12"/>
      <c r="AR132" s="12"/>
      <c r="AV132" s="12"/>
      <c r="BF132" s="12"/>
      <c r="BG132" s="12"/>
      <c r="BH132" s="12"/>
      <c r="BI132" s="12"/>
      <c r="BJ132" s="12"/>
      <c r="BK132" s="12"/>
    </row>
    <row r="133">
      <c r="L133" s="12"/>
      <c r="S133" s="12"/>
      <c r="T133" s="12"/>
      <c r="U133" s="12"/>
      <c r="W133" s="12"/>
      <c r="Y133" s="12"/>
      <c r="AA133" s="12"/>
      <c r="AE133" s="12"/>
      <c r="AL133" s="12"/>
      <c r="AP133" s="12"/>
      <c r="AR133" s="12"/>
      <c r="AV133" s="12"/>
      <c r="BF133" s="12"/>
      <c r="BG133" s="12"/>
      <c r="BH133" s="12"/>
      <c r="BI133" s="12"/>
      <c r="BJ133" s="12"/>
      <c r="BK133" s="12"/>
    </row>
    <row r="134">
      <c r="L134" s="12"/>
      <c r="S134" s="12"/>
      <c r="T134" s="12"/>
      <c r="U134" s="12"/>
      <c r="W134" s="12"/>
      <c r="Y134" s="12"/>
      <c r="AA134" s="12"/>
      <c r="AE134" s="12"/>
      <c r="AL134" s="12"/>
      <c r="AP134" s="12"/>
      <c r="AR134" s="12"/>
      <c r="AV134" s="12"/>
      <c r="BF134" s="12"/>
      <c r="BG134" s="12"/>
      <c r="BH134" s="12"/>
      <c r="BI134" s="12"/>
      <c r="BJ134" s="12"/>
      <c r="BK134" s="12"/>
    </row>
    <row r="135">
      <c r="L135" s="12"/>
      <c r="S135" s="12"/>
      <c r="T135" s="12"/>
      <c r="U135" s="12"/>
      <c r="W135" s="12"/>
      <c r="Y135" s="12"/>
      <c r="AA135" s="12"/>
      <c r="AE135" s="12"/>
      <c r="AL135" s="12"/>
      <c r="AP135" s="12"/>
      <c r="AR135" s="12"/>
      <c r="AV135" s="12"/>
      <c r="BF135" s="12"/>
      <c r="BG135" s="12"/>
      <c r="BH135" s="12"/>
      <c r="BI135" s="12"/>
      <c r="BJ135" s="12"/>
      <c r="BK135" s="12"/>
    </row>
    <row r="136">
      <c r="L136" s="12"/>
      <c r="S136" s="12"/>
      <c r="T136" s="12"/>
      <c r="U136" s="12"/>
      <c r="W136" s="12"/>
      <c r="Y136" s="12"/>
      <c r="AA136" s="12"/>
      <c r="AE136" s="12"/>
      <c r="AL136" s="12"/>
      <c r="AP136" s="12"/>
      <c r="AR136" s="12"/>
      <c r="AV136" s="12"/>
      <c r="BF136" s="12"/>
      <c r="BG136" s="12"/>
      <c r="BH136" s="12"/>
      <c r="BI136" s="12"/>
      <c r="BJ136" s="12"/>
      <c r="BK136" s="12"/>
    </row>
    <row r="137">
      <c r="L137" s="12"/>
      <c r="S137" s="12"/>
      <c r="T137" s="12"/>
      <c r="U137" s="12"/>
      <c r="W137" s="12"/>
      <c r="Y137" s="12"/>
      <c r="AA137" s="12"/>
      <c r="AE137" s="12"/>
      <c r="AL137" s="12"/>
      <c r="AP137" s="12"/>
      <c r="AR137" s="12"/>
      <c r="AV137" s="12"/>
      <c r="BF137" s="12"/>
      <c r="BG137" s="12"/>
      <c r="BH137" s="12"/>
      <c r="BI137" s="12"/>
      <c r="BJ137" s="12"/>
      <c r="BK137" s="12"/>
    </row>
    <row r="138">
      <c r="L138" s="12"/>
      <c r="S138" s="12"/>
      <c r="T138" s="12"/>
      <c r="U138" s="12"/>
      <c r="W138" s="12"/>
      <c r="Y138" s="12"/>
      <c r="AA138" s="12"/>
      <c r="AE138" s="12"/>
      <c r="AL138" s="12"/>
      <c r="AP138" s="12"/>
      <c r="AR138" s="12"/>
      <c r="AV138" s="12"/>
      <c r="BF138" s="12"/>
      <c r="BG138" s="12"/>
      <c r="BH138" s="12"/>
      <c r="BI138" s="12"/>
      <c r="BJ138" s="12"/>
      <c r="BK138" s="12"/>
    </row>
    <row r="139">
      <c r="L139" s="12"/>
      <c r="S139" s="12"/>
      <c r="T139" s="12"/>
      <c r="U139" s="12"/>
      <c r="W139" s="12"/>
      <c r="Y139" s="12"/>
      <c r="AA139" s="12"/>
      <c r="AE139" s="12"/>
      <c r="AL139" s="12"/>
      <c r="AP139" s="12"/>
      <c r="AR139" s="12"/>
      <c r="AV139" s="12"/>
      <c r="BF139" s="12"/>
      <c r="BG139" s="12"/>
      <c r="BH139" s="12"/>
      <c r="BI139" s="12"/>
      <c r="BJ139" s="12"/>
      <c r="BK139" s="12"/>
    </row>
    <row r="140">
      <c r="L140" s="12"/>
      <c r="S140" s="12"/>
      <c r="T140" s="12"/>
      <c r="U140" s="12"/>
      <c r="W140" s="12"/>
      <c r="Y140" s="12"/>
      <c r="AA140" s="12"/>
      <c r="AE140" s="12"/>
      <c r="AL140" s="12"/>
      <c r="AP140" s="12"/>
      <c r="AR140" s="12"/>
      <c r="AV140" s="12"/>
      <c r="BF140" s="12"/>
      <c r="BG140" s="12"/>
      <c r="BH140" s="12"/>
      <c r="BI140" s="12"/>
      <c r="BJ140" s="12"/>
      <c r="BK140" s="12"/>
    </row>
    <row r="141">
      <c r="L141" s="12"/>
      <c r="S141" s="12"/>
      <c r="T141" s="12"/>
      <c r="U141" s="12"/>
      <c r="W141" s="12"/>
      <c r="Y141" s="12"/>
      <c r="AA141" s="12"/>
      <c r="AE141" s="12"/>
      <c r="AL141" s="12"/>
      <c r="AP141" s="12"/>
      <c r="AR141" s="12"/>
      <c r="AV141" s="12"/>
      <c r="BF141" s="12"/>
      <c r="BG141" s="12"/>
      <c r="BH141" s="12"/>
      <c r="BI141" s="12"/>
      <c r="BJ141" s="12"/>
      <c r="BK141" s="12"/>
    </row>
    <row r="142">
      <c r="L142" s="12"/>
      <c r="S142" s="12"/>
      <c r="T142" s="12"/>
      <c r="U142" s="12"/>
      <c r="W142" s="12"/>
      <c r="Y142" s="12"/>
      <c r="AA142" s="12"/>
      <c r="AE142" s="12"/>
      <c r="AL142" s="12"/>
      <c r="AP142" s="12"/>
      <c r="AR142" s="12"/>
      <c r="AV142" s="12"/>
      <c r="BF142" s="12"/>
      <c r="BG142" s="12"/>
      <c r="BH142" s="12"/>
      <c r="BI142" s="12"/>
      <c r="BJ142" s="12"/>
      <c r="BK142" s="12"/>
    </row>
    <row r="143">
      <c r="L143" s="12"/>
      <c r="S143" s="12"/>
      <c r="T143" s="12"/>
      <c r="U143" s="12"/>
      <c r="W143" s="12"/>
      <c r="Y143" s="12"/>
      <c r="AA143" s="12"/>
      <c r="AE143" s="12"/>
      <c r="AL143" s="12"/>
      <c r="AP143" s="12"/>
      <c r="AR143" s="12"/>
      <c r="AV143" s="12"/>
      <c r="BF143" s="12"/>
      <c r="BG143" s="12"/>
      <c r="BH143" s="12"/>
      <c r="BI143" s="12"/>
      <c r="BJ143" s="12"/>
      <c r="BK143" s="12"/>
    </row>
    <row r="144">
      <c r="L144" s="12"/>
      <c r="S144" s="12"/>
      <c r="T144" s="12"/>
      <c r="U144" s="12"/>
      <c r="W144" s="12"/>
      <c r="Y144" s="12"/>
      <c r="AA144" s="12"/>
      <c r="AE144" s="12"/>
      <c r="AL144" s="12"/>
      <c r="AP144" s="12"/>
      <c r="AR144" s="12"/>
      <c r="AV144" s="12"/>
      <c r="BF144" s="12"/>
      <c r="BG144" s="12"/>
      <c r="BH144" s="12"/>
      <c r="BI144" s="12"/>
      <c r="BJ144" s="12"/>
      <c r="BK144" s="12"/>
    </row>
    <row r="145">
      <c r="L145" s="12"/>
      <c r="S145" s="12"/>
      <c r="T145" s="12"/>
      <c r="U145" s="12"/>
      <c r="W145" s="12"/>
      <c r="Y145" s="12"/>
      <c r="AA145" s="12"/>
      <c r="AE145" s="12"/>
      <c r="AL145" s="12"/>
      <c r="AP145" s="12"/>
      <c r="AR145" s="12"/>
      <c r="AV145" s="12"/>
      <c r="BF145" s="12"/>
      <c r="BG145" s="12"/>
      <c r="BH145" s="12"/>
      <c r="BI145" s="12"/>
      <c r="BJ145" s="12"/>
      <c r="BK145" s="12"/>
    </row>
    <row r="146">
      <c r="L146" s="12"/>
      <c r="S146" s="12"/>
      <c r="T146" s="12"/>
      <c r="U146" s="12"/>
      <c r="W146" s="12"/>
      <c r="Y146" s="12"/>
      <c r="AA146" s="12"/>
      <c r="AE146" s="12"/>
      <c r="AL146" s="12"/>
      <c r="AP146" s="12"/>
      <c r="AR146" s="12"/>
      <c r="AV146" s="12"/>
      <c r="BF146" s="12"/>
      <c r="BG146" s="12"/>
      <c r="BH146" s="12"/>
      <c r="BI146" s="12"/>
      <c r="BJ146" s="12"/>
      <c r="BK146" s="12"/>
    </row>
    <row r="147">
      <c r="L147" s="12"/>
      <c r="S147" s="12"/>
      <c r="T147" s="12"/>
      <c r="U147" s="12"/>
      <c r="W147" s="12"/>
      <c r="Y147" s="12"/>
      <c r="AA147" s="12"/>
      <c r="AE147" s="12"/>
      <c r="AL147" s="12"/>
      <c r="AP147" s="12"/>
      <c r="AR147" s="12"/>
      <c r="AV147" s="12"/>
      <c r="BF147" s="12"/>
      <c r="BG147" s="12"/>
      <c r="BH147" s="12"/>
      <c r="BI147" s="12"/>
      <c r="BJ147" s="12"/>
      <c r="BK147" s="12"/>
    </row>
    <row r="148">
      <c r="L148" s="12"/>
      <c r="S148" s="12"/>
      <c r="T148" s="12"/>
      <c r="U148" s="12"/>
      <c r="W148" s="12"/>
      <c r="Y148" s="12"/>
      <c r="AA148" s="12"/>
      <c r="AE148" s="12"/>
      <c r="AL148" s="12"/>
      <c r="AP148" s="12"/>
      <c r="AR148" s="12"/>
      <c r="AV148" s="12"/>
      <c r="BF148" s="12"/>
      <c r="BG148" s="12"/>
      <c r="BH148" s="12"/>
      <c r="BI148" s="12"/>
      <c r="BJ148" s="12"/>
      <c r="BK148" s="12"/>
    </row>
    <row r="149">
      <c r="L149" s="12"/>
      <c r="S149" s="12"/>
      <c r="T149" s="12"/>
      <c r="U149" s="12"/>
      <c r="W149" s="12"/>
      <c r="Y149" s="12"/>
      <c r="AA149" s="12"/>
      <c r="AE149" s="12"/>
      <c r="AL149" s="12"/>
      <c r="AP149" s="12"/>
      <c r="AR149" s="12"/>
      <c r="AV149" s="12"/>
      <c r="BF149" s="12"/>
      <c r="BG149" s="12"/>
      <c r="BH149" s="12"/>
      <c r="BI149" s="12"/>
      <c r="BJ149" s="12"/>
      <c r="BK149" s="12"/>
    </row>
    <row r="150">
      <c r="L150" s="12"/>
      <c r="S150" s="12"/>
      <c r="T150" s="12"/>
      <c r="U150" s="12"/>
      <c r="W150" s="12"/>
      <c r="Y150" s="12"/>
      <c r="AA150" s="12"/>
      <c r="AE150" s="12"/>
      <c r="AL150" s="12"/>
      <c r="AP150" s="12"/>
      <c r="AR150" s="12"/>
      <c r="AV150" s="12"/>
      <c r="BF150" s="12"/>
      <c r="BG150" s="12"/>
      <c r="BH150" s="12"/>
      <c r="BI150" s="12"/>
      <c r="BJ150" s="12"/>
      <c r="BK150" s="12"/>
    </row>
    <row r="151">
      <c r="L151" s="12"/>
      <c r="S151" s="12"/>
      <c r="T151" s="12"/>
      <c r="U151" s="12"/>
      <c r="W151" s="12"/>
      <c r="Y151" s="12"/>
      <c r="AA151" s="12"/>
      <c r="AE151" s="12"/>
      <c r="AL151" s="12"/>
      <c r="AP151" s="12"/>
      <c r="AR151" s="12"/>
      <c r="AV151" s="12"/>
      <c r="BF151" s="12"/>
      <c r="BG151" s="12"/>
      <c r="BH151" s="12"/>
      <c r="BI151" s="12"/>
      <c r="BJ151" s="12"/>
      <c r="BK151" s="12"/>
    </row>
    <row r="152">
      <c r="L152" s="12"/>
      <c r="S152" s="12"/>
      <c r="T152" s="12"/>
      <c r="U152" s="12"/>
      <c r="W152" s="12"/>
      <c r="Y152" s="12"/>
      <c r="AA152" s="12"/>
      <c r="AE152" s="12"/>
      <c r="AL152" s="12"/>
      <c r="AP152" s="12"/>
      <c r="AR152" s="12"/>
      <c r="AV152" s="12"/>
      <c r="BF152" s="12"/>
      <c r="BG152" s="12"/>
      <c r="BH152" s="12"/>
      <c r="BI152" s="12"/>
      <c r="BJ152" s="12"/>
      <c r="BK152" s="12"/>
    </row>
    <row r="153">
      <c r="L153" s="12"/>
      <c r="S153" s="12"/>
      <c r="T153" s="12"/>
      <c r="U153" s="12"/>
      <c r="W153" s="12"/>
      <c r="Y153" s="12"/>
      <c r="AA153" s="12"/>
      <c r="AE153" s="12"/>
      <c r="AL153" s="12"/>
      <c r="AP153" s="12"/>
      <c r="AR153" s="12"/>
      <c r="AV153" s="12"/>
      <c r="BF153" s="12"/>
      <c r="BG153" s="12"/>
      <c r="BH153" s="12"/>
      <c r="BI153" s="12"/>
      <c r="BJ153" s="12"/>
      <c r="BK153" s="12"/>
    </row>
    <row r="154">
      <c r="L154" s="12"/>
      <c r="S154" s="12"/>
      <c r="T154" s="12"/>
      <c r="U154" s="12"/>
      <c r="W154" s="12"/>
      <c r="Y154" s="12"/>
      <c r="AA154" s="12"/>
      <c r="AE154" s="12"/>
      <c r="AL154" s="12"/>
      <c r="AP154" s="12"/>
      <c r="AR154" s="12"/>
      <c r="AV154" s="12"/>
      <c r="BF154" s="12"/>
      <c r="BG154" s="12"/>
      <c r="BH154" s="12"/>
      <c r="BI154" s="12"/>
      <c r="BJ154" s="12"/>
      <c r="BK154" s="12"/>
    </row>
    <row r="155">
      <c r="L155" s="12"/>
      <c r="S155" s="12"/>
      <c r="T155" s="12"/>
      <c r="U155" s="12"/>
      <c r="W155" s="12"/>
      <c r="Y155" s="12"/>
      <c r="AA155" s="12"/>
      <c r="AE155" s="12"/>
      <c r="AL155" s="12"/>
      <c r="AP155" s="12"/>
      <c r="AR155" s="12"/>
      <c r="AV155" s="12"/>
      <c r="BF155" s="12"/>
      <c r="BG155" s="12"/>
      <c r="BH155" s="12"/>
      <c r="BI155" s="12"/>
      <c r="BJ155" s="12"/>
      <c r="BK155" s="12"/>
    </row>
    <row r="156">
      <c r="L156" s="12"/>
      <c r="S156" s="12"/>
      <c r="T156" s="12"/>
      <c r="U156" s="12"/>
      <c r="W156" s="12"/>
      <c r="Y156" s="12"/>
      <c r="AA156" s="12"/>
      <c r="AE156" s="12"/>
      <c r="AL156" s="12"/>
      <c r="AP156" s="12"/>
      <c r="AR156" s="12"/>
      <c r="AV156" s="12"/>
      <c r="BF156" s="12"/>
      <c r="BG156" s="12"/>
      <c r="BH156" s="12"/>
      <c r="BI156" s="12"/>
      <c r="BJ156" s="12"/>
      <c r="BK156" s="12"/>
    </row>
    <row r="157">
      <c r="L157" s="12"/>
      <c r="S157" s="12"/>
      <c r="T157" s="12"/>
      <c r="U157" s="12"/>
      <c r="W157" s="12"/>
      <c r="Y157" s="12"/>
      <c r="AA157" s="12"/>
      <c r="AE157" s="12"/>
      <c r="AL157" s="12"/>
      <c r="AP157" s="12"/>
      <c r="AR157" s="12"/>
      <c r="AV157" s="12"/>
      <c r="BF157" s="12"/>
      <c r="BG157" s="12"/>
      <c r="BH157" s="12"/>
      <c r="BI157" s="12"/>
      <c r="BJ157" s="12"/>
      <c r="BK157" s="12"/>
    </row>
    <row r="158">
      <c r="L158" s="12"/>
      <c r="S158" s="12"/>
      <c r="T158" s="12"/>
      <c r="U158" s="12"/>
      <c r="W158" s="12"/>
      <c r="Y158" s="12"/>
      <c r="AA158" s="12"/>
      <c r="AE158" s="12"/>
      <c r="AL158" s="12"/>
      <c r="AP158" s="12"/>
      <c r="AR158" s="12"/>
      <c r="AV158" s="12"/>
      <c r="BF158" s="12"/>
      <c r="BG158" s="12"/>
      <c r="BH158" s="12"/>
      <c r="BI158" s="12"/>
      <c r="BJ158" s="12"/>
      <c r="BK158" s="12"/>
    </row>
    <row r="159">
      <c r="L159" s="12"/>
      <c r="S159" s="12"/>
      <c r="T159" s="12"/>
      <c r="U159" s="12"/>
      <c r="W159" s="12"/>
      <c r="Y159" s="12"/>
      <c r="AA159" s="12"/>
      <c r="AE159" s="12"/>
      <c r="AL159" s="12"/>
      <c r="AP159" s="12"/>
      <c r="AR159" s="12"/>
      <c r="AV159" s="12"/>
      <c r="BF159" s="12"/>
      <c r="BG159" s="12"/>
      <c r="BH159" s="12"/>
      <c r="BI159" s="12"/>
      <c r="BJ159" s="12"/>
      <c r="BK159" s="12"/>
    </row>
    <row r="160">
      <c r="L160" s="12"/>
      <c r="S160" s="12"/>
      <c r="T160" s="12"/>
      <c r="U160" s="12"/>
      <c r="W160" s="12"/>
      <c r="Y160" s="12"/>
      <c r="AA160" s="12"/>
      <c r="AE160" s="12"/>
      <c r="AL160" s="12"/>
      <c r="AP160" s="12"/>
      <c r="AR160" s="12"/>
      <c r="AV160" s="12"/>
      <c r="BF160" s="12"/>
      <c r="BG160" s="12"/>
      <c r="BH160" s="12"/>
      <c r="BI160" s="12"/>
      <c r="BJ160" s="12"/>
      <c r="BK160" s="12"/>
    </row>
    <row r="161">
      <c r="L161" s="12"/>
      <c r="S161" s="12"/>
      <c r="T161" s="12"/>
      <c r="U161" s="12"/>
      <c r="W161" s="12"/>
      <c r="Y161" s="12"/>
      <c r="AA161" s="12"/>
      <c r="AE161" s="12"/>
      <c r="AL161" s="12"/>
      <c r="AP161" s="12"/>
      <c r="AR161" s="12"/>
      <c r="AV161" s="12"/>
      <c r="BF161" s="12"/>
      <c r="BG161" s="12"/>
      <c r="BH161" s="12"/>
      <c r="BI161" s="12"/>
      <c r="BJ161" s="12"/>
      <c r="BK161" s="12"/>
    </row>
    <row r="162">
      <c r="L162" s="12"/>
      <c r="S162" s="12"/>
      <c r="T162" s="12"/>
      <c r="U162" s="12"/>
      <c r="W162" s="12"/>
      <c r="Y162" s="12"/>
      <c r="AA162" s="12"/>
      <c r="AE162" s="12"/>
      <c r="AL162" s="12"/>
      <c r="AP162" s="12"/>
      <c r="AR162" s="12"/>
      <c r="AV162" s="12"/>
      <c r="BF162" s="12"/>
      <c r="BG162" s="12"/>
      <c r="BH162" s="12"/>
      <c r="BI162" s="12"/>
      <c r="BJ162" s="12"/>
      <c r="BK162" s="12"/>
    </row>
    <row r="163">
      <c r="L163" s="12"/>
      <c r="S163" s="12"/>
      <c r="T163" s="12"/>
      <c r="U163" s="12"/>
      <c r="W163" s="12"/>
      <c r="Y163" s="12"/>
      <c r="AA163" s="12"/>
      <c r="AE163" s="12"/>
      <c r="AL163" s="12"/>
      <c r="AP163" s="12"/>
      <c r="AR163" s="12"/>
      <c r="AV163" s="12"/>
      <c r="BF163" s="12"/>
      <c r="BG163" s="12"/>
      <c r="BH163" s="12"/>
      <c r="BI163" s="12"/>
      <c r="BJ163" s="12"/>
      <c r="BK163" s="12"/>
    </row>
    <row r="164">
      <c r="L164" s="12"/>
      <c r="S164" s="12"/>
      <c r="T164" s="12"/>
      <c r="U164" s="12"/>
      <c r="W164" s="12"/>
      <c r="Y164" s="12"/>
      <c r="AA164" s="12"/>
      <c r="AE164" s="12"/>
      <c r="AL164" s="12"/>
      <c r="AP164" s="12"/>
      <c r="AR164" s="12"/>
      <c r="AV164" s="12"/>
      <c r="BF164" s="12"/>
      <c r="BG164" s="12"/>
      <c r="BH164" s="12"/>
      <c r="BI164" s="12"/>
      <c r="BJ164" s="12"/>
      <c r="BK164" s="12"/>
    </row>
    <row r="165">
      <c r="L165" s="12"/>
      <c r="S165" s="12"/>
      <c r="T165" s="12"/>
      <c r="U165" s="12"/>
      <c r="W165" s="12"/>
      <c r="Y165" s="12"/>
      <c r="AA165" s="12"/>
      <c r="AE165" s="12"/>
      <c r="AL165" s="12"/>
      <c r="AP165" s="12"/>
      <c r="AR165" s="12"/>
      <c r="AV165" s="12"/>
      <c r="BF165" s="12"/>
      <c r="BG165" s="12"/>
      <c r="BH165" s="12"/>
      <c r="BI165" s="12"/>
      <c r="BJ165" s="12"/>
      <c r="BK165" s="12"/>
    </row>
    <row r="166">
      <c r="L166" s="12"/>
      <c r="S166" s="12"/>
      <c r="T166" s="12"/>
      <c r="U166" s="12"/>
      <c r="W166" s="12"/>
      <c r="Y166" s="12"/>
      <c r="AA166" s="12"/>
      <c r="AE166" s="12"/>
      <c r="AL166" s="12"/>
      <c r="AP166" s="12"/>
      <c r="AR166" s="12"/>
      <c r="AV166" s="12"/>
      <c r="BF166" s="12"/>
      <c r="BG166" s="12"/>
      <c r="BH166" s="12"/>
      <c r="BI166" s="12"/>
      <c r="BJ166" s="12"/>
      <c r="BK166" s="12"/>
    </row>
    <row r="167">
      <c r="L167" s="12"/>
      <c r="S167" s="12"/>
      <c r="T167" s="12"/>
      <c r="U167" s="12"/>
      <c r="W167" s="12"/>
      <c r="Y167" s="12"/>
      <c r="AA167" s="12"/>
      <c r="AE167" s="12"/>
      <c r="AL167" s="12"/>
      <c r="AP167" s="12"/>
      <c r="AR167" s="12"/>
      <c r="AV167" s="12"/>
      <c r="BF167" s="12"/>
      <c r="BG167" s="12"/>
      <c r="BH167" s="12"/>
      <c r="BI167" s="12"/>
      <c r="BJ167" s="12"/>
      <c r="BK167" s="12"/>
    </row>
    <row r="168">
      <c r="L168" s="12"/>
      <c r="S168" s="12"/>
      <c r="T168" s="12"/>
      <c r="U168" s="12"/>
      <c r="W168" s="12"/>
      <c r="Y168" s="12"/>
      <c r="AA168" s="12"/>
      <c r="AE168" s="12"/>
      <c r="AL168" s="12"/>
      <c r="AP168" s="12"/>
      <c r="AR168" s="12"/>
      <c r="AV168" s="12"/>
      <c r="BF168" s="12"/>
      <c r="BG168" s="12"/>
      <c r="BH168" s="12"/>
      <c r="BI168" s="12"/>
      <c r="BJ168" s="12"/>
      <c r="BK168" s="12"/>
    </row>
    <row r="169">
      <c r="L169" s="12"/>
      <c r="S169" s="12"/>
      <c r="T169" s="12"/>
      <c r="U169" s="12"/>
      <c r="W169" s="12"/>
      <c r="Y169" s="12"/>
      <c r="AA169" s="12"/>
      <c r="AE169" s="12"/>
      <c r="AL169" s="12"/>
      <c r="AP169" s="12"/>
      <c r="AR169" s="12"/>
      <c r="AV169" s="12"/>
      <c r="BF169" s="12"/>
      <c r="BG169" s="12"/>
      <c r="BH169" s="12"/>
      <c r="BI169" s="12"/>
      <c r="BJ169" s="12"/>
      <c r="BK169" s="12"/>
    </row>
    <row r="170">
      <c r="L170" s="12"/>
      <c r="S170" s="12"/>
      <c r="T170" s="12"/>
      <c r="U170" s="12"/>
      <c r="W170" s="12"/>
      <c r="Y170" s="12"/>
      <c r="AA170" s="12"/>
      <c r="AE170" s="12"/>
      <c r="AL170" s="12"/>
      <c r="AP170" s="12"/>
      <c r="AR170" s="12"/>
      <c r="AV170" s="12"/>
      <c r="BF170" s="12"/>
      <c r="BG170" s="12"/>
      <c r="BH170" s="12"/>
      <c r="BI170" s="12"/>
      <c r="BJ170" s="12"/>
      <c r="BK170" s="12"/>
    </row>
    <row r="171">
      <c r="L171" s="12"/>
      <c r="S171" s="12"/>
      <c r="T171" s="12"/>
      <c r="U171" s="12"/>
      <c r="W171" s="12"/>
      <c r="Y171" s="12"/>
      <c r="AA171" s="12"/>
      <c r="AE171" s="12"/>
      <c r="AL171" s="12"/>
      <c r="AP171" s="12"/>
      <c r="AR171" s="12"/>
      <c r="AV171" s="12"/>
      <c r="BF171" s="12"/>
      <c r="BG171" s="12"/>
      <c r="BH171" s="12"/>
      <c r="BI171" s="12"/>
      <c r="BJ171" s="12"/>
      <c r="BK171" s="12"/>
    </row>
    <row r="172">
      <c r="L172" s="12"/>
      <c r="S172" s="12"/>
      <c r="T172" s="12"/>
      <c r="U172" s="12"/>
      <c r="W172" s="12"/>
      <c r="Y172" s="12"/>
      <c r="AA172" s="12"/>
      <c r="AE172" s="12"/>
      <c r="AL172" s="12"/>
      <c r="AP172" s="12"/>
      <c r="AR172" s="12"/>
      <c r="AV172" s="12"/>
      <c r="BF172" s="12"/>
      <c r="BG172" s="12"/>
      <c r="BH172" s="12"/>
      <c r="BI172" s="12"/>
      <c r="BJ172" s="12"/>
      <c r="BK172" s="12"/>
    </row>
    <row r="173">
      <c r="L173" s="12"/>
      <c r="S173" s="12"/>
      <c r="T173" s="12"/>
      <c r="U173" s="12"/>
      <c r="W173" s="12"/>
      <c r="Y173" s="12"/>
      <c r="AA173" s="12"/>
      <c r="AE173" s="12"/>
      <c r="AL173" s="12"/>
      <c r="AP173" s="12"/>
      <c r="AR173" s="12"/>
      <c r="AV173" s="12"/>
      <c r="BF173" s="12"/>
      <c r="BG173" s="12"/>
      <c r="BH173" s="12"/>
      <c r="BI173" s="12"/>
      <c r="BJ173" s="12"/>
      <c r="BK173" s="12"/>
    </row>
    <row r="174">
      <c r="L174" s="12"/>
      <c r="S174" s="12"/>
      <c r="T174" s="12"/>
      <c r="U174" s="12"/>
      <c r="W174" s="12"/>
      <c r="Y174" s="12"/>
      <c r="AA174" s="12"/>
      <c r="AE174" s="12"/>
      <c r="AL174" s="12"/>
      <c r="AP174" s="12"/>
      <c r="AR174" s="12"/>
      <c r="AV174" s="12"/>
      <c r="BF174" s="12"/>
      <c r="BG174" s="12"/>
      <c r="BH174" s="12"/>
      <c r="BI174" s="12"/>
      <c r="BJ174" s="12"/>
      <c r="BK174" s="12"/>
    </row>
    <row r="175">
      <c r="L175" s="12"/>
      <c r="S175" s="12"/>
      <c r="T175" s="12"/>
      <c r="U175" s="12"/>
      <c r="W175" s="12"/>
      <c r="Y175" s="12"/>
      <c r="AA175" s="12"/>
      <c r="AE175" s="12"/>
      <c r="AL175" s="12"/>
      <c r="AP175" s="12"/>
      <c r="AR175" s="12"/>
      <c r="AV175" s="12"/>
      <c r="BF175" s="12"/>
      <c r="BG175" s="12"/>
      <c r="BH175" s="12"/>
      <c r="BI175" s="12"/>
      <c r="BJ175" s="12"/>
      <c r="BK175" s="12"/>
    </row>
    <row r="176">
      <c r="L176" s="12"/>
      <c r="S176" s="12"/>
      <c r="T176" s="12"/>
      <c r="U176" s="12"/>
      <c r="W176" s="12"/>
      <c r="Y176" s="12"/>
      <c r="AA176" s="12"/>
      <c r="AE176" s="12"/>
      <c r="AL176" s="12"/>
      <c r="AP176" s="12"/>
      <c r="AR176" s="12"/>
      <c r="AV176" s="12"/>
      <c r="BF176" s="12"/>
      <c r="BG176" s="12"/>
      <c r="BH176" s="12"/>
      <c r="BI176" s="12"/>
      <c r="BJ176" s="12"/>
      <c r="BK176" s="12"/>
    </row>
    <row r="177">
      <c r="L177" s="12"/>
      <c r="S177" s="12"/>
      <c r="T177" s="12"/>
      <c r="U177" s="12"/>
      <c r="W177" s="12"/>
      <c r="Y177" s="12"/>
      <c r="AA177" s="12"/>
      <c r="AE177" s="12"/>
      <c r="AL177" s="12"/>
      <c r="AP177" s="12"/>
      <c r="AR177" s="12"/>
      <c r="AV177" s="12"/>
      <c r="BF177" s="12"/>
      <c r="BG177" s="12"/>
      <c r="BH177" s="12"/>
      <c r="BI177" s="12"/>
      <c r="BJ177" s="12"/>
      <c r="BK177" s="12"/>
    </row>
    <row r="178">
      <c r="L178" s="12"/>
      <c r="S178" s="12"/>
      <c r="T178" s="12"/>
      <c r="U178" s="12"/>
      <c r="W178" s="12"/>
      <c r="Y178" s="12"/>
      <c r="AA178" s="12"/>
      <c r="AE178" s="12"/>
      <c r="AL178" s="12"/>
      <c r="AP178" s="12"/>
      <c r="AR178" s="12"/>
      <c r="AV178" s="12"/>
      <c r="BF178" s="12"/>
      <c r="BG178" s="12"/>
      <c r="BH178" s="12"/>
      <c r="BI178" s="12"/>
      <c r="BJ178" s="12"/>
      <c r="BK178" s="12"/>
    </row>
    <row r="179">
      <c r="L179" s="12"/>
      <c r="S179" s="12"/>
      <c r="T179" s="12"/>
      <c r="U179" s="12"/>
      <c r="W179" s="12"/>
      <c r="Y179" s="12"/>
      <c r="AA179" s="12"/>
      <c r="AE179" s="12"/>
      <c r="AL179" s="12"/>
      <c r="AP179" s="12"/>
      <c r="AR179" s="12"/>
      <c r="AV179" s="12"/>
      <c r="BF179" s="12"/>
      <c r="BG179" s="12"/>
      <c r="BH179" s="12"/>
      <c r="BI179" s="12"/>
      <c r="BJ179" s="12"/>
      <c r="BK179" s="12"/>
    </row>
    <row r="180">
      <c r="L180" s="12"/>
      <c r="S180" s="12"/>
      <c r="T180" s="12"/>
      <c r="U180" s="12"/>
      <c r="W180" s="12"/>
      <c r="Y180" s="12"/>
      <c r="AA180" s="12"/>
      <c r="AE180" s="12"/>
      <c r="AL180" s="12"/>
      <c r="AP180" s="12"/>
      <c r="AR180" s="12"/>
      <c r="AV180" s="12"/>
      <c r="BF180" s="12"/>
      <c r="BG180" s="12"/>
      <c r="BH180" s="12"/>
      <c r="BI180" s="12"/>
      <c r="BJ180" s="12"/>
      <c r="BK180" s="12"/>
    </row>
    <row r="181">
      <c r="L181" s="12"/>
      <c r="S181" s="12"/>
      <c r="T181" s="12"/>
      <c r="U181" s="12"/>
      <c r="W181" s="12"/>
      <c r="Y181" s="12"/>
      <c r="AA181" s="12"/>
      <c r="AE181" s="12"/>
      <c r="AL181" s="12"/>
      <c r="AP181" s="12"/>
      <c r="AR181" s="12"/>
      <c r="AV181" s="12"/>
      <c r="BF181" s="12"/>
      <c r="BG181" s="12"/>
      <c r="BH181" s="12"/>
      <c r="BI181" s="12"/>
      <c r="BJ181" s="12"/>
      <c r="BK181" s="12"/>
    </row>
    <row r="182">
      <c r="L182" s="12"/>
      <c r="S182" s="12"/>
      <c r="T182" s="12"/>
      <c r="U182" s="12"/>
      <c r="W182" s="12"/>
      <c r="Y182" s="12"/>
      <c r="AA182" s="12"/>
      <c r="AE182" s="12"/>
      <c r="AL182" s="12"/>
      <c r="AP182" s="12"/>
      <c r="AR182" s="12"/>
      <c r="AV182" s="12"/>
      <c r="BF182" s="12"/>
      <c r="BG182" s="12"/>
      <c r="BH182" s="12"/>
      <c r="BI182" s="12"/>
      <c r="BJ182" s="12"/>
      <c r="BK182" s="12"/>
    </row>
    <row r="183">
      <c r="L183" s="12"/>
      <c r="S183" s="12"/>
      <c r="T183" s="12"/>
      <c r="U183" s="12"/>
      <c r="W183" s="12"/>
      <c r="Y183" s="12"/>
      <c r="AA183" s="12"/>
      <c r="AE183" s="12"/>
      <c r="AL183" s="12"/>
      <c r="AP183" s="12"/>
      <c r="AR183" s="12"/>
      <c r="AV183" s="12"/>
      <c r="BF183" s="12"/>
      <c r="BG183" s="12"/>
      <c r="BH183" s="12"/>
      <c r="BI183" s="12"/>
      <c r="BJ183" s="12"/>
      <c r="BK183" s="12"/>
    </row>
    <row r="184">
      <c r="L184" s="12"/>
      <c r="S184" s="12"/>
      <c r="T184" s="12"/>
      <c r="U184" s="12"/>
      <c r="W184" s="12"/>
      <c r="Y184" s="12"/>
      <c r="AA184" s="12"/>
      <c r="AE184" s="12"/>
      <c r="AL184" s="12"/>
      <c r="AP184" s="12"/>
      <c r="AR184" s="12"/>
      <c r="AV184" s="12"/>
      <c r="BF184" s="12"/>
      <c r="BG184" s="12"/>
      <c r="BH184" s="12"/>
      <c r="BI184" s="12"/>
      <c r="BJ184" s="12"/>
      <c r="BK184" s="12"/>
    </row>
    <row r="185">
      <c r="L185" s="12"/>
      <c r="S185" s="12"/>
      <c r="T185" s="12"/>
      <c r="U185" s="12"/>
      <c r="W185" s="12"/>
      <c r="Y185" s="12"/>
      <c r="AA185" s="12"/>
      <c r="AE185" s="12"/>
      <c r="AL185" s="12"/>
      <c r="AP185" s="12"/>
      <c r="AR185" s="12"/>
      <c r="AV185" s="12"/>
      <c r="BF185" s="12"/>
      <c r="BG185" s="12"/>
      <c r="BH185" s="12"/>
      <c r="BI185" s="12"/>
      <c r="BJ185" s="12"/>
      <c r="BK185" s="12"/>
    </row>
    <row r="186">
      <c r="L186" s="12"/>
      <c r="S186" s="12"/>
      <c r="T186" s="12"/>
      <c r="U186" s="12"/>
      <c r="W186" s="12"/>
      <c r="Y186" s="12"/>
      <c r="AA186" s="12"/>
      <c r="AE186" s="12"/>
      <c r="AL186" s="12"/>
      <c r="AP186" s="12"/>
      <c r="AR186" s="12"/>
      <c r="AV186" s="12"/>
      <c r="BF186" s="12"/>
      <c r="BG186" s="12"/>
      <c r="BH186" s="12"/>
      <c r="BI186" s="12"/>
      <c r="BJ186" s="12"/>
      <c r="BK186" s="12"/>
    </row>
    <row r="187">
      <c r="L187" s="12"/>
      <c r="S187" s="12"/>
      <c r="T187" s="12"/>
      <c r="U187" s="12"/>
      <c r="W187" s="12"/>
      <c r="Y187" s="12"/>
      <c r="AA187" s="12"/>
      <c r="AE187" s="12"/>
      <c r="AL187" s="12"/>
      <c r="AP187" s="12"/>
      <c r="AR187" s="12"/>
      <c r="AV187" s="12"/>
      <c r="BF187" s="12"/>
      <c r="BG187" s="12"/>
      <c r="BH187" s="12"/>
      <c r="BI187" s="12"/>
      <c r="BJ187" s="12"/>
      <c r="BK187" s="12"/>
    </row>
    <row r="188">
      <c r="L188" s="12"/>
      <c r="S188" s="12"/>
      <c r="T188" s="12"/>
      <c r="U188" s="12"/>
      <c r="W188" s="12"/>
      <c r="Y188" s="12"/>
      <c r="AA188" s="12"/>
      <c r="AE188" s="12"/>
      <c r="AL188" s="12"/>
      <c r="AP188" s="12"/>
      <c r="AR188" s="12"/>
      <c r="AV188" s="12"/>
      <c r="BF188" s="12"/>
      <c r="BG188" s="12"/>
      <c r="BH188" s="12"/>
      <c r="BI188" s="12"/>
      <c r="BJ188" s="12"/>
      <c r="BK188" s="12"/>
    </row>
    <row r="189">
      <c r="L189" s="12"/>
      <c r="S189" s="12"/>
      <c r="T189" s="12"/>
      <c r="U189" s="12"/>
      <c r="W189" s="12"/>
      <c r="Y189" s="12"/>
      <c r="AA189" s="12"/>
      <c r="AE189" s="12"/>
      <c r="AL189" s="12"/>
      <c r="AP189" s="12"/>
      <c r="AR189" s="12"/>
      <c r="AV189" s="12"/>
      <c r="BF189" s="12"/>
      <c r="BG189" s="12"/>
      <c r="BH189" s="12"/>
      <c r="BI189" s="12"/>
      <c r="BJ189" s="12"/>
      <c r="BK189" s="12"/>
    </row>
    <row r="190">
      <c r="L190" s="12"/>
      <c r="S190" s="12"/>
      <c r="T190" s="12"/>
      <c r="U190" s="12"/>
      <c r="W190" s="12"/>
      <c r="Y190" s="12"/>
      <c r="AA190" s="12"/>
      <c r="AE190" s="12"/>
      <c r="AL190" s="12"/>
      <c r="AP190" s="12"/>
      <c r="AR190" s="12"/>
      <c r="AV190" s="12"/>
      <c r="BF190" s="12"/>
      <c r="BG190" s="12"/>
      <c r="BH190" s="12"/>
      <c r="BI190" s="12"/>
      <c r="BJ190" s="12"/>
      <c r="BK190" s="12"/>
    </row>
    <row r="191">
      <c r="L191" s="12"/>
      <c r="S191" s="12"/>
      <c r="T191" s="12"/>
      <c r="U191" s="12"/>
      <c r="W191" s="12"/>
      <c r="Y191" s="12"/>
      <c r="AA191" s="12"/>
      <c r="AE191" s="12"/>
      <c r="AL191" s="12"/>
      <c r="AP191" s="12"/>
      <c r="AR191" s="12"/>
      <c r="AV191" s="12"/>
      <c r="BF191" s="12"/>
      <c r="BG191" s="12"/>
      <c r="BH191" s="12"/>
      <c r="BI191" s="12"/>
      <c r="BJ191" s="12"/>
      <c r="BK191" s="12"/>
    </row>
    <row r="192">
      <c r="L192" s="12"/>
      <c r="S192" s="12"/>
      <c r="T192" s="12"/>
      <c r="U192" s="12"/>
      <c r="W192" s="12"/>
      <c r="Y192" s="12"/>
      <c r="AA192" s="12"/>
      <c r="AE192" s="12"/>
      <c r="AL192" s="12"/>
      <c r="AP192" s="12"/>
      <c r="AR192" s="12"/>
      <c r="AV192" s="12"/>
      <c r="BF192" s="12"/>
      <c r="BG192" s="12"/>
      <c r="BH192" s="12"/>
      <c r="BI192" s="12"/>
      <c r="BJ192" s="12"/>
      <c r="BK192" s="12"/>
    </row>
    <row r="193">
      <c r="L193" s="12"/>
      <c r="S193" s="12"/>
      <c r="T193" s="12"/>
      <c r="U193" s="12"/>
      <c r="W193" s="12"/>
      <c r="Y193" s="12"/>
      <c r="AA193" s="12"/>
      <c r="AE193" s="12"/>
      <c r="AL193" s="12"/>
      <c r="AP193" s="12"/>
      <c r="AR193" s="12"/>
      <c r="AV193" s="12"/>
      <c r="BF193" s="12"/>
      <c r="BG193" s="12"/>
      <c r="BH193" s="12"/>
      <c r="BI193" s="12"/>
      <c r="BJ193" s="12"/>
      <c r="BK193" s="12"/>
    </row>
    <row r="194">
      <c r="L194" s="12"/>
      <c r="S194" s="12"/>
      <c r="T194" s="12"/>
      <c r="U194" s="12"/>
      <c r="W194" s="12"/>
      <c r="Y194" s="12"/>
      <c r="AA194" s="12"/>
      <c r="AE194" s="12"/>
      <c r="AL194" s="12"/>
      <c r="AP194" s="12"/>
      <c r="AR194" s="12"/>
      <c r="AV194" s="12"/>
      <c r="BF194" s="12"/>
      <c r="BG194" s="12"/>
      <c r="BH194" s="12"/>
      <c r="BI194" s="12"/>
      <c r="BJ194" s="12"/>
      <c r="BK194" s="12"/>
    </row>
    <row r="195">
      <c r="L195" s="12"/>
      <c r="S195" s="12"/>
      <c r="T195" s="12"/>
      <c r="U195" s="12"/>
      <c r="W195" s="12"/>
      <c r="Y195" s="12"/>
      <c r="AA195" s="12"/>
      <c r="AE195" s="12"/>
      <c r="AL195" s="12"/>
      <c r="AP195" s="12"/>
      <c r="AR195" s="12"/>
      <c r="AV195" s="12"/>
      <c r="BF195" s="12"/>
      <c r="BG195" s="12"/>
      <c r="BH195" s="12"/>
      <c r="BI195" s="12"/>
      <c r="BJ195" s="12"/>
      <c r="BK195" s="12"/>
    </row>
    <row r="196">
      <c r="L196" s="12"/>
      <c r="S196" s="12"/>
      <c r="T196" s="12"/>
      <c r="U196" s="12"/>
      <c r="W196" s="12"/>
      <c r="Y196" s="12"/>
      <c r="AA196" s="12"/>
      <c r="AE196" s="12"/>
      <c r="AL196" s="12"/>
      <c r="AP196" s="12"/>
      <c r="AR196" s="12"/>
      <c r="AV196" s="12"/>
      <c r="BF196" s="12"/>
      <c r="BG196" s="12"/>
      <c r="BH196" s="12"/>
      <c r="BI196" s="12"/>
      <c r="BJ196" s="12"/>
      <c r="BK196" s="12"/>
    </row>
    <row r="197">
      <c r="L197" s="12"/>
      <c r="S197" s="12"/>
      <c r="T197" s="12"/>
      <c r="U197" s="12"/>
      <c r="W197" s="12"/>
      <c r="Y197" s="12"/>
      <c r="AA197" s="12"/>
      <c r="AE197" s="12"/>
      <c r="AL197" s="12"/>
      <c r="AP197" s="12"/>
      <c r="AR197" s="12"/>
      <c r="AV197" s="12"/>
      <c r="BF197" s="12"/>
      <c r="BG197" s="12"/>
      <c r="BH197" s="12"/>
      <c r="BI197" s="12"/>
      <c r="BJ197" s="12"/>
      <c r="BK197" s="12"/>
    </row>
    <row r="198">
      <c r="L198" s="12"/>
      <c r="S198" s="12"/>
      <c r="T198" s="12"/>
      <c r="U198" s="12"/>
      <c r="W198" s="12"/>
      <c r="Y198" s="12"/>
      <c r="AA198" s="12"/>
      <c r="AE198" s="12"/>
      <c r="AL198" s="12"/>
      <c r="AP198" s="12"/>
      <c r="AR198" s="12"/>
      <c r="AV198" s="12"/>
      <c r="BF198" s="12"/>
      <c r="BG198" s="12"/>
      <c r="BH198" s="12"/>
      <c r="BI198" s="12"/>
      <c r="BJ198" s="12"/>
      <c r="BK198" s="12"/>
    </row>
    <row r="199">
      <c r="L199" s="12"/>
      <c r="S199" s="12"/>
      <c r="T199" s="12"/>
      <c r="U199" s="12"/>
      <c r="W199" s="12"/>
      <c r="Y199" s="12"/>
      <c r="AA199" s="12"/>
      <c r="AE199" s="12"/>
      <c r="AL199" s="12"/>
      <c r="AP199" s="12"/>
      <c r="AR199" s="12"/>
      <c r="AV199" s="12"/>
      <c r="BF199" s="12"/>
      <c r="BG199" s="12"/>
      <c r="BH199" s="12"/>
      <c r="BI199" s="12"/>
      <c r="BJ199" s="12"/>
      <c r="BK199" s="12"/>
    </row>
    <row r="200">
      <c r="L200" s="12"/>
      <c r="S200" s="12"/>
      <c r="T200" s="12"/>
      <c r="U200" s="12"/>
      <c r="W200" s="12"/>
      <c r="Y200" s="12"/>
      <c r="AA200" s="12"/>
      <c r="AE200" s="12"/>
      <c r="AL200" s="12"/>
      <c r="AP200" s="12"/>
      <c r="AR200" s="12"/>
      <c r="AV200" s="12"/>
      <c r="BF200" s="12"/>
      <c r="BG200" s="12"/>
      <c r="BH200" s="12"/>
      <c r="BI200" s="12"/>
      <c r="BJ200" s="12"/>
      <c r="BK200" s="12"/>
    </row>
    <row r="201">
      <c r="L201" s="12"/>
      <c r="S201" s="12"/>
      <c r="T201" s="12"/>
      <c r="U201" s="12"/>
      <c r="W201" s="12"/>
      <c r="Y201" s="12"/>
      <c r="AA201" s="12"/>
      <c r="AE201" s="12"/>
      <c r="AL201" s="12"/>
      <c r="AP201" s="12"/>
      <c r="AR201" s="12"/>
      <c r="AV201" s="12"/>
      <c r="BF201" s="12"/>
      <c r="BG201" s="12"/>
      <c r="BH201" s="12"/>
      <c r="BI201" s="12"/>
      <c r="BJ201" s="12"/>
      <c r="BK201" s="12"/>
    </row>
    <row r="202">
      <c r="L202" s="12"/>
      <c r="S202" s="12"/>
      <c r="T202" s="12"/>
      <c r="U202" s="12"/>
      <c r="W202" s="12"/>
      <c r="Y202" s="12"/>
      <c r="AA202" s="12"/>
      <c r="AE202" s="12"/>
      <c r="AL202" s="12"/>
      <c r="AP202" s="12"/>
      <c r="AR202" s="12"/>
      <c r="AV202" s="12"/>
      <c r="BF202" s="12"/>
      <c r="BG202" s="12"/>
      <c r="BH202" s="12"/>
      <c r="BI202" s="12"/>
      <c r="BJ202" s="12"/>
      <c r="BK202" s="12"/>
    </row>
    <row r="203">
      <c r="L203" s="12"/>
      <c r="S203" s="12"/>
      <c r="T203" s="12"/>
      <c r="U203" s="12"/>
      <c r="W203" s="12"/>
      <c r="Y203" s="12"/>
      <c r="AA203" s="12"/>
      <c r="AE203" s="12"/>
      <c r="AL203" s="12"/>
      <c r="AP203" s="12"/>
      <c r="AR203" s="12"/>
      <c r="AV203" s="12"/>
      <c r="BF203" s="12"/>
      <c r="BG203" s="12"/>
      <c r="BH203" s="12"/>
      <c r="BI203" s="12"/>
      <c r="BJ203" s="12"/>
      <c r="BK203" s="12"/>
    </row>
    <row r="204">
      <c r="L204" s="12"/>
      <c r="S204" s="12"/>
      <c r="T204" s="12"/>
      <c r="U204" s="12"/>
      <c r="W204" s="12"/>
      <c r="Y204" s="12"/>
      <c r="AA204" s="12"/>
      <c r="AE204" s="12"/>
      <c r="AL204" s="12"/>
      <c r="AP204" s="12"/>
      <c r="AR204" s="12"/>
      <c r="AV204" s="12"/>
      <c r="BF204" s="12"/>
      <c r="BG204" s="12"/>
      <c r="BH204" s="12"/>
      <c r="BI204" s="12"/>
      <c r="BJ204" s="12"/>
      <c r="BK204" s="12"/>
    </row>
    <row r="205">
      <c r="L205" s="12"/>
      <c r="S205" s="12"/>
      <c r="T205" s="12"/>
      <c r="U205" s="12"/>
      <c r="W205" s="12"/>
      <c r="Y205" s="12"/>
      <c r="AA205" s="12"/>
      <c r="AE205" s="12"/>
      <c r="AL205" s="12"/>
      <c r="AP205" s="12"/>
      <c r="AR205" s="12"/>
      <c r="AV205" s="12"/>
      <c r="BF205" s="12"/>
      <c r="BG205" s="12"/>
      <c r="BH205" s="12"/>
      <c r="BI205" s="12"/>
      <c r="BJ205" s="12"/>
      <c r="BK205" s="12"/>
    </row>
    <row r="206">
      <c r="L206" s="12"/>
      <c r="S206" s="12"/>
      <c r="T206" s="12"/>
      <c r="U206" s="12"/>
      <c r="W206" s="12"/>
      <c r="Y206" s="12"/>
      <c r="AA206" s="12"/>
      <c r="AE206" s="12"/>
      <c r="AL206" s="12"/>
      <c r="AP206" s="12"/>
      <c r="AR206" s="12"/>
      <c r="AV206" s="12"/>
      <c r="BF206" s="12"/>
      <c r="BG206" s="12"/>
      <c r="BH206" s="12"/>
      <c r="BI206" s="12"/>
      <c r="BJ206" s="12"/>
      <c r="BK206" s="12"/>
    </row>
    <row r="207">
      <c r="L207" s="12"/>
      <c r="S207" s="12"/>
      <c r="T207" s="12"/>
      <c r="U207" s="12"/>
      <c r="W207" s="12"/>
      <c r="Y207" s="12"/>
      <c r="AA207" s="12"/>
      <c r="AE207" s="12"/>
      <c r="AL207" s="12"/>
      <c r="AP207" s="12"/>
      <c r="AR207" s="12"/>
      <c r="AV207" s="12"/>
      <c r="BF207" s="12"/>
      <c r="BG207" s="12"/>
      <c r="BH207" s="12"/>
      <c r="BI207" s="12"/>
      <c r="BJ207" s="12"/>
      <c r="BK207" s="12"/>
    </row>
    <row r="208">
      <c r="L208" s="12"/>
      <c r="S208" s="12"/>
      <c r="T208" s="12"/>
      <c r="U208" s="12"/>
      <c r="W208" s="12"/>
      <c r="Y208" s="12"/>
      <c r="AA208" s="12"/>
      <c r="AE208" s="12"/>
      <c r="AL208" s="12"/>
      <c r="AP208" s="12"/>
      <c r="AR208" s="12"/>
      <c r="AV208" s="12"/>
      <c r="BF208" s="12"/>
      <c r="BG208" s="12"/>
      <c r="BH208" s="12"/>
      <c r="BI208" s="12"/>
      <c r="BJ208" s="12"/>
      <c r="BK208" s="12"/>
    </row>
    <row r="209">
      <c r="L209" s="12"/>
      <c r="S209" s="12"/>
      <c r="T209" s="12"/>
      <c r="U209" s="12"/>
      <c r="W209" s="12"/>
      <c r="Y209" s="12"/>
      <c r="AA209" s="12"/>
      <c r="AE209" s="12"/>
      <c r="AL209" s="12"/>
      <c r="AP209" s="12"/>
      <c r="AR209" s="12"/>
      <c r="AV209" s="12"/>
      <c r="BF209" s="12"/>
      <c r="BG209" s="12"/>
      <c r="BH209" s="12"/>
      <c r="BI209" s="12"/>
      <c r="BJ209" s="12"/>
      <c r="BK209" s="12"/>
    </row>
    <row r="210">
      <c r="L210" s="12"/>
      <c r="S210" s="12"/>
      <c r="T210" s="12"/>
      <c r="U210" s="12"/>
      <c r="W210" s="12"/>
      <c r="Y210" s="12"/>
      <c r="AA210" s="12"/>
      <c r="AE210" s="12"/>
      <c r="AL210" s="12"/>
      <c r="AP210" s="12"/>
      <c r="AR210" s="12"/>
      <c r="AV210" s="12"/>
      <c r="BF210" s="12"/>
      <c r="BG210" s="12"/>
      <c r="BH210" s="12"/>
      <c r="BI210" s="12"/>
      <c r="BJ210" s="12"/>
      <c r="BK210" s="12"/>
    </row>
    <row r="211">
      <c r="L211" s="12"/>
      <c r="S211" s="12"/>
      <c r="T211" s="12"/>
      <c r="U211" s="12"/>
      <c r="W211" s="12"/>
      <c r="Y211" s="12"/>
      <c r="AA211" s="12"/>
      <c r="AE211" s="12"/>
      <c r="AL211" s="12"/>
      <c r="AP211" s="12"/>
      <c r="AR211" s="12"/>
      <c r="AV211" s="12"/>
      <c r="BF211" s="12"/>
      <c r="BG211" s="12"/>
      <c r="BH211" s="12"/>
      <c r="BI211" s="12"/>
      <c r="BJ211" s="12"/>
      <c r="BK211" s="12"/>
    </row>
    <row r="212">
      <c r="L212" s="12"/>
      <c r="S212" s="12"/>
      <c r="T212" s="12"/>
      <c r="U212" s="12"/>
      <c r="W212" s="12"/>
      <c r="Y212" s="12"/>
      <c r="AA212" s="12"/>
      <c r="AE212" s="12"/>
      <c r="AL212" s="12"/>
      <c r="AP212" s="12"/>
      <c r="AR212" s="12"/>
      <c r="AV212" s="12"/>
      <c r="BF212" s="12"/>
      <c r="BG212" s="12"/>
      <c r="BH212" s="12"/>
      <c r="BI212" s="12"/>
      <c r="BJ212" s="12"/>
      <c r="BK212" s="12"/>
    </row>
    <row r="213">
      <c r="L213" s="12"/>
      <c r="S213" s="12"/>
      <c r="T213" s="12"/>
      <c r="U213" s="12"/>
      <c r="W213" s="12"/>
      <c r="Y213" s="12"/>
      <c r="AA213" s="12"/>
      <c r="AE213" s="12"/>
      <c r="AL213" s="12"/>
      <c r="AP213" s="12"/>
      <c r="AR213" s="12"/>
      <c r="AV213" s="12"/>
      <c r="BF213" s="12"/>
      <c r="BG213" s="12"/>
      <c r="BH213" s="12"/>
      <c r="BI213" s="12"/>
      <c r="BJ213" s="12"/>
      <c r="BK213" s="12"/>
    </row>
    <row r="214">
      <c r="L214" s="12"/>
      <c r="S214" s="12"/>
      <c r="T214" s="12"/>
      <c r="U214" s="12"/>
      <c r="W214" s="12"/>
      <c r="Y214" s="12"/>
      <c r="AA214" s="12"/>
      <c r="AE214" s="12"/>
      <c r="AL214" s="12"/>
      <c r="AP214" s="12"/>
      <c r="AR214" s="12"/>
      <c r="AV214" s="12"/>
      <c r="BF214" s="12"/>
      <c r="BG214" s="12"/>
      <c r="BH214" s="12"/>
      <c r="BI214" s="12"/>
      <c r="BJ214" s="12"/>
      <c r="BK214" s="12"/>
    </row>
    <row r="215">
      <c r="L215" s="12"/>
      <c r="S215" s="12"/>
      <c r="T215" s="12"/>
      <c r="U215" s="12"/>
      <c r="W215" s="12"/>
      <c r="Y215" s="12"/>
      <c r="AA215" s="12"/>
      <c r="AE215" s="12"/>
      <c r="AL215" s="12"/>
      <c r="AP215" s="12"/>
      <c r="AR215" s="12"/>
      <c r="AV215" s="12"/>
      <c r="BF215" s="12"/>
      <c r="BG215" s="12"/>
      <c r="BH215" s="12"/>
      <c r="BI215" s="12"/>
      <c r="BJ215" s="12"/>
      <c r="BK215" s="12"/>
    </row>
    <row r="216">
      <c r="L216" s="12"/>
      <c r="S216" s="12"/>
      <c r="T216" s="12"/>
      <c r="U216" s="12"/>
      <c r="W216" s="12"/>
      <c r="Y216" s="12"/>
      <c r="AA216" s="12"/>
      <c r="AE216" s="12"/>
      <c r="AL216" s="12"/>
      <c r="AP216" s="12"/>
      <c r="AR216" s="12"/>
      <c r="AV216" s="12"/>
      <c r="BF216" s="12"/>
      <c r="BG216" s="12"/>
      <c r="BH216" s="12"/>
      <c r="BI216" s="12"/>
      <c r="BJ216" s="12"/>
      <c r="BK216" s="12"/>
    </row>
    <row r="217">
      <c r="L217" s="12"/>
      <c r="S217" s="12"/>
      <c r="T217" s="12"/>
      <c r="U217" s="12"/>
      <c r="W217" s="12"/>
      <c r="Y217" s="12"/>
      <c r="AA217" s="12"/>
      <c r="AE217" s="12"/>
      <c r="AL217" s="12"/>
      <c r="AP217" s="12"/>
      <c r="AR217" s="12"/>
      <c r="AV217" s="12"/>
      <c r="BF217" s="12"/>
      <c r="BG217" s="12"/>
      <c r="BH217" s="12"/>
      <c r="BI217" s="12"/>
      <c r="BJ217" s="12"/>
      <c r="BK217" s="12"/>
    </row>
    <row r="218">
      <c r="L218" s="12"/>
      <c r="S218" s="12"/>
      <c r="T218" s="12"/>
      <c r="U218" s="12"/>
      <c r="W218" s="12"/>
      <c r="Y218" s="12"/>
      <c r="AA218" s="12"/>
      <c r="AE218" s="12"/>
      <c r="AL218" s="12"/>
      <c r="AP218" s="12"/>
      <c r="AR218" s="12"/>
      <c r="AV218" s="12"/>
      <c r="BF218" s="12"/>
      <c r="BG218" s="12"/>
      <c r="BH218" s="12"/>
      <c r="BI218" s="12"/>
      <c r="BJ218" s="12"/>
      <c r="BK218" s="12"/>
    </row>
    <row r="219">
      <c r="L219" s="12"/>
      <c r="S219" s="12"/>
      <c r="T219" s="12"/>
      <c r="U219" s="12"/>
      <c r="W219" s="12"/>
      <c r="Y219" s="12"/>
      <c r="AA219" s="12"/>
      <c r="AE219" s="12"/>
      <c r="AL219" s="12"/>
      <c r="AP219" s="12"/>
      <c r="AR219" s="12"/>
      <c r="AV219" s="12"/>
      <c r="BF219" s="12"/>
      <c r="BG219" s="12"/>
      <c r="BH219" s="12"/>
      <c r="BI219" s="12"/>
      <c r="BJ219" s="12"/>
      <c r="BK219" s="12"/>
    </row>
    <row r="220">
      <c r="L220" s="12"/>
      <c r="S220" s="12"/>
      <c r="T220" s="12"/>
      <c r="U220" s="12"/>
      <c r="W220" s="12"/>
      <c r="Y220" s="12"/>
      <c r="AA220" s="12"/>
      <c r="AE220" s="12"/>
      <c r="AL220" s="12"/>
      <c r="AP220" s="12"/>
      <c r="AR220" s="12"/>
      <c r="AV220" s="12"/>
      <c r="BF220" s="12"/>
      <c r="BG220" s="12"/>
      <c r="BH220" s="12"/>
      <c r="BI220" s="12"/>
      <c r="BJ220" s="12"/>
      <c r="BK220" s="12"/>
    </row>
    <row r="221">
      <c r="L221" s="12"/>
      <c r="S221" s="12"/>
      <c r="T221" s="12"/>
      <c r="U221" s="12"/>
      <c r="W221" s="12"/>
      <c r="Y221" s="12"/>
      <c r="AA221" s="12"/>
      <c r="AE221" s="12"/>
      <c r="AL221" s="12"/>
      <c r="AP221" s="12"/>
      <c r="AR221" s="12"/>
      <c r="AV221" s="12"/>
      <c r="BF221" s="12"/>
      <c r="BG221" s="12"/>
      <c r="BH221" s="12"/>
      <c r="BI221" s="12"/>
      <c r="BJ221" s="12"/>
      <c r="BK221" s="12"/>
    </row>
    <row r="222">
      <c r="L222" s="12"/>
      <c r="S222" s="12"/>
      <c r="T222" s="12"/>
      <c r="U222" s="12"/>
      <c r="W222" s="12"/>
      <c r="Y222" s="12"/>
      <c r="AA222" s="12"/>
      <c r="AE222" s="12"/>
      <c r="AL222" s="12"/>
      <c r="AP222" s="12"/>
      <c r="AR222" s="12"/>
      <c r="AV222" s="12"/>
      <c r="BF222" s="12"/>
      <c r="BG222" s="12"/>
      <c r="BH222" s="12"/>
      <c r="BI222" s="12"/>
      <c r="BJ222" s="12"/>
      <c r="BK222" s="12"/>
    </row>
    <row r="223">
      <c r="L223" s="12"/>
      <c r="S223" s="12"/>
      <c r="T223" s="12"/>
      <c r="U223" s="12"/>
      <c r="W223" s="12"/>
      <c r="Y223" s="12"/>
      <c r="AA223" s="12"/>
      <c r="AE223" s="12"/>
      <c r="AL223" s="12"/>
      <c r="AP223" s="12"/>
      <c r="AR223" s="12"/>
      <c r="AV223" s="12"/>
      <c r="BF223" s="12"/>
      <c r="BG223" s="12"/>
      <c r="BH223" s="12"/>
      <c r="BI223" s="12"/>
      <c r="BJ223" s="12"/>
      <c r="BK223" s="12"/>
    </row>
    <row r="224">
      <c r="L224" s="12"/>
      <c r="S224" s="12"/>
      <c r="T224" s="12"/>
      <c r="U224" s="12"/>
      <c r="W224" s="12"/>
      <c r="Y224" s="12"/>
      <c r="AA224" s="12"/>
      <c r="AE224" s="12"/>
      <c r="AL224" s="12"/>
      <c r="AP224" s="12"/>
      <c r="AR224" s="12"/>
      <c r="AV224" s="12"/>
      <c r="BF224" s="12"/>
      <c r="BG224" s="12"/>
      <c r="BH224" s="12"/>
      <c r="BI224" s="12"/>
      <c r="BJ224" s="12"/>
      <c r="BK224" s="12"/>
    </row>
    <row r="225">
      <c r="L225" s="12"/>
      <c r="S225" s="12"/>
      <c r="T225" s="12"/>
      <c r="U225" s="12"/>
      <c r="W225" s="12"/>
      <c r="Y225" s="12"/>
      <c r="AA225" s="12"/>
      <c r="AE225" s="12"/>
      <c r="AL225" s="12"/>
      <c r="AP225" s="12"/>
      <c r="AR225" s="12"/>
      <c r="AV225" s="12"/>
      <c r="BF225" s="12"/>
      <c r="BG225" s="12"/>
      <c r="BH225" s="12"/>
      <c r="BI225" s="12"/>
      <c r="BJ225" s="12"/>
      <c r="BK225" s="12"/>
    </row>
    <row r="226">
      <c r="L226" s="12"/>
      <c r="S226" s="12"/>
      <c r="T226" s="12"/>
      <c r="U226" s="12"/>
      <c r="W226" s="12"/>
      <c r="Y226" s="12"/>
      <c r="AA226" s="12"/>
      <c r="AE226" s="12"/>
      <c r="AL226" s="12"/>
      <c r="AP226" s="12"/>
      <c r="AR226" s="12"/>
      <c r="AV226" s="12"/>
      <c r="BF226" s="12"/>
      <c r="BG226" s="12"/>
      <c r="BH226" s="12"/>
      <c r="BI226" s="12"/>
      <c r="BJ226" s="12"/>
      <c r="BK226" s="12"/>
    </row>
    <row r="227">
      <c r="L227" s="12"/>
      <c r="S227" s="12"/>
      <c r="T227" s="12"/>
      <c r="U227" s="12"/>
      <c r="W227" s="12"/>
      <c r="Y227" s="12"/>
      <c r="AA227" s="12"/>
      <c r="AE227" s="12"/>
      <c r="AL227" s="12"/>
      <c r="AP227" s="12"/>
      <c r="AR227" s="12"/>
      <c r="AV227" s="12"/>
      <c r="BF227" s="12"/>
      <c r="BG227" s="12"/>
      <c r="BH227" s="12"/>
      <c r="BI227" s="12"/>
      <c r="BJ227" s="12"/>
      <c r="BK227" s="12"/>
    </row>
    <row r="228">
      <c r="L228" s="12"/>
      <c r="S228" s="12"/>
      <c r="T228" s="12"/>
      <c r="U228" s="12"/>
      <c r="W228" s="12"/>
      <c r="Y228" s="12"/>
      <c r="AA228" s="12"/>
      <c r="AE228" s="12"/>
      <c r="AL228" s="12"/>
      <c r="AP228" s="12"/>
      <c r="AR228" s="12"/>
      <c r="AV228" s="12"/>
      <c r="BF228" s="12"/>
      <c r="BG228" s="12"/>
      <c r="BH228" s="12"/>
      <c r="BI228" s="12"/>
      <c r="BJ228" s="12"/>
      <c r="BK228" s="12"/>
    </row>
    <row r="229">
      <c r="L229" s="12"/>
      <c r="S229" s="12"/>
      <c r="T229" s="12"/>
      <c r="U229" s="12"/>
      <c r="W229" s="12"/>
      <c r="Y229" s="12"/>
      <c r="AA229" s="12"/>
      <c r="AE229" s="12"/>
      <c r="AL229" s="12"/>
      <c r="AP229" s="12"/>
      <c r="AR229" s="12"/>
      <c r="AV229" s="12"/>
      <c r="BF229" s="12"/>
      <c r="BG229" s="12"/>
      <c r="BH229" s="12"/>
      <c r="BI229" s="12"/>
      <c r="BJ229" s="12"/>
      <c r="BK229" s="12"/>
    </row>
    <row r="230">
      <c r="L230" s="12"/>
      <c r="S230" s="12"/>
      <c r="T230" s="12"/>
      <c r="U230" s="12"/>
      <c r="W230" s="12"/>
      <c r="Y230" s="12"/>
      <c r="AA230" s="12"/>
      <c r="AE230" s="12"/>
      <c r="AL230" s="12"/>
      <c r="AP230" s="12"/>
      <c r="AR230" s="12"/>
      <c r="AV230" s="12"/>
      <c r="BF230" s="12"/>
      <c r="BG230" s="12"/>
      <c r="BH230" s="12"/>
      <c r="BI230" s="12"/>
      <c r="BJ230" s="12"/>
      <c r="BK230" s="12"/>
    </row>
    <row r="231">
      <c r="L231" s="12"/>
      <c r="S231" s="12"/>
      <c r="T231" s="12"/>
      <c r="U231" s="12"/>
      <c r="W231" s="12"/>
      <c r="Y231" s="12"/>
      <c r="AA231" s="12"/>
      <c r="AE231" s="12"/>
      <c r="AL231" s="12"/>
      <c r="AP231" s="12"/>
      <c r="AR231" s="12"/>
      <c r="AV231" s="12"/>
      <c r="BF231" s="12"/>
      <c r="BG231" s="12"/>
      <c r="BH231" s="12"/>
      <c r="BI231" s="12"/>
      <c r="BJ231" s="12"/>
      <c r="BK231" s="12"/>
    </row>
    <row r="232">
      <c r="L232" s="12"/>
      <c r="S232" s="12"/>
      <c r="T232" s="12"/>
      <c r="U232" s="12"/>
      <c r="W232" s="12"/>
      <c r="Y232" s="12"/>
      <c r="AA232" s="12"/>
      <c r="AE232" s="12"/>
      <c r="AL232" s="12"/>
      <c r="AP232" s="12"/>
      <c r="AR232" s="12"/>
      <c r="AV232" s="12"/>
      <c r="BF232" s="12"/>
      <c r="BG232" s="12"/>
      <c r="BH232" s="12"/>
      <c r="BI232" s="12"/>
      <c r="BJ232" s="12"/>
      <c r="BK232" s="12"/>
    </row>
    <row r="233">
      <c r="L233" s="12"/>
      <c r="S233" s="12"/>
      <c r="T233" s="12"/>
      <c r="U233" s="12"/>
      <c r="W233" s="12"/>
      <c r="Y233" s="12"/>
      <c r="AA233" s="12"/>
      <c r="AE233" s="12"/>
      <c r="AL233" s="12"/>
      <c r="AP233" s="12"/>
      <c r="AR233" s="12"/>
      <c r="AV233" s="12"/>
      <c r="BF233" s="12"/>
      <c r="BG233" s="12"/>
      <c r="BH233" s="12"/>
      <c r="BI233" s="12"/>
      <c r="BJ233" s="12"/>
      <c r="BK233" s="12"/>
    </row>
    <row r="234">
      <c r="L234" s="12"/>
      <c r="S234" s="12"/>
      <c r="T234" s="12"/>
      <c r="U234" s="12"/>
      <c r="W234" s="12"/>
      <c r="Y234" s="12"/>
      <c r="AA234" s="12"/>
      <c r="AE234" s="12"/>
      <c r="AL234" s="12"/>
      <c r="AP234" s="12"/>
      <c r="AR234" s="12"/>
      <c r="AV234" s="12"/>
      <c r="BF234" s="12"/>
      <c r="BG234" s="12"/>
      <c r="BH234" s="12"/>
      <c r="BI234" s="12"/>
      <c r="BJ234" s="12"/>
      <c r="BK234" s="12"/>
    </row>
    <row r="235">
      <c r="L235" s="12"/>
      <c r="S235" s="12"/>
      <c r="T235" s="12"/>
      <c r="U235" s="12"/>
      <c r="W235" s="12"/>
      <c r="Y235" s="12"/>
      <c r="AA235" s="12"/>
      <c r="AE235" s="12"/>
      <c r="AL235" s="12"/>
      <c r="AP235" s="12"/>
      <c r="AR235" s="12"/>
      <c r="AV235" s="12"/>
      <c r="BF235" s="12"/>
      <c r="BG235" s="12"/>
      <c r="BH235" s="12"/>
      <c r="BI235" s="12"/>
      <c r="BJ235" s="12"/>
      <c r="BK235" s="12"/>
    </row>
    <row r="236">
      <c r="L236" s="12"/>
      <c r="S236" s="12"/>
      <c r="T236" s="12"/>
      <c r="U236" s="12"/>
      <c r="W236" s="12"/>
      <c r="Y236" s="12"/>
      <c r="AA236" s="12"/>
      <c r="AE236" s="12"/>
      <c r="AL236" s="12"/>
      <c r="AP236" s="12"/>
      <c r="AR236" s="12"/>
      <c r="AV236" s="12"/>
      <c r="BF236" s="12"/>
      <c r="BG236" s="12"/>
      <c r="BH236" s="12"/>
      <c r="BI236" s="12"/>
      <c r="BJ236" s="12"/>
      <c r="BK236" s="12"/>
    </row>
    <row r="237">
      <c r="L237" s="12"/>
      <c r="S237" s="12"/>
      <c r="T237" s="12"/>
      <c r="U237" s="12"/>
      <c r="W237" s="12"/>
      <c r="Y237" s="12"/>
      <c r="AA237" s="12"/>
      <c r="AE237" s="12"/>
      <c r="AL237" s="12"/>
      <c r="AP237" s="12"/>
      <c r="AR237" s="12"/>
      <c r="AV237" s="12"/>
      <c r="BF237" s="12"/>
      <c r="BG237" s="12"/>
      <c r="BH237" s="12"/>
      <c r="BI237" s="12"/>
      <c r="BJ237" s="12"/>
      <c r="BK237" s="12"/>
    </row>
    <row r="238">
      <c r="L238" s="12"/>
      <c r="S238" s="12"/>
      <c r="T238" s="12"/>
      <c r="U238" s="12"/>
      <c r="W238" s="12"/>
      <c r="Y238" s="12"/>
      <c r="AA238" s="12"/>
      <c r="AE238" s="12"/>
      <c r="AL238" s="12"/>
      <c r="AP238" s="12"/>
      <c r="AR238" s="12"/>
      <c r="AV238" s="12"/>
      <c r="BF238" s="12"/>
      <c r="BG238" s="12"/>
      <c r="BH238" s="12"/>
      <c r="BI238" s="12"/>
      <c r="BJ238" s="12"/>
      <c r="BK238" s="12"/>
    </row>
    <row r="239">
      <c r="L239" s="12"/>
      <c r="S239" s="12"/>
      <c r="T239" s="12"/>
      <c r="U239" s="12"/>
      <c r="W239" s="12"/>
      <c r="Y239" s="12"/>
      <c r="AA239" s="12"/>
      <c r="AE239" s="12"/>
      <c r="AL239" s="12"/>
      <c r="AP239" s="12"/>
      <c r="AR239" s="12"/>
      <c r="AV239" s="12"/>
      <c r="BF239" s="12"/>
      <c r="BG239" s="12"/>
      <c r="BH239" s="12"/>
      <c r="BI239" s="12"/>
      <c r="BJ239" s="12"/>
      <c r="BK239" s="12"/>
    </row>
    <row r="240">
      <c r="L240" s="12"/>
      <c r="S240" s="12"/>
      <c r="T240" s="12"/>
      <c r="U240" s="12"/>
      <c r="W240" s="12"/>
      <c r="Y240" s="12"/>
      <c r="AA240" s="12"/>
      <c r="AE240" s="12"/>
      <c r="AL240" s="12"/>
      <c r="AP240" s="12"/>
      <c r="AR240" s="12"/>
      <c r="AV240" s="12"/>
      <c r="BF240" s="12"/>
      <c r="BG240" s="12"/>
      <c r="BH240" s="12"/>
      <c r="BI240" s="12"/>
      <c r="BJ240" s="12"/>
      <c r="BK240" s="12"/>
    </row>
    <row r="241">
      <c r="L241" s="12"/>
      <c r="S241" s="12"/>
      <c r="T241" s="12"/>
      <c r="U241" s="12"/>
      <c r="W241" s="12"/>
      <c r="Y241" s="12"/>
      <c r="AA241" s="12"/>
      <c r="AE241" s="12"/>
      <c r="AL241" s="12"/>
      <c r="AP241" s="12"/>
      <c r="AR241" s="12"/>
      <c r="AV241" s="12"/>
      <c r="BF241" s="12"/>
      <c r="BG241" s="12"/>
      <c r="BH241" s="12"/>
      <c r="BI241" s="12"/>
      <c r="BJ241" s="12"/>
      <c r="BK241" s="12"/>
    </row>
    <row r="242">
      <c r="L242" s="12"/>
      <c r="S242" s="12"/>
      <c r="T242" s="12"/>
      <c r="U242" s="12"/>
      <c r="W242" s="12"/>
      <c r="Y242" s="12"/>
      <c r="AA242" s="12"/>
      <c r="AE242" s="12"/>
      <c r="AL242" s="12"/>
      <c r="AP242" s="12"/>
      <c r="AR242" s="12"/>
      <c r="AV242" s="12"/>
      <c r="BF242" s="12"/>
      <c r="BG242" s="12"/>
      <c r="BH242" s="12"/>
      <c r="BI242" s="12"/>
      <c r="BJ242" s="12"/>
      <c r="BK242" s="12"/>
    </row>
    <row r="243">
      <c r="L243" s="12"/>
      <c r="S243" s="12"/>
      <c r="T243" s="12"/>
      <c r="U243" s="12"/>
      <c r="W243" s="12"/>
      <c r="Y243" s="12"/>
      <c r="AA243" s="12"/>
      <c r="AE243" s="12"/>
      <c r="AL243" s="12"/>
      <c r="AP243" s="12"/>
      <c r="AR243" s="12"/>
      <c r="AV243" s="12"/>
      <c r="BF243" s="12"/>
      <c r="BG243" s="12"/>
      <c r="BH243" s="12"/>
      <c r="BI243" s="12"/>
      <c r="BJ243" s="12"/>
      <c r="BK243" s="12"/>
    </row>
    <row r="244">
      <c r="L244" s="12"/>
      <c r="S244" s="12"/>
      <c r="T244" s="12"/>
      <c r="U244" s="12"/>
      <c r="W244" s="12"/>
      <c r="Y244" s="12"/>
      <c r="AA244" s="12"/>
      <c r="AE244" s="12"/>
      <c r="AL244" s="12"/>
      <c r="AP244" s="12"/>
      <c r="AR244" s="12"/>
      <c r="AV244" s="12"/>
      <c r="BF244" s="12"/>
      <c r="BG244" s="12"/>
      <c r="BH244" s="12"/>
      <c r="BI244" s="12"/>
      <c r="BJ244" s="12"/>
      <c r="BK244" s="12"/>
    </row>
    <row r="245">
      <c r="L245" s="12"/>
      <c r="S245" s="12"/>
      <c r="T245" s="12"/>
      <c r="U245" s="12"/>
      <c r="W245" s="12"/>
      <c r="Y245" s="12"/>
      <c r="AA245" s="12"/>
      <c r="AE245" s="12"/>
      <c r="AL245" s="12"/>
      <c r="AP245" s="12"/>
      <c r="AR245" s="12"/>
      <c r="AV245" s="12"/>
      <c r="BF245" s="12"/>
      <c r="BG245" s="12"/>
      <c r="BH245" s="12"/>
      <c r="BI245" s="12"/>
      <c r="BJ245" s="12"/>
      <c r="BK245" s="12"/>
    </row>
    <row r="246">
      <c r="L246" s="12"/>
      <c r="S246" s="12"/>
      <c r="T246" s="12"/>
      <c r="U246" s="12"/>
      <c r="W246" s="12"/>
      <c r="Y246" s="12"/>
      <c r="AA246" s="12"/>
      <c r="AE246" s="12"/>
      <c r="AL246" s="12"/>
      <c r="AP246" s="12"/>
      <c r="AR246" s="12"/>
      <c r="AV246" s="12"/>
      <c r="BF246" s="12"/>
      <c r="BG246" s="12"/>
      <c r="BH246" s="12"/>
      <c r="BI246" s="12"/>
      <c r="BJ246" s="12"/>
      <c r="BK246" s="12"/>
    </row>
    <row r="247">
      <c r="L247" s="12"/>
      <c r="S247" s="12"/>
      <c r="T247" s="12"/>
      <c r="U247" s="12"/>
      <c r="W247" s="12"/>
      <c r="Y247" s="12"/>
      <c r="AA247" s="12"/>
      <c r="AE247" s="12"/>
      <c r="AL247" s="12"/>
      <c r="AP247" s="12"/>
      <c r="AR247" s="12"/>
      <c r="AV247" s="12"/>
      <c r="BF247" s="12"/>
      <c r="BG247" s="12"/>
      <c r="BH247" s="12"/>
      <c r="BI247" s="12"/>
      <c r="BJ247" s="12"/>
      <c r="BK247" s="12"/>
    </row>
    <row r="248">
      <c r="L248" s="12"/>
      <c r="S248" s="12"/>
      <c r="T248" s="12"/>
      <c r="U248" s="12"/>
      <c r="W248" s="12"/>
      <c r="Y248" s="12"/>
      <c r="AA248" s="12"/>
      <c r="AE248" s="12"/>
      <c r="AL248" s="12"/>
      <c r="AP248" s="12"/>
      <c r="AR248" s="12"/>
      <c r="AV248" s="12"/>
      <c r="BF248" s="12"/>
      <c r="BG248" s="12"/>
      <c r="BH248" s="12"/>
      <c r="BI248" s="12"/>
      <c r="BJ248" s="12"/>
      <c r="BK248" s="12"/>
    </row>
    <row r="249">
      <c r="L249" s="12"/>
      <c r="S249" s="12"/>
      <c r="T249" s="12"/>
      <c r="U249" s="12"/>
      <c r="W249" s="12"/>
      <c r="Y249" s="12"/>
      <c r="AA249" s="12"/>
      <c r="AE249" s="12"/>
      <c r="AL249" s="12"/>
      <c r="AP249" s="12"/>
      <c r="AR249" s="12"/>
      <c r="AV249" s="12"/>
      <c r="BF249" s="12"/>
      <c r="BG249" s="12"/>
      <c r="BH249" s="12"/>
      <c r="BI249" s="12"/>
      <c r="BJ249" s="12"/>
      <c r="BK249" s="12"/>
    </row>
    <row r="250">
      <c r="L250" s="12"/>
      <c r="S250" s="12"/>
      <c r="T250" s="12"/>
      <c r="U250" s="12"/>
      <c r="W250" s="12"/>
      <c r="Y250" s="12"/>
      <c r="AA250" s="12"/>
      <c r="AE250" s="12"/>
      <c r="AL250" s="12"/>
      <c r="AP250" s="12"/>
      <c r="AR250" s="12"/>
      <c r="AV250" s="12"/>
      <c r="BF250" s="12"/>
      <c r="BG250" s="12"/>
      <c r="BH250" s="12"/>
      <c r="BI250" s="12"/>
      <c r="BJ250" s="12"/>
      <c r="BK250" s="12"/>
    </row>
    <row r="251">
      <c r="L251" s="12"/>
      <c r="S251" s="12"/>
      <c r="T251" s="12"/>
      <c r="U251" s="12"/>
      <c r="W251" s="12"/>
      <c r="Y251" s="12"/>
      <c r="AA251" s="12"/>
      <c r="AE251" s="12"/>
      <c r="AL251" s="12"/>
      <c r="AP251" s="12"/>
      <c r="AR251" s="12"/>
      <c r="AV251" s="12"/>
      <c r="BF251" s="12"/>
      <c r="BG251" s="12"/>
      <c r="BH251" s="12"/>
      <c r="BI251" s="12"/>
      <c r="BJ251" s="12"/>
      <c r="BK251" s="12"/>
    </row>
    <row r="252">
      <c r="L252" s="12"/>
      <c r="S252" s="12"/>
      <c r="T252" s="12"/>
      <c r="U252" s="12"/>
      <c r="W252" s="12"/>
      <c r="Y252" s="12"/>
      <c r="AA252" s="12"/>
      <c r="AE252" s="12"/>
      <c r="AL252" s="12"/>
      <c r="AP252" s="12"/>
      <c r="AR252" s="12"/>
      <c r="AV252" s="12"/>
      <c r="BF252" s="12"/>
      <c r="BG252" s="12"/>
      <c r="BH252" s="12"/>
      <c r="BI252" s="12"/>
      <c r="BJ252" s="12"/>
      <c r="BK252" s="12"/>
    </row>
    <row r="253">
      <c r="L253" s="12"/>
      <c r="S253" s="12"/>
      <c r="T253" s="12"/>
      <c r="U253" s="12"/>
      <c r="W253" s="12"/>
      <c r="Y253" s="12"/>
      <c r="AA253" s="12"/>
      <c r="AE253" s="12"/>
      <c r="AL253" s="12"/>
      <c r="AP253" s="12"/>
      <c r="AR253" s="12"/>
      <c r="AV253" s="12"/>
      <c r="BF253" s="12"/>
      <c r="BG253" s="12"/>
      <c r="BH253" s="12"/>
      <c r="BI253" s="12"/>
      <c r="BJ253" s="12"/>
      <c r="BK253" s="12"/>
    </row>
    <row r="254">
      <c r="L254" s="12"/>
      <c r="S254" s="12"/>
      <c r="T254" s="12"/>
      <c r="U254" s="12"/>
      <c r="W254" s="12"/>
      <c r="Y254" s="12"/>
      <c r="AA254" s="12"/>
      <c r="AE254" s="12"/>
      <c r="AL254" s="12"/>
      <c r="AP254" s="12"/>
      <c r="AR254" s="12"/>
      <c r="AV254" s="12"/>
      <c r="BF254" s="12"/>
      <c r="BG254" s="12"/>
      <c r="BH254" s="12"/>
      <c r="BI254" s="12"/>
      <c r="BJ254" s="12"/>
      <c r="BK254" s="12"/>
    </row>
    <row r="255">
      <c r="L255" s="12"/>
      <c r="S255" s="12"/>
      <c r="T255" s="12"/>
      <c r="U255" s="12"/>
      <c r="W255" s="12"/>
      <c r="Y255" s="12"/>
      <c r="AA255" s="12"/>
      <c r="AE255" s="12"/>
      <c r="AL255" s="12"/>
      <c r="AP255" s="12"/>
      <c r="AR255" s="12"/>
      <c r="AV255" s="12"/>
      <c r="BF255" s="12"/>
      <c r="BG255" s="12"/>
      <c r="BH255" s="12"/>
      <c r="BI255" s="12"/>
      <c r="BJ255" s="12"/>
      <c r="BK255" s="12"/>
    </row>
    <row r="256">
      <c r="L256" s="12"/>
      <c r="S256" s="12"/>
      <c r="T256" s="12"/>
      <c r="U256" s="12"/>
      <c r="W256" s="12"/>
      <c r="Y256" s="12"/>
      <c r="AA256" s="12"/>
      <c r="AE256" s="12"/>
      <c r="AL256" s="12"/>
      <c r="AP256" s="12"/>
      <c r="AR256" s="12"/>
      <c r="AV256" s="12"/>
      <c r="BF256" s="12"/>
      <c r="BG256" s="12"/>
      <c r="BH256" s="12"/>
      <c r="BI256" s="12"/>
      <c r="BJ256" s="12"/>
      <c r="BK256" s="12"/>
    </row>
    <row r="257">
      <c r="L257" s="12"/>
      <c r="S257" s="12"/>
      <c r="T257" s="12"/>
      <c r="U257" s="12"/>
      <c r="W257" s="12"/>
      <c r="Y257" s="12"/>
      <c r="AA257" s="12"/>
      <c r="AE257" s="12"/>
      <c r="AL257" s="12"/>
      <c r="AP257" s="12"/>
      <c r="AR257" s="12"/>
      <c r="AV257" s="12"/>
      <c r="BF257" s="12"/>
      <c r="BG257" s="12"/>
      <c r="BH257" s="12"/>
      <c r="BI257" s="12"/>
      <c r="BJ257" s="12"/>
      <c r="BK257" s="12"/>
    </row>
    <row r="258">
      <c r="L258" s="12"/>
      <c r="S258" s="12"/>
      <c r="T258" s="12"/>
      <c r="U258" s="12"/>
      <c r="W258" s="12"/>
      <c r="Y258" s="12"/>
      <c r="AA258" s="12"/>
      <c r="AE258" s="12"/>
      <c r="AL258" s="12"/>
      <c r="AP258" s="12"/>
      <c r="AR258" s="12"/>
      <c r="AV258" s="12"/>
      <c r="BF258" s="12"/>
      <c r="BG258" s="12"/>
      <c r="BH258" s="12"/>
      <c r="BI258" s="12"/>
      <c r="BJ258" s="12"/>
      <c r="BK258" s="12"/>
    </row>
    <row r="259">
      <c r="L259" s="12"/>
      <c r="S259" s="12"/>
      <c r="T259" s="12"/>
      <c r="U259" s="12"/>
      <c r="W259" s="12"/>
      <c r="Y259" s="12"/>
      <c r="AA259" s="12"/>
      <c r="AE259" s="12"/>
      <c r="AL259" s="12"/>
      <c r="AP259" s="12"/>
      <c r="AR259" s="12"/>
      <c r="AV259" s="12"/>
      <c r="BF259" s="12"/>
      <c r="BG259" s="12"/>
      <c r="BH259" s="12"/>
      <c r="BI259" s="12"/>
      <c r="BJ259" s="12"/>
      <c r="BK259" s="12"/>
    </row>
    <row r="260">
      <c r="L260" s="12"/>
      <c r="S260" s="12"/>
      <c r="T260" s="12"/>
      <c r="U260" s="12"/>
      <c r="W260" s="12"/>
      <c r="Y260" s="12"/>
      <c r="AA260" s="12"/>
      <c r="AE260" s="12"/>
      <c r="AL260" s="12"/>
      <c r="AP260" s="12"/>
      <c r="AR260" s="12"/>
      <c r="AV260" s="12"/>
      <c r="BF260" s="12"/>
      <c r="BG260" s="12"/>
      <c r="BH260" s="12"/>
      <c r="BI260" s="12"/>
      <c r="BJ260" s="12"/>
      <c r="BK260" s="12"/>
    </row>
    <row r="261">
      <c r="L261" s="12"/>
      <c r="S261" s="12"/>
      <c r="T261" s="12"/>
      <c r="U261" s="12"/>
      <c r="W261" s="12"/>
      <c r="Y261" s="12"/>
      <c r="AA261" s="12"/>
      <c r="AE261" s="12"/>
      <c r="AL261" s="12"/>
      <c r="AP261" s="12"/>
      <c r="AR261" s="12"/>
      <c r="AV261" s="12"/>
      <c r="BF261" s="12"/>
      <c r="BG261" s="12"/>
      <c r="BH261" s="12"/>
      <c r="BI261" s="12"/>
      <c r="BJ261" s="12"/>
      <c r="BK261" s="12"/>
    </row>
    <row r="262">
      <c r="L262" s="12"/>
      <c r="S262" s="12"/>
      <c r="T262" s="12"/>
      <c r="U262" s="12"/>
      <c r="W262" s="12"/>
      <c r="Y262" s="12"/>
      <c r="AA262" s="12"/>
      <c r="AE262" s="12"/>
      <c r="AL262" s="12"/>
      <c r="AP262" s="12"/>
      <c r="AR262" s="12"/>
      <c r="AV262" s="12"/>
      <c r="BF262" s="12"/>
      <c r="BG262" s="12"/>
      <c r="BH262" s="12"/>
      <c r="BI262" s="12"/>
      <c r="BJ262" s="12"/>
      <c r="BK262" s="12"/>
    </row>
    <row r="263">
      <c r="L263" s="12"/>
      <c r="S263" s="12"/>
      <c r="T263" s="12"/>
      <c r="U263" s="12"/>
      <c r="W263" s="12"/>
      <c r="Y263" s="12"/>
      <c r="AA263" s="12"/>
      <c r="AE263" s="12"/>
      <c r="AL263" s="12"/>
      <c r="AP263" s="12"/>
      <c r="AR263" s="12"/>
      <c r="AV263" s="12"/>
      <c r="BF263" s="12"/>
      <c r="BG263" s="12"/>
      <c r="BH263" s="12"/>
      <c r="BI263" s="12"/>
      <c r="BJ263" s="12"/>
      <c r="BK263" s="12"/>
    </row>
    <row r="264">
      <c r="L264" s="12"/>
      <c r="S264" s="12"/>
      <c r="T264" s="12"/>
      <c r="U264" s="12"/>
      <c r="W264" s="12"/>
      <c r="Y264" s="12"/>
      <c r="AA264" s="12"/>
      <c r="AE264" s="12"/>
      <c r="AL264" s="12"/>
      <c r="AP264" s="12"/>
      <c r="AR264" s="12"/>
      <c r="AV264" s="12"/>
      <c r="BF264" s="12"/>
      <c r="BG264" s="12"/>
      <c r="BH264" s="12"/>
      <c r="BI264" s="12"/>
      <c r="BJ264" s="12"/>
      <c r="BK264" s="12"/>
    </row>
    <row r="265">
      <c r="L265" s="12"/>
      <c r="S265" s="12"/>
      <c r="T265" s="12"/>
      <c r="U265" s="12"/>
      <c r="W265" s="12"/>
      <c r="Y265" s="12"/>
      <c r="AA265" s="12"/>
      <c r="AE265" s="12"/>
      <c r="AL265" s="12"/>
      <c r="AP265" s="12"/>
      <c r="AR265" s="12"/>
      <c r="AV265" s="12"/>
      <c r="BF265" s="12"/>
      <c r="BG265" s="12"/>
      <c r="BH265" s="12"/>
      <c r="BI265" s="12"/>
      <c r="BJ265" s="12"/>
      <c r="BK265" s="12"/>
    </row>
    <row r="266">
      <c r="L266" s="12"/>
      <c r="S266" s="12"/>
      <c r="T266" s="12"/>
      <c r="U266" s="12"/>
      <c r="W266" s="12"/>
      <c r="Y266" s="12"/>
      <c r="AA266" s="12"/>
      <c r="AE266" s="12"/>
      <c r="AL266" s="12"/>
      <c r="AP266" s="12"/>
      <c r="AR266" s="12"/>
      <c r="AV266" s="12"/>
      <c r="BF266" s="12"/>
      <c r="BG266" s="12"/>
      <c r="BH266" s="12"/>
      <c r="BI266" s="12"/>
      <c r="BJ266" s="12"/>
      <c r="BK266" s="12"/>
    </row>
    <row r="267">
      <c r="L267" s="12"/>
      <c r="S267" s="12"/>
      <c r="T267" s="12"/>
      <c r="U267" s="12"/>
      <c r="W267" s="12"/>
      <c r="Y267" s="12"/>
      <c r="AA267" s="12"/>
      <c r="AE267" s="12"/>
      <c r="AL267" s="12"/>
      <c r="AP267" s="12"/>
      <c r="AR267" s="12"/>
      <c r="AV267" s="12"/>
      <c r="BF267" s="12"/>
      <c r="BG267" s="12"/>
      <c r="BH267" s="12"/>
      <c r="BI267" s="12"/>
      <c r="BJ267" s="12"/>
      <c r="BK267" s="12"/>
    </row>
    <row r="268">
      <c r="L268" s="12"/>
      <c r="S268" s="12"/>
      <c r="T268" s="12"/>
      <c r="U268" s="12"/>
      <c r="W268" s="12"/>
      <c r="Y268" s="12"/>
      <c r="AA268" s="12"/>
      <c r="AE268" s="12"/>
      <c r="AL268" s="12"/>
      <c r="AP268" s="12"/>
      <c r="AR268" s="12"/>
      <c r="AV268" s="12"/>
      <c r="BF268" s="12"/>
      <c r="BG268" s="12"/>
      <c r="BH268" s="12"/>
      <c r="BI268" s="12"/>
      <c r="BJ268" s="12"/>
      <c r="BK268" s="12"/>
    </row>
    <row r="269">
      <c r="L269" s="12"/>
      <c r="S269" s="12"/>
      <c r="T269" s="12"/>
      <c r="U269" s="12"/>
      <c r="W269" s="12"/>
      <c r="Y269" s="12"/>
      <c r="AA269" s="12"/>
      <c r="AE269" s="12"/>
      <c r="AL269" s="12"/>
      <c r="AP269" s="12"/>
      <c r="AR269" s="12"/>
      <c r="AV269" s="12"/>
      <c r="BF269" s="12"/>
      <c r="BG269" s="12"/>
      <c r="BH269" s="12"/>
      <c r="BI269" s="12"/>
      <c r="BJ269" s="12"/>
      <c r="BK269" s="12"/>
    </row>
    <row r="270">
      <c r="L270" s="12"/>
      <c r="S270" s="12"/>
      <c r="T270" s="12"/>
      <c r="U270" s="12"/>
      <c r="W270" s="12"/>
      <c r="Y270" s="12"/>
      <c r="AA270" s="12"/>
      <c r="AE270" s="12"/>
      <c r="AL270" s="12"/>
      <c r="AP270" s="12"/>
      <c r="AR270" s="12"/>
      <c r="AV270" s="12"/>
      <c r="BF270" s="12"/>
      <c r="BG270" s="12"/>
      <c r="BH270" s="12"/>
      <c r="BI270" s="12"/>
      <c r="BJ270" s="12"/>
      <c r="BK270" s="12"/>
    </row>
    <row r="271">
      <c r="L271" s="12"/>
      <c r="S271" s="12"/>
      <c r="T271" s="12"/>
      <c r="U271" s="12"/>
      <c r="W271" s="12"/>
      <c r="Y271" s="12"/>
      <c r="AA271" s="12"/>
      <c r="AE271" s="12"/>
      <c r="AL271" s="12"/>
      <c r="AP271" s="12"/>
      <c r="AR271" s="12"/>
      <c r="AV271" s="12"/>
      <c r="BF271" s="12"/>
      <c r="BG271" s="12"/>
      <c r="BH271" s="12"/>
      <c r="BI271" s="12"/>
      <c r="BJ271" s="12"/>
      <c r="BK271" s="12"/>
    </row>
    <row r="272">
      <c r="L272" s="12"/>
      <c r="S272" s="12"/>
      <c r="T272" s="12"/>
      <c r="U272" s="12"/>
      <c r="W272" s="12"/>
      <c r="Y272" s="12"/>
      <c r="AA272" s="12"/>
      <c r="AE272" s="12"/>
      <c r="AL272" s="12"/>
      <c r="AP272" s="12"/>
      <c r="AR272" s="12"/>
      <c r="AV272" s="12"/>
      <c r="BF272" s="12"/>
      <c r="BG272" s="12"/>
      <c r="BH272" s="12"/>
      <c r="BI272" s="12"/>
      <c r="BJ272" s="12"/>
      <c r="BK272" s="12"/>
    </row>
    <row r="273">
      <c r="L273" s="12"/>
      <c r="S273" s="12"/>
      <c r="T273" s="12"/>
      <c r="U273" s="12"/>
      <c r="W273" s="12"/>
      <c r="Y273" s="12"/>
      <c r="AA273" s="12"/>
      <c r="AE273" s="12"/>
      <c r="AL273" s="12"/>
      <c r="AP273" s="12"/>
      <c r="AR273" s="12"/>
      <c r="AV273" s="12"/>
      <c r="BF273" s="12"/>
      <c r="BG273" s="12"/>
      <c r="BH273" s="12"/>
      <c r="BI273" s="12"/>
      <c r="BJ273" s="12"/>
      <c r="BK273" s="12"/>
    </row>
    <row r="274">
      <c r="L274" s="12"/>
      <c r="S274" s="12"/>
      <c r="T274" s="12"/>
      <c r="U274" s="12"/>
      <c r="W274" s="12"/>
      <c r="Y274" s="12"/>
      <c r="AA274" s="12"/>
      <c r="AE274" s="12"/>
      <c r="AL274" s="12"/>
      <c r="AP274" s="12"/>
      <c r="AR274" s="12"/>
      <c r="AV274" s="12"/>
      <c r="BF274" s="12"/>
      <c r="BG274" s="12"/>
      <c r="BH274" s="12"/>
      <c r="BI274" s="12"/>
      <c r="BJ274" s="12"/>
      <c r="BK274" s="12"/>
    </row>
    <row r="275">
      <c r="L275" s="12"/>
      <c r="S275" s="12"/>
      <c r="T275" s="12"/>
      <c r="U275" s="12"/>
      <c r="W275" s="12"/>
      <c r="Y275" s="12"/>
      <c r="AA275" s="12"/>
      <c r="AE275" s="12"/>
      <c r="AL275" s="12"/>
      <c r="AP275" s="12"/>
      <c r="AR275" s="12"/>
      <c r="AV275" s="12"/>
      <c r="BF275" s="12"/>
      <c r="BG275" s="12"/>
      <c r="BH275" s="12"/>
      <c r="BI275" s="12"/>
      <c r="BJ275" s="12"/>
      <c r="BK275" s="12"/>
    </row>
    <row r="276">
      <c r="L276" s="12"/>
      <c r="S276" s="12"/>
      <c r="T276" s="12"/>
      <c r="U276" s="12"/>
      <c r="W276" s="12"/>
      <c r="Y276" s="12"/>
      <c r="AA276" s="12"/>
      <c r="AE276" s="12"/>
      <c r="AL276" s="12"/>
      <c r="AP276" s="12"/>
      <c r="AR276" s="12"/>
      <c r="AV276" s="12"/>
      <c r="BF276" s="12"/>
      <c r="BG276" s="12"/>
      <c r="BH276" s="12"/>
      <c r="BI276" s="12"/>
      <c r="BJ276" s="12"/>
      <c r="BK276" s="12"/>
    </row>
    <row r="277">
      <c r="L277" s="12"/>
      <c r="S277" s="12"/>
      <c r="T277" s="12"/>
      <c r="U277" s="12"/>
      <c r="W277" s="12"/>
      <c r="Y277" s="12"/>
      <c r="AA277" s="12"/>
      <c r="AE277" s="12"/>
      <c r="AL277" s="12"/>
      <c r="AP277" s="12"/>
      <c r="AR277" s="12"/>
      <c r="AV277" s="12"/>
      <c r="BF277" s="12"/>
      <c r="BG277" s="12"/>
      <c r="BH277" s="12"/>
      <c r="BI277" s="12"/>
      <c r="BJ277" s="12"/>
      <c r="BK277" s="12"/>
    </row>
    <row r="278">
      <c r="L278" s="12"/>
      <c r="S278" s="12"/>
      <c r="T278" s="12"/>
      <c r="U278" s="12"/>
      <c r="W278" s="12"/>
      <c r="Y278" s="12"/>
      <c r="AA278" s="12"/>
      <c r="AE278" s="12"/>
      <c r="AL278" s="12"/>
      <c r="AP278" s="12"/>
      <c r="AR278" s="12"/>
      <c r="AV278" s="12"/>
      <c r="BF278" s="12"/>
      <c r="BG278" s="12"/>
      <c r="BH278" s="12"/>
      <c r="BI278" s="12"/>
      <c r="BJ278" s="12"/>
      <c r="BK278" s="12"/>
    </row>
    <row r="279">
      <c r="L279" s="12"/>
      <c r="S279" s="12"/>
      <c r="T279" s="12"/>
      <c r="U279" s="12"/>
      <c r="W279" s="12"/>
      <c r="Y279" s="12"/>
      <c r="AA279" s="12"/>
      <c r="AE279" s="12"/>
      <c r="AL279" s="12"/>
      <c r="AP279" s="12"/>
      <c r="AR279" s="12"/>
      <c r="AV279" s="12"/>
      <c r="BF279" s="12"/>
      <c r="BG279" s="12"/>
      <c r="BH279" s="12"/>
      <c r="BI279" s="12"/>
      <c r="BJ279" s="12"/>
      <c r="BK279" s="12"/>
    </row>
    <row r="280">
      <c r="L280" s="12"/>
      <c r="S280" s="12"/>
      <c r="T280" s="12"/>
      <c r="U280" s="12"/>
      <c r="W280" s="12"/>
      <c r="Y280" s="12"/>
      <c r="AA280" s="12"/>
      <c r="AE280" s="12"/>
      <c r="AL280" s="12"/>
      <c r="AP280" s="12"/>
      <c r="AR280" s="12"/>
      <c r="AV280" s="12"/>
      <c r="BF280" s="12"/>
      <c r="BG280" s="12"/>
      <c r="BH280" s="12"/>
      <c r="BI280" s="12"/>
      <c r="BJ280" s="12"/>
      <c r="BK280" s="12"/>
    </row>
    <row r="281">
      <c r="L281" s="12"/>
      <c r="S281" s="12"/>
      <c r="T281" s="12"/>
      <c r="U281" s="12"/>
      <c r="W281" s="12"/>
      <c r="Y281" s="12"/>
      <c r="AA281" s="12"/>
      <c r="AE281" s="12"/>
      <c r="AL281" s="12"/>
      <c r="AP281" s="12"/>
      <c r="AR281" s="12"/>
      <c r="AV281" s="12"/>
      <c r="BF281" s="12"/>
      <c r="BG281" s="12"/>
      <c r="BH281" s="12"/>
      <c r="BI281" s="12"/>
      <c r="BJ281" s="12"/>
      <c r="BK281" s="12"/>
    </row>
    <row r="282">
      <c r="L282" s="12"/>
      <c r="S282" s="12"/>
      <c r="T282" s="12"/>
      <c r="U282" s="12"/>
      <c r="W282" s="12"/>
      <c r="Y282" s="12"/>
      <c r="AA282" s="12"/>
      <c r="AE282" s="12"/>
      <c r="AL282" s="12"/>
      <c r="AP282" s="12"/>
      <c r="AR282" s="12"/>
      <c r="AV282" s="12"/>
      <c r="BF282" s="12"/>
      <c r="BG282" s="12"/>
      <c r="BH282" s="12"/>
      <c r="BI282" s="12"/>
      <c r="BJ282" s="12"/>
      <c r="BK282" s="12"/>
    </row>
    <row r="283">
      <c r="L283" s="12"/>
      <c r="S283" s="12"/>
      <c r="T283" s="12"/>
      <c r="U283" s="12"/>
      <c r="W283" s="12"/>
      <c r="Y283" s="12"/>
      <c r="AA283" s="12"/>
      <c r="AE283" s="12"/>
      <c r="AL283" s="12"/>
      <c r="AP283" s="12"/>
      <c r="AR283" s="12"/>
      <c r="AV283" s="12"/>
      <c r="BF283" s="12"/>
      <c r="BG283" s="12"/>
      <c r="BH283" s="12"/>
      <c r="BI283" s="12"/>
      <c r="BJ283" s="12"/>
      <c r="BK283" s="12"/>
    </row>
    <row r="284">
      <c r="L284" s="12"/>
      <c r="S284" s="12"/>
      <c r="T284" s="12"/>
      <c r="U284" s="12"/>
      <c r="W284" s="12"/>
      <c r="Y284" s="12"/>
      <c r="AA284" s="12"/>
      <c r="AE284" s="12"/>
      <c r="AL284" s="12"/>
      <c r="AP284" s="12"/>
      <c r="AR284" s="12"/>
      <c r="AV284" s="12"/>
      <c r="BF284" s="12"/>
      <c r="BG284" s="12"/>
      <c r="BH284" s="12"/>
      <c r="BI284" s="12"/>
      <c r="BJ284" s="12"/>
      <c r="BK284" s="12"/>
    </row>
    <row r="285">
      <c r="L285" s="12"/>
      <c r="S285" s="12"/>
      <c r="T285" s="12"/>
      <c r="U285" s="12"/>
      <c r="W285" s="12"/>
      <c r="Y285" s="12"/>
      <c r="AA285" s="12"/>
      <c r="AE285" s="12"/>
      <c r="AL285" s="12"/>
      <c r="AP285" s="12"/>
      <c r="AR285" s="12"/>
      <c r="AV285" s="12"/>
      <c r="BF285" s="12"/>
      <c r="BG285" s="12"/>
      <c r="BH285" s="12"/>
      <c r="BI285" s="12"/>
      <c r="BJ285" s="12"/>
      <c r="BK285" s="12"/>
    </row>
    <row r="286">
      <c r="L286" s="12"/>
      <c r="S286" s="12"/>
      <c r="T286" s="12"/>
      <c r="U286" s="12"/>
      <c r="W286" s="12"/>
      <c r="Y286" s="12"/>
      <c r="AA286" s="12"/>
      <c r="AE286" s="12"/>
      <c r="AL286" s="12"/>
      <c r="AP286" s="12"/>
      <c r="AR286" s="12"/>
      <c r="AV286" s="12"/>
      <c r="BF286" s="12"/>
      <c r="BG286" s="12"/>
      <c r="BH286" s="12"/>
      <c r="BI286" s="12"/>
      <c r="BJ286" s="12"/>
      <c r="BK286" s="12"/>
    </row>
    <row r="287">
      <c r="L287" s="12"/>
      <c r="S287" s="12"/>
      <c r="T287" s="12"/>
      <c r="U287" s="12"/>
      <c r="W287" s="12"/>
      <c r="Y287" s="12"/>
      <c r="AA287" s="12"/>
      <c r="AE287" s="12"/>
      <c r="AL287" s="12"/>
      <c r="AP287" s="12"/>
      <c r="AR287" s="12"/>
      <c r="AV287" s="12"/>
      <c r="BF287" s="12"/>
      <c r="BG287" s="12"/>
      <c r="BH287" s="12"/>
      <c r="BI287" s="12"/>
      <c r="BJ287" s="12"/>
      <c r="BK287" s="12"/>
    </row>
    <row r="288">
      <c r="L288" s="12"/>
      <c r="S288" s="12"/>
      <c r="T288" s="12"/>
      <c r="U288" s="12"/>
      <c r="W288" s="12"/>
      <c r="Y288" s="12"/>
      <c r="AA288" s="12"/>
      <c r="AE288" s="12"/>
      <c r="AL288" s="12"/>
      <c r="AP288" s="12"/>
      <c r="AR288" s="12"/>
      <c r="AV288" s="12"/>
      <c r="BF288" s="12"/>
      <c r="BG288" s="12"/>
      <c r="BH288" s="12"/>
      <c r="BI288" s="12"/>
      <c r="BJ288" s="12"/>
      <c r="BK288" s="12"/>
    </row>
    <row r="289">
      <c r="L289" s="12"/>
      <c r="S289" s="12"/>
      <c r="T289" s="12"/>
      <c r="U289" s="12"/>
      <c r="W289" s="12"/>
      <c r="Y289" s="12"/>
      <c r="AA289" s="12"/>
      <c r="AE289" s="12"/>
      <c r="AL289" s="12"/>
      <c r="AP289" s="12"/>
      <c r="AR289" s="12"/>
      <c r="AV289" s="12"/>
      <c r="BF289" s="12"/>
      <c r="BG289" s="12"/>
      <c r="BH289" s="12"/>
      <c r="BI289" s="12"/>
      <c r="BJ289" s="12"/>
      <c r="BK289" s="12"/>
    </row>
    <row r="290">
      <c r="L290" s="12"/>
      <c r="S290" s="12"/>
      <c r="T290" s="12"/>
      <c r="U290" s="12"/>
      <c r="W290" s="12"/>
      <c r="Y290" s="12"/>
      <c r="AA290" s="12"/>
      <c r="AE290" s="12"/>
      <c r="AL290" s="12"/>
      <c r="AP290" s="12"/>
      <c r="AR290" s="12"/>
      <c r="AV290" s="12"/>
      <c r="BF290" s="12"/>
      <c r="BG290" s="12"/>
      <c r="BH290" s="12"/>
      <c r="BI290" s="12"/>
      <c r="BJ290" s="12"/>
      <c r="BK290" s="12"/>
    </row>
    <row r="291">
      <c r="L291" s="12"/>
      <c r="S291" s="12"/>
      <c r="T291" s="12"/>
      <c r="U291" s="12"/>
      <c r="W291" s="12"/>
      <c r="Y291" s="12"/>
      <c r="AA291" s="12"/>
      <c r="AE291" s="12"/>
      <c r="AL291" s="12"/>
      <c r="AP291" s="12"/>
      <c r="AR291" s="12"/>
      <c r="AV291" s="12"/>
      <c r="BF291" s="12"/>
      <c r="BG291" s="12"/>
      <c r="BH291" s="12"/>
      <c r="BI291" s="12"/>
      <c r="BJ291" s="12"/>
      <c r="BK291" s="12"/>
    </row>
    <row r="292">
      <c r="L292" s="12"/>
      <c r="S292" s="12"/>
      <c r="T292" s="12"/>
      <c r="U292" s="12"/>
      <c r="W292" s="12"/>
      <c r="Y292" s="12"/>
      <c r="AA292" s="12"/>
      <c r="AE292" s="12"/>
      <c r="AL292" s="12"/>
      <c r="AP292" s="12"/>
      <c r="AR292" s="12"/>
      <c r="AV292" s="12"/>
      <c r="BF292" s="12"/>
      <c r="BG292" s="12"/>
      <c r="BH292" s="12"/>
      <c r="BI292" s="12"/>
      <c r="BJ292" s="12"/>
      <c r="BK292" s="12"/>
    </row>
    <row r="293">
      <c r="L293" s="12"/>
      <c r="S293" s="12"/>
      <c r="T293" s="12"/>
      <c r="U293" s="12"/>
      <c r="W293" s="12"/>
      <c r="Y293" s="12"/>
      <c r="AA293" s="12"/>
      <c r="AE293" s="12"/>
      <c r="AL293" s="12"/>
      <c r="AP293" s="12"/>
      <c r="AR293" s="12"/>
      <c r="AV293" s="12"/>
      <c r="BF293" s="12"/>
      <c r="BG293" s="12"/>
      <c r="BH293" s="12"/>
      <c r="BI293" s="12"/>
      <c r="BJ293" s="12"/>
      <c r="BK293" s="12"/>
    </row>
    <row r="294">
      <c r="L294" s="12"/>
      <c r="S294" s="12"/>
      <c r="T294" s="12"/>
      <c r="U294" s="12"/>
      <c r="W294" s="12"/>
      <c r="Y294" s="12"/>
      <c r="AA294" s="12"/>
      <c r="AE294" s="12"/>
      <c r="AL294" s="12"/>
      <c r="AP294" s="12"/>
      <c r="AR294" s="12"/>
      <c r="AV294" s="12"/>
      <c r="BF294" s="12"/>
      <c r="BG294" s="12"/>
      <c r="BH294" s="12"/>
      <c r="BI294" s="12"/>
      <c r="BJ294" s="12"/>
      <c r="BK294" s="12"/>
    </row>
    <row r="295">
      <c r="L295" s="12"/>
      <c r="S295" s="12"/>
      <c r="T295" s="12"/>
      <c r="U295" s="12"/>
      <c r="W295" s="12"/>
      <c r="Y295" s="12"/>
      <c r="AA295" s="12"/>
      <c r="AE295" s="12"/>
      <c r="AL295" s="12"/>
      <c r="AP295" s="12"/>
      <c r="AR295" s="12"/>
      <c r="AV295" s="12"/>
      <c r="BF295" s="12"/>
      <c r="BG295" s="12"/>
      <c r="BH295" s="12"/>
      <c r="BI295" s="12"/>
      <c r="BJ295" s="12"/>
      <c r="BK295" s="12"/>
    </row>
    <row r="296">
      <c r="L296" s="12"/>
      <c r="S296" s="12"/>
      <c r="T296" s="12"/>
      <c r="U296" s="12"/>
      <c r="W296" s="12"/>
      <c r="Y296" s="12"/>
      <c r="AA296" s="12"/>
      <c r="AE296" s="12"/>
      <c r="AL296" s="12"/>
      <c r="AP296" s="12"/>
      <c r="AR296" s="12"/>
      <c r="AV296" s="12"/>
      <c r="BF296" s="12"/>
      <c r="BG296" s="12"/>
      <c r="BH296" s="12"/>
      <c r="BI296" s="12"/>
      <c r="BJ296" s="12"/>
      <c r="BK296" s="12"/>
    </row>
    <row r="297">
      <c r="L297" s="12"/>
      <c r="S297" s="12"/>
      <c r="T297" s="12"/>
      <c r="U297" s="12"/>
      <c r="W297" s="12"/>
      <c r="Y297" s="12"/>
      <c r="AA297" s="12"/>
      <c r="AE297" s="12"/>
      <c r="AL297" s="12"/>
      <c r="AP297" s="12"/>
      <c r="AR297" s="12"/>
      <c r="AV297" s="12"/>
      <c r="BF297" s="12"/>
      <c r="BG297" s="12"/>
      <c r="BH297" s="12"/>
      <c r="BI297" s="12"/>
      <c r="BJ297" s="12"/>
      <c r="BK297" s="12"/>
    </row>
    <row r="298">
      <c r="L298" s="12"/>
      <c r="S298" s="12"/>
      <c r="T298" s="12"/>
      <c r="U298" s="12"/>
      <c r="W298" s="12"/>
      <c r="Y298" s="12"/>
      <c r="AA298" s="12"/>
      <c r="AE298" s="12"/>
      <c r="AL298" s="12"/>
      <c r="AP298" s="12"/>
      <c r="AR298" s="12"/>
      <c r="AV298" s="12"/>
      <c r="BF298" s="12"/>
      <c r="BG298" s="12"/>
      <c r="BH298" s="12"/>
      <c r="BI298" s="12"/>
      <c r="BJ298" s="12"/>
      <c r="BK298" s="12"/>
    </row>
    <row r="299">
      <c r="L299" s="12"/>
      <c r="S299" s="12"/>
      <c r="T299" s="12"/>
      <c r="U299" s="12"/>
      <c r="W299" s="12"/>
      <c r="Y299" s="12"/>
      <c r="AA299" s="12"/>
      <c r="AE299" s="12"/>
      <c r="AL299" s="12"/>
      <c r="AP299" s="12"/>
      <c r="AR299" s="12"/>
      <c r="AV299" s="12"/>
      <c r="BF299" s="12"/>
      <c r="BG299" s="12"/>
      <c r="BH299" s="12"/>
      <c r="BI299" s="12"/>
      <c r="BJ299" s="12"/>
      <c r="BK299" s="12"/>
    </row>
    <row r="300">
      <c r="L300" s="12"/>
      <c r="S300" s="12"/>
      <c r="T300" s="12"/>
      <c r="U300" s="12"/>
      <c r="W300" s="12"/>
      <c r="Y300" s="12"/>
      <c r="AA300" s="12"/>
      <c r="AE300" s="12"/>
      <c r="AL300" s="12"/>
      <c r="AP300" s="12"/>
      <c r="AR300" s="12"/>
      <c r="AV300" s="12"/>
      <c r="BF300" s="12"/>
      <c r="BG300" s="12"/>
      <c r="BH300" s="12"/>
      <c r="BI300" s="12"/>
      <c r="BJ300" s="12"/>
      <c r="BK300" s="12"/>
    </row>
    <row r="301">
      <c r="L301" s="12"/>
      <c r="S301" s="12"/>
      <c r="T301" s="12"/>
      <c r="U301" s="12"/>
      <c r="W301" s="12"/>
      <c r="Y301" s="12"/>
      <c r="AA301" s="12"/>
      <c r="AE301" s="12"/>
      <c r="AL301" s="12"/>
      <c r="AP301" s="12"/>
      <c r="AR301" s="12"/>
      <c r="AV301" s="12"/>
      <c r="BF301" s="12"/>
      <c r="BG301" s="12"/>
      <c r="BH301" s="12"/>
      <c r="BI301" s="12"/>
      <c r="BJ301" s="12"/>
      <c r="BK301" s="12"/>
    </row>
    <row r="302">
      <c r="L302" s="12"/>
      <c r="S302" s="12"/>
      <c r="T302" s="12"/>
      <c r="U302" s="12"/>
      <c r="W302" s="12"/>
      <c r="Y302" s="12"/>
      <c r="AA302" s="12"/>
      <c r="AE302" s="12"/>
      <c r="AL302" s="12"/>
      <c r="AP302" s="12"/>
      <c r="AR302" s="12"/>
      <c r="AV302" s="12"/>
      <c r="BF302" s="12"/>
      <c r="BG302" s="12"/>
      <c r="BH302" s="12"/>
      <c r="BI302" s="12"/>
      <c r="BJ302" s="12"/>
      <c r="BK302" s="12"/>
    </row>
    <row r="303">
      <c r="L303" s="12"/>
      <c r="S303" s="12"/>
      <c r="T303" s="12"/>
      <c r="U303" s="12"/>
      <c r="W303" s="12"/>
      <c r="Y303" s="12"/>
      <c r="AA303" s="12"/>
      <c r="AE303" s="12"/>
      <c r="AL303" s="12"/>
      <c r="AP303" s="12"/>
      <c r="AR303" s="12"/>
      <c r="AV303" s="12"/>
      <c r="BF303" s="12"/>
      <c r="BG303" s="12"/>
      <c r="BH303" s="12"/>
      <c r="BI303" s="12"/>
      <c r="BJ303" s="12"/>
      <c r="BK303" s="12"/>
    </row>
    <row r="304">
      <c r="L304" s="12"/>
      <c r="S304" s="12"/>
      <c r="T304" s="12"/>
      <c r="U304" s="12"/>
      <c r="W304" s="12"/>
      <c r="Y304" s="12"/>
      <c r="AA304" s="12"/>
      <c r="AE304" s="12"/>
      <c r="AL304" s="12"/>
      <c r="AP304" s="12"/>
      <c r="AR304" s="12"/>
      <c r="AV304" s="12"/>
      <c r="BF304" s="12"/>
      <c r="BG304" s="12"/>
      <c r="BH304" s="12"/>
      <c r="BI304" s="12"/>
      <c r="BJ304" s="12"/>
      <c r="BK304" s="12"/>
    </row>
    <row r="305">
      <c r="L305" s="12"/>
      <c r="S305" s="12"/>
      <c r="T305" s="12"/>
      <c r="U305" s="12"/>
      <c r="W305" s="12"/>
      <c r="Y305" s="12"/>
      <c r="AA305" s="12"/>
      <c r="AE305" s="12"/>
      <c r="AL305" s="12"/>
      <c r="AP305" s="12"/>
      <c r="AR305" s="12"/>
      <c r="AV305" s="12"/>
      <c r="BF305" s="12"/>
      <c r="BG305" s="12"/>
      <c r="BH305" s="12"/>
      <c r="BI305" s="12"/>
      <c r="BJ305" s="12"/>
      <c r="BK305" s="12"/>
    </row>
    <row r="306">
      <c r="L306" s="12"/>
      <c r="S306" s="12"/>
      <c r="T306" s="12"/>
      <c r="U306" s="12"/>
      <c r="W306" s="12"/>
      <c r="Y306" s="12"/>
      <c r="AA306" s="12"/>
      <c r="AE306" s="12"/>
      <c r="AL306" s="12"/>
      <c r="AP306" s="12"/>
      <c r="AR306" s="12"/>
      <c r="AV306" s="12"/>
      <c r="BF306" s="12"/>
      <c r="BG306" s="12"/>
      <c r="BH306" s="12"/>
      <c r="BI306" s="12"/>
      <c r="BJ306" s="12"/>
      <c r="BK306" s="12"/>
    </row>
    <row r="307">
      <c r="L307" s="12"/>
      <c r="S307" s="12"/>
      <c r="T307" s="12"/>
      <c r="U307" s="12"/>
      <c r="W307" s="12"/>
      <c r="Y307" s="12"/>
      <c r="AA307" s="12"/>
      <c r="AE307" s="12"/>
      <c r="AL307" s="12"/>
      <c r="AP307" s="12"/>
      <c r="AR307" s="12"/>
      <c r="AV307" s="12"/>
      <c r="BF307" s="12"/>
      <c r="BG307" s="12"/>
      <c r="BH307" s="12"/>
      <c r="BI307" s="12"/>
      <c r="BJ307" s="12"/>
      <c r="BK307" s="12"/>
    </row>
    <row r="308">
      <c r="L308" s="12"/>
      <c r="S308" s="12"/>
      <c r="T308" s="12"/>
      <c r="U308" s="12"/>
      <c r="W308" s="12"/>
      <c r="Y308" s="12"/>
      <c r="AA308" s="12"/>
      <c r="AE308" s="12"/>
      <c r="AL308" s="12"/>
      <c r="AP308" s="12"/>
      <c r="AR308" s="12"/>
      <c r="AV308" s="12"/>
      <c r="BF308" s="12"/>
      <c r="BG308" s="12"/>
      <c r="BH308" s="12"/>
      <c r="BI308" s="12"/>
      <c r="BJ308" s="12"/>
      <c r="BK308" s="12"/>
    </row>
    <row r="309">
      <c r="L309" s="12"/>
      <c r="S309" s="12"/>
      <c r="T309" s="12"/>
      <c r="U309" s="12"/>
      <c r="W309" s="12"/>
      <c r="Y309" s="12"/>
      <c r="AA309" s="12"/>
      <c r="AE309" s="12"/>
      <c r="AL309" s="12"/>
      <c r="AP309" s="12"/>
      <c r="AR309" s="12"/>
      <c r="AV309" s="12"/>
      <c r="BF309" s="12"/>
      <c r="BG309" s="12"/>
      <c r="BH309" s="12"/>
      <c r="BI309" s="12"/>
      <c r="BJ309" s="12"/>
      <c r="BK309" s="12"/>
    </row>
    <row r="310">
      <c r="L310" s="12"/>
      <c r="S310" s="12"/>
      <c r="T310" s="12"/>
      <c r="U310" s="12"/>
      <c r="W310" s="12"/>
      <c r="Y310" s="12"/>
      <c r="AA310" s="12"/>
      <c r="AE310" s="12"/>
      <c r="AL310" s="12"/>
      <c r="AP310" s="12"/>
      <c r="AR310" s="12"/>
      <c r="AV310" s="12"/>
      <c r="BF310" s="12"/>
      <c r="BG310" s="12"/>
      <c r="BH310" s="12"/>
      <c r="BI310" s="12"/>
      <c r="BJ310" s="12"/>
      <c r="BK310" s="12"/>
    </row>
    <row r="311">
      <c r="L311" s="12"/>
      <c r="S311" s="12"/>
      <c r="T311" s="12"/>
      <c r="U311" s="12"/>
      <c r="W311" s="12"/>
      <c r="Y311" s="12"/>
      <c r="AA311" s="12"/>
      <c r="AE311" s="12"/>
      <c r="AL311" s="12"/>
      <c r="AP311" s="12"/>
      <c r="AR311" s="12"/>
      <c r="AV311" s="12"/>
      <c r="BF311" s="12"/>
      <c r="BG311" s="12"/>
      <c r="BH311" s="12"/>
      <c r="BI311" s="12"/>
      <c r="BJ311" s="12"/>
      <c r="BK311" s="12"/>
    </row>
    <row r="312">
      <c r="L312" s="12"/>
      <c r="S312" s="12"/>
      <c r="T312" s="12"/>
      <c r="U312" s="12"/>
      <c r="W312" s="12"/>
      <c r="Y312" s="12"/>
      <c r="AA312" s="12"/>
      <c r="AE312" s="12"/>
      <c r="AL312" s="12"/>
      <c r="AP312" s="12"/>
      <c r="AR312" s="12"/>
      <c r="AV312" s="12"/>
      <c r="BF312" s="12"/>
      <c r="BG312" s="12"/>
      <c r="BH312" s="12"/>
      <c r="BI312" s="12"/>
      <c r="BJ312" s="12"/>
      <c r="BK312" s="12"/>
    </row>
    <row r="313">
      <c r="L313" s="12"/>
      <c r="S313" s="12"/>
      <c r="T313" s="12"/>
      <c r="U313" s="12"/>
      <c r="W313" s="12"/>
      <c r="Y313" s="12"/>
      <c r="AA313" s="12"/>
      <c r="AE313" s="12"/>
      <c r="AL313" s="12"/>
      <c r="AP313" s="12"/>
      <c r="AR313" s="12"/>
      <c r="AV313" s="12"/>
      <c r="BF313" s="12"/>
      <c r="BG313" s="12"/>
      <c r="BH313" s="12"/>
      <c r="BI313" s="12"/>
      <c r="BJ313" s="12"/>
      <c r="BK313" s="12"/>
    </row>
    <row r="314">
      <c r="L314" s="12"/>
      <c r="S314" s="12"/>
      <c r="T314" s="12"/>
      <c r="U314" s="12"/>
      <c r="W314" s="12"/>
      <c r="Y314" s="12"/>
      <c r="AA314" s="12"/>
      <c r="AE314" s="12"/>
      <c r="AL314" s="12"/>
      <c r="AP314" s="12"/>
      <c r="AR314" s="12"/>
      <c r="AV314" s="12"/>
      <c r="BF314" s="12"/>
      <c r="BG314" s="12"/>
      <c r="BH314" s="12"/>
      <c r="BI314" s="12"/>
      <c r="BJ314" s="12"/>
      <c r="BK314" s="12"/>
    </row>
    <row r="315">
      <c r="L315" s="12"/>
      <c r="S315" s="12"/>
      <c r="T315" s="12"/>
      <c r="U315" s="12"/>
      <c r="W315" s="12"/>
      <c r="Y315" s="12"/>
      <c r="AA315" s="12"/>
      <c r="AE315" s="12"/>
      <c r="AL315" s="12"/>
      <c r="AP315" s="12"/>
      <c r="AR315" s="12"/>
      <c r="AV315" s="12"/>
      <c r="BF315" s="12"/>
      <c r="BG315" s="12"/>
      <c r="BH315" s="12"/>
      <c r="BI315" s="12"/>
      <c r="BJ315" s="12"/>
      <c r="BK315" s="12"/>
    </row>
    <row r="316">
      <c r="L316" s="12"/>
      <c r="S316" s="12"/>
      <c r="T316" s="12"/>
      <c r="U316" s="12"/>
      <c r="W316" s="12"/>
      <c r="Y316" s="12"/>
      <c r="AA316" s="12"/>
      <c r="AE316" s="12"/>
      <c r="AL316" s="12"/>
      <c r="AP316" s="12"/>
      <c r="AR316" s="12"/>
      <c r="AV316" s="12"/>
      <c r="BF316" s="12"/>
      <c r="BG316" s="12"/>
      <c r="BH316" s="12"/>
      <c r="BI316" s="12"/>
      <c r="BJ316" s="12"/>
      <c r="BK316" s="12"/>
    </row>
    <row r="317">
      <c r="L317" s="12"/>
      <c r="S317" s="12"/>
      <c r="T317" s="12"/>
      <c r="U317" s="12"/>
      <c r="W317" s="12"/>
      <c r="Y317" s="12"/>
      <c r="AA317" s="12"/>
      <c r="AE317" s="12"/>
      <c r="AL317" s="12"/>
      <c r="AP317" s="12"/>
      <c r="AR317" s="12"/>
      <c r="AV317" s="12"/>
      <c r="BF317" s="12"/>
      <c r="BG317" s="12"/>
      <c r="BH317" s="12"/>
      <c r="BI317" s="12"/>
      <c r="BJ317" s="12"/>
      <c r="BK317" s="12"/>
    </row>
    <row r="318">
      <c r="L318" s="12"/>
      <c r="S318" s="12"/>
      <c r="T318" s="12"/>
      <c r="U318" s="12"/>
      <c r="W318" s="12"/>
      <c r="Y318" s="12"/>
      <c r="AA318" s="12"/>
      <c r="AE318" s="12"/>
      <c r="AL318" s="12"/>
      <c r="AP318" s="12"/>
      <c r="AR318" s="12"/>
      <c r="AV318" s="12"/>
      <c r="BF318" s="12"/>
      <c r="BG318" s="12"/>
      <c r="BH318" s="12"/>
      <c r="BI318" s="12"/>
      <c r="BJ318" s="12"/>
      <c r="BK318" s="12"/>
    </row>
    <row r="319">
      <c r="L319" s="12"/>
      <c r="S319" s="12"/>
      <c r="T319" s="12"/>
      <c r="U319" s="12"/>
      <c r="W319" s="12"/>
      <c r="Y319" s="12"/>
      <c r="AA319" s="12"/>
      <c r="AE319" s="12"/>
      <c r="AL319" s="12"/>
      <c r="AP319" s="12"/>
      <c r="AR319" s="12"/>
      <c r="AV319" s="12"/>
      <c r="BF319" s="12"/>
      <c r="BG319" s="12"/>
      <c r="BH319" s="12"/>
      <c r="BI319" s="12"/>
      <c r="BJ319" s="12"/>
      <c r="BK319" s="12"/>
    </row>
    <row r="320">
      <c r="L320" s="12"/>
      <c r="S320" s="12"/>
      <c r="T320" s="12"/>
      <c r="U320" s="12"/>
      <c r="W320" s="12"/>
      <c r="Y320" s="12"/>
      <c r="AA320" s="12"/>
      <c r="AE320" s="12"/>
      <c r="AL320" s="12"/>
      <c r="AP320" s="12"/>
      <c r="AR320" s="12"/>
      <c r="AV320" s="12"/>
      <c r="BF320" s="12"/>
      <c r="BG320" s="12"/>
      <c r="BH320" s="12"/>
      <c r="BI320" s="12"/>
      <c r="BJ320" s="12"/>
      <c r="BK320" s="12"/>
    </row>
    <row r="321">
      <c r="L321" s="12"/>
      <c r="S321" s="12"/>
      <c r="T321" s="12"/>
      <c r="U321" s="12"/>
      <c r="W321" s="12"/>
      <c r="Y321" s="12"/>
      <c r="AA321" s="12"/>
      <c r="AE321" s="12"/>
      <c r="AL321" s="12"/>
      <c r="AP321" s="12"/>
      <c r="AR321" s="12"/>
      <c r="AV321" s="12"/>
      <c r="BF321" s="12"/>
      <c r="BG321" s="12"/>
      <c r="BH321" s="12"/>
      <c r="BI321" s="12"/>
      <c r="BJ321" s="12"/>
      <c r="BK321" s="12"/>
    </row>
    <row r="322">
      <c r="L322" s="12"/>
      <c r="S322" s="12"/>
      <c r="T322" s="12"/>
      <c r="U322" s="12"/>
      <c r="W322" s="12"/>
      <c r="Y322" s="12"/>
      <c r="AA322" s="12"/>
      <c r="AE322" s="12"/>
      <c r="AL322" s="12"/>
      <c r="AP322" s="12"/>
      <c r="AR322" s="12"/>
      <c r="AV322" s="12"/>
      <c r="BF322" s="12"/>
      <c r="BG322" s="12"/>
      <c r="BH322" s="12"/>
      <c r="BI322" s="12"/>
      <c r="BJ322" s="12"/>
      <c r="BK322" s="12"/>
    </row>
    <row r="323">
      <c r="L323" s="12"/>
      <c r="S323" s="12"/>
      <c r="T323" s="12"/>
      <c r="U323" s="12"/>
      <c r="W323" s="12"/>
      <c r="Y323" s="12"/>
      <c r="AA323" s="12"/>
      <c r="AE323" s="12"/>
      <c r="AL323" s="12"/>
      <c r="AP323" s="12"/>
      <c r="AR323" s="12"/>
      <c r="AV323" s="12"/>
      <c r="BF323" s="12"/>
      <c r="BG323" s="12"/>
      <c r="BH323" s="12"/>
      <c r="BI323" s="12"/>
      <c r="BJ323" s="12"/>
      <c r="BK323" s="12"/>
    </row>
    <row r="324">
      <c r="L324" s="12"/>
      <c r="S324" s="12"/>
      <c r="T324" s="12"/>
      <c r="U324" s="12"/>
      <c r="W324" s="12"/>
      <c r="Y324" s="12"/>
      <c r="AA324" s="12"/>
      <c r="AE324" s="12"/>
      <c r="AL324" s="12"/>
      <c r="AP324" s="12"/>
      <c r="AR324" s="12"/>
      <c r="AV324" s="12"/>
      <c r="BF324" s="12"/>
      <c r="BG324" s="12"/>
      <c r="BH324" s="12"/>
      <c r="BI324" s="12"/>
      <c r="BJ324" s="12"/>
      <c r="BK324" s="12"/>
    </row>
    <row r="325">
      <c r="L325" s="12"/>
      <c r="S325" s="12"/>
      <c r="T325" s="12"/>
      <c r="U325" s="12"/>
      <c r="W325" s="12"/>
      <c r="Y325" s="12"/>
      <c r="AA325" s="12"/>
      <c r="AE325" s="12"/>
      <c r="AL325" s="12"/>
      <c r="AP325" s="12"/>
      <c r="AR325" s="12"/>
      <c r="AV325" s="12"/>
      <c r="BF325" s="12"/>
      <c r="BG325" s="12"/>
      <c r="BH325" s="12"/>
      <c r="BI325" s="12"/>
      <c r="BJ325" s="12"/>
      <c r="BK325" s="12"/>
    </row>
    <row r="326">
      <c r="L326" s="12"/>
      <c r="S326" s="12"/>
      <c r="T326" s="12"/>
      <c r="U326" s="12"/>
      <c r="W326" s="12"/>
      <c r="Y326" s="12"/>
      <c r="AA326" s="12"/>
      <c r="AE326" s="12"/>
      <c r="AL326" s="12"/>
      <c r="AP326" s="12"/>
      <c r="AR326" s="12"/>
      <c r="AV326" s="12"/>
      <c r="BF326" s="12"/>
      <c r="BG326" s="12"/>
      <c r="BH326" s="12"/>
      <c r="BI326" s="12"/>
      <c r="BJ326" s="12"/>
      <c r="BK326" s="12"/>
    </row>
    <row r="327">
      <c r="L327" s="12"/>
      <c r="S327" s="12"/>
      <c r="T327" s="12"/>
      <c r="U327" s="12"/>
      <c r="W327" s="12"/>
      <c r="Y327" s="12"/>
      <c r="AA327" s="12"/>
      <c r="AE327" s="12"/>
      <c r="AL327" s="12"/>
      <c r="AP327" s="12"/>
      <c r="AR327" s="12"/>
      <c r="AV327" s="12"/>
      <c r="BF327" s="12"/>
      <c r="BG327" s="12"/>
      <c r="BH327" s="12"/>
      <c r="BI327" s="12"/>
      <c r="BJ327" s="12"/>
      <c r="BK327" s="12"/>
    </row>
    <row r="328">
      <c r="L328" s="12"/>
      <c r="S328" s="12"/>
      <c r="T328" s="12"/>
      <c r="U328" s="12"/>
      <c r="W328" s="12"/>
      <c r="Y328" s="12"/>
      <c r="AA328" s="12"/>
      <c r="AE328" s="12"/>
      <c r="AL328" s="12"/>
      <c r="AP328" s="12"/>
      <c r="AR328" s="12"/>
      <c r="AV328" s="12"/>
      <c r="BF328" s="12"/>
      <c r="BG328" s="12"/>
      <c r="BH328" s="12"/>
      <c r="BI328" s="12"/>
      <c r="BJ328" s="12"/>
      <c r="BK328" s="12"/>
    </row>
    <row r="329">
      <c r="L329" s="12"/>
      <c r="S329" s="12"/>
      <c r="T329" s="12"/>
      <c r="U329" s="12"/>
      <c r="W329" s="12"/>
      <c r="Y329" s="12"/>
      <c r="AA329" s="12"/>
      <c r="AE329" s="12"/>
      <c r="AL329" s="12"/>
      <c r="AP329" s="12"/>
      <c r="AR329" s="12"/>
      <c r="AV329" s="12"/>
      <c r="BF329" s="12"/>
      <c r="BG329" s="12"/>
      <c r="BH329" s="12"/>
      <c r="BI329" s="12"/>
      <c r="BJ329" s="12"/>
      <c r="BK329" s="12"/>
    </row>
    <row r="330">
      <c r="L330" s="12"/>
      <c r="S330" s="12"/>
      <c r="T330" s="12"/>
      <c r="U330" s="12"/>
      <c r="W330" s="12"/>
      <c r="Y330" s="12"/>
      <c r="AA330" s="12"/>
      <c r="AE330" s="12"/>
      <c r="AL330" s="12"/>
      <c r="AP330" s="12"/>
      <c r="AR330" s="12"/>
      <c r="AV330" s="12"/>
      <c r="BF330" s="12"/>
      <c r="BG330" s="12"/>
      <c r="BH330" s="12"/>
      <c r="BI330" s="12"/>
      <c r="BJ330" s="12"/>
      <c r="BK330" s="12"/>
    </row>
    <row r="331">
      <c r="L331" s="12"/>
      <c r="S331" s="12"/>
      <c r="T331" s="12"/>
      <c r="U331" s="12"/>
      <c r="W331" s="12"/>
      <c r="Y331" s="12"/>
      <c r="AA331" s="12"/>
      <c r="AE331" s="12"/>
      <c r="AL331" s="12"/>
      <c r="AP331" s="12"/>
      <c r="AR331" s="12"/>
      <c r="AV331" s="12"/>
      <c r="BF331" s="12"/>
      <c r="BG331" s="12"/>
      <c r="BH331" s="12"/>
      <c r="BI331" s="12"/>
      <c r="BJ331" s="12"/>
      <c r="BK331" s="12"/>
    </row>
    <row r="332">
      <c r="L332" s="12"/>
      <c r="S332" s="12"/>
      <c r="T332" s="12"/>
      <c r="U332" s="12"/>
      <c r="W332" s="12"/>
      <c r="Y332" s="12"/>
      <c r="AA332" s="12"/>
      <c r="AE332" s="12"/>
      <c r="AL332" s="12"/>
      <c r="AP332" s="12"/>
      <c r="AR332" s="12"/>
      <c r="AV332" s="12"/>
      <c r="BF332" s="12"/>
      <c r="BG332" s="12"/>
      <c r="BH332" s="12"/>
      <c r="BI332" s="12"/>
      <c r="BJ332" s="12"/>
      <c r="BK332" s="12"/>
    </row>
    <row r="333">
      <c r="L333" s="12"/>
      <c r="S333" s="12"/>
      <c r="T333" s="12"/>
      <c r="U333" s="12"/>
      <c r="W333" s="12"/>
      <c r="Y333" s="12"/>
      <c r="AA333" s="12"/>
      <c r="AE333" s="12"/>
      <c r="AL333" s="12"/>
      <c r="AP333" s="12"/>
      <c r="AR333" s="12"/>
      <c r="AV333" s="12"/>
      <c r="BF333" s="12"/>
      <c r="BG333" s="12"/>
      <c r="BH333" s="12"/>
      <c r="BI333" s="12"/>
      <c r="BJ333" s="12"/>
      <c r="BK333" s="12"/>
    </row>
    <row r="334">
      <c r="L334" s="12"/>
      <c r="S334" s="12"/>
      <c r="T334" s="12"/>
      <c r="U334" s="12"/>
      <c r="W334" s="12"/>
      <c r="Y334" s="12"/>
      <c r="AA334" s="12"/>
      <c r="AE334" s="12"/>
      <c r="AL334" s="12"/>
      <c r="AP334" s="12"/>
      <c r="AR334" s="12"/>
      <c r="AV334" s="12"/>
      <c r="BF334" s="12"/>
      <c r="BG334" s="12"/>
      <c r="BH334" s="12"/>
      <c r="BI334" s="12"/>
      <c r="BJ334" s="12"/>
      <c r="BK334" s="12"/>
    </row>
    <row r="335">
      <c r="L335" s="12"/>
      <c r="S335" s="12"/>
      <c r="T335" s="12"/>
      <c r="U335" s="12"/>
      <c r="W335" s="12"/>
      <c r="Y335" s="12"/>
      <c r="AA335" s="12"/>
      <c r="AE335" s="12"/>
      <c r="AL335" s="12"/>
      <c r="AP335" s="12"/>
      <c r="AR335" s="12"/>
      <c r="AV335" s="12"/>
      <c r="BF335" s="12"/>
      <c r="BG335" s="12"/>
      <c r="BH335" s="12"/>
      <c r="BI335" s="12"/>
      <c r="BJ335" s="12"/>
      <c r="BK335" s="12"/>
    </row>
    <row r="336">
      <c r="L336" s="12"/>
      <c r="S336" s="12"/>
      <c r="T336" s="12"/>
      <c r="U336" s="12"/>
      <c r="W336" s="12"/>
      <c r="Y336" s="12"/>
      <c r="AA336" s="12"/>
      <c r="AE336" s="12"/>
      <c r="AL336" s="12"/>
      <c r="AP336" s="12"/>
      <c r="AR336" s="12"/>
      <c r="AV336" s="12"/>
      <c r="BF336" s="12"/>
      <c r="BG336" s="12"/>
      <c r="BH336" s="12"/>
      <c r="BI336" s="12"/>
      <c r="BJ336" s="12"/>
      <c r="BK336" s="12"/>
    </row>
    <row r="337">
      <c r="L337" s="12"/>
      <c r="S337" s="12"/>
      <c r="T337" s="12"/>
      <c r="U337" s="12"/>
      <c r="W337" s="12"/>
      <c r="Y337" s="12"/>
      <c r="AA337" s="12"/>
      <c r="AE337" s="12"/>
      <c r="AL337" s="12"/>
      <c r="AP337" s="12"/>
      <c r="AR337" s="12"/>
      <c r="AV337" s="12"/>
      <c r="BF337" s="12"/>
      <c r="BG337" s="12"/>
      <c r="BH337" s="12"/>
      <c r="BI337" s="12"/>
      <c r="BJ337" s="12"/>
      <c r="BK337" s="12"/>
    </row>
    <row r="338">
      <c r="L338" s="12"/>
      <c r="S338" s="12"/>
      <c r="T338" s="12"/>
      <c r="U338" s="12"/>
      <c r="W338" s="12"/>
      <c r="Y338" s="12"/>
      <c r="AA338" s="12"/>
      <c r="AE338" s="12"/>
      <c r="AL338" s="12"/>
      <c r="AP338" s="12"/>
      <c r="AR338" s="12"/>
      <c r="AV338" s="12"/>
      <c r="BF338" s="12"/>
      <c r="BG338" s="12"/>
      <c r="BH338" s="12"/>
      <c r="BI338" s="12"/>
      <c r="BJ338" s="12"/>
      <c r="BK338" s="12"/>
    </row>
    <row r="339">
      <c r="L339" s="12"/>
      <c r="S339" s="12"/>
      <c r="T339" s="12"/>
      <c r="U339" s="12"/>
      <c r="W339" s="12"/>
      <c r="Y339" s="12"/>
      <c r="AA339" s="12"/>
      <c r="AE339" s="12"/>
      <c r="AL339" s="12"/>
      <c r="AP339" s="12"/>
      <c r="AR339" s="12"/>
      <c r="AV339" s="12"/>
      <c r="BF339" s="12"/>
      <c r="BG339" s="12"/>
      <c r="BH339" s="12"/>
      <c r="BI339" s="12"/>
      <c r="BJ339" s="12"/>
      <c r="BK339" s="12"/>
    </row>
    <row r="340">
      <c r="L340" s="12"/>
      <c r="S340" s="12"/>
      <c r="T340" s="12"/>
      <c r="U340" s="12"/>
      <c r="W340" s="12"/>
      <c r="Y340" s="12"/>
      <c r="AA340" s="12"/>
      <c r="AE340" s="12"/>
      <c r="AL340" s="12"/>
      <c r="AP340" s="12"/>
      <c r="AR340" s="12"/>
      <c r="AV340" s="12"/>
      <c r="BF340" s="12"/>
      <c r="BG340" s="12"/>
      <c r="BH340" s="12"/>
      <c r="BI340" s="12"/>
      <c r="BJ340" s="12"/>
      <c r="BK340" s="12"/>
    </row>
    <row r="341">
      <c r="L341" s="12"/>
      <c r="S341" s="12"/>
      <c r="T341" s="12"/>
      <c r="U341" s="12"/>
      <c r="W341" s="12"/>
      <c r="Y341" s="12"/>
      <c r="AA341" s="12"/>
      <c r="AE341" s="12"/>
      <c r="AL341" s="12"/>
      <c r="AP341" s="12"/>
      <c r="AR341" s="12"/>
      <c r="AV341" s="12"/>
      <c r="BF341" s="12"/>
      <c r="BG341" s="12"/>
      <c r="BH341" s="12"/>
      <c r="BI341" s="12"/>
      <c r="BJ341" s="12"/>
      <c r="BK341" s="12"/>
    </row>
    <row r="342">
      <c r="L342" s="12"/>
      <c r="S342" s="12"/>
      <c r="T342" s="12"/>
      <c r="U342" s="12"/>
      <c r="W342" s="12"/>
      <c r="Y342" s="12"/>
      <c r="AA342" s="12"/>
      <c r="AE342" s="12"/>
      <c r="AL342" s="12"/>
      <c r="AP342" s="12"/>
      <c r="AR342" s="12"/>
      <c r="AV342" s="12"/>
      <c r="BF342" s="12"/>
      <c r="BG342" s="12"/>
      <c r="BH342" s="12"/>
      <c r="BI342" s="12"/>
      <c r="BJ342" s="12"/>
      <c r="BK342" s="12"/>
    </row>
    <row r="343">
      <c r="L343" s="12"/>
      <c r="S343" s="12"/>
      <c r="T343" s="12"/>
      <c r="U343" s="12"/>
      <c r="W343" s="12"/>
      <c r="Y343" s="12"/>
      <c r="AA343" s="12"/>
      <c r="AE343" s="12"/>
      <c r="AL343" s="12"/>
      <c r="AP343" s="12"/>
      <c r="AR343" s="12"/>
      <c r="AV343" s="12"/>
      <c r="BF343" s="12"/>
      <c r="BG343" s="12"/>
      <c r="BH343" s="12"/>
      <c r="BI343" s="12"/>
      <c r="BJ343" s="12"/>
      <c r="BK343" s="12"/>
    </row>
    <row r="344">
      <c r="L344" s="12"/>
      <c r="S344" s="12"/>
      <c r="T344" s="12"/>
      <c r="U344" s="12"/>
      <c r="W344" s="12"/>
      <c r="Y344" s="12"/>
      <c r="AA344" s="12"/>
      <c r="AE344" s="12"/>
      <c r="AL344" s="12"/>
      <c r="AP344" s="12"/>
      <c r="AR344" s="12"/>
      <c r="AV344" s="12"/>
      <c r="BF344" s="12"/>
      <c r="BG344" s="12"/>
      <c r="BH344" s="12"/>
      <c r="BI344" s="12"/>
      <c r="BJ344" s="12"/>
      <c r="BK344" s="12"/>
    </row>
    <row r="345">
      <c r="L345" s="12"/>
      <c r="S345" s="12"/>
      <c r="T345" s="12"/>
      <c r="U345" s="12"/>
      <c r="W345" s="12"/>
      <c r="Y345" s="12"/>
      <c r="AA345" s="12"/>
      <c r="AE345" s="12"/>
      <c r="AL345" s="12"/>
      <c r="AP345" s="12"/>
      <c r="AR345" s="12"/>
      <c r="AV345" s="12"/>
      <c r="BF345" s="12"/>
      <c r="BG345" s="12"/>
      <c r="BH345" s="12"/>
      <c r="BI345" s="12"/>
      <c r="BJ345" s="12"/>
      <c r="BK345" s="12"/>
    </row>
    <row r="346">
      <c r="L346" s="12"/>
      <c r="S346" s="12"/>
      <c r="T346" s="12"/>
      <c r="U346" s="12"/>
      <c r="W346" s="12"/>
      <c r="Y346" s="12"/>
      <c r="AA346" s="12"/>
      <c r="AE346" s="12"/>
      <c r="AL346" s="12"/>
      <c r="AP346" s="12"/>
      <c r="AR346" s="12"/>
      <c r="AV346" s="12"/>
      <c r="BF346" s="12"/>
      <c r="BG346" s="12"/>
      <c r="BH346" s="12"/>
      <c r="BI346" s="12"/>
      <c r="BJ346" s="12"/>
      <c r="BK346" s="12"/>
    </row>
    <row r="347">
      <c r="L347" s="12"/>
      <c r="S347" s="12"/>
      <c r="T347" s="12"/>
      <c r="U347" s="12"/>
      <c r="W347" s="12"/>
      <c r="Y347" s="12"/>
      <c r="AA347" s="12"/>
      <c r="AE347" s="12"/>
      <c r="AL347" s="12"/>
      <c r="AP347" s="12"/>
      <c r="AR347" s="12"/>
      <c r="AV347" s="12"/>
      <c r="BF347" s="12"/>
      <c r="BG347" s="12"/>
      <c r="BH347" s="12"/>
      <c r="BI347" s="12"/>
      <c r="BJ347" s="12"/>
      <c r="BK347" s="12"/>
    </row>
    <row r="348">
      <c r="L348" s="12"/>
      <c r="S348" s="12"/>
      <c r="T348" s="12"/>
      <c r="U348" s="12"/>
      <c r="W348" s="12"/>
      <c r="Y348" s="12"/>
      <c r="AA348" s="12"/>
      <c r="AE348" s="12"/>
      <c r="AL348" s="12"/>
      <c r="AP348" s="12"/>
      <c r="AR348" s="12"/>
      <c r="AV348" s="12"/>
      <c r="BF348" s="12"/>
      <c r="BG348" s="12"/>
      <c r="BH348" s="12"/>
      <c r="BI348" s="12"/>
      <c r="BJ348" s="12"/>
      <c r="BK348" s="12"/>
    </row>
    <row r="349">
      <c r="L349" s="12"/>
      <c r="S349" s="12"/>
      <c r="T349" s="12"/>
      <c r="U349" s="12"/>
      <c r="W349" s="12"/>
      <c r="Y349" s="12"/>
      <c r="AA349" s="12"/>
      <c r="AE349" s="12"/>
      <c r="AL349" s="12"/>
      <c r="AP349" s="12"/>
      <c r="AR349" s="12"/>
      <c r="AV349" s="12"/>
      <c r="BF349" s="12"/>
      <c r="BG349" s="12"/>
      <c r="BH349" s="12"/>
      <c r="BI349" s="12"/>
      <c r="BJ349" s="12"/>
      <c r="BK349" s="12"/>
    </row>
    <row r="350">
      <c r="L350" s="12"/>
      <c r="S350" s="12"/>
      <c r="T350" s="12"/>
      <c r="U350" s="12"/>
      <c r="W350" s="12"/>
      <c r="Y350" s="12"/>
      <c r="AA350" s="12"/>
      <c r="AE350" s="12"/>
      <c r="AL350" s="12"/>
      <c r="AP350" s="12"/>
      <c r="AR350" s="12"/>
      <c r="AV350" s="12"/>
      <c r="BF350" s="12"/>
      <c r="BG350" s="12"/>
      <c r="BH350" s="12"/>
      <c r="BI350" s="12"/>
      <c r="BJ350" s="12"/>
      <c r="BK350" s="12"/>
    </row>
    <row r="351">
      <c r="L351" s="12"/>
      <c r="S351" s="12"/>
      <c r="T351" s="12"/>
      <c r="U351" s="12"/>
      <c r="W351" s="12"/>
      <c r="Y351" s="12"/>
      <c r="AA351" s="12"/>
      <c r="AE351" s="12"/>
      <c r="AL351" s="12"/>
      <c r="AP351" s="12"/>
      <c r="AR351" s="12"/>
      <c r="AV351" s="12"/>
      <c r="BF351" s="12"/>
      <c r="BG351" s="12"/>
      <c r="BH351" s="12"/>
      <c r="BI351" s="12"/>
      <c r="BJ351" s="12"/>
      <c r="BK351" s="12"/>
    </row>
    <row r="352">
      <c r="L352" s="12"/>
      <c r="S352" s="12"/>
      <c r="T352" s="12"/>
      <c r="U352" s="12"/>
      <c r="W352" s="12"/>
      <c r="Y352" s="12"/>
      <c r="AA352" s="12"/>
      <c r="AE352" s="12"/>
      <c r="AL352" s="12"/>
      <c r="AP352" s="12"/>
      <c r="AR352" s="12"/>
      <c r="AV352" s="12"/>
      <c r="BF352" s="12"/>
      <c r="BG352" s="12"/>
      <c r="BH352" s="12"/>
      <c r="BI352" s="12"/>
      <c r="BJ352" s="12"/>
      <c r="BK352" s="12"/>
    </row>
    <row r="353">
      <c r="L353" s="12"/>
      <c r="S353" s="12"/>
      <c r="T353" s="12"/>
      <c r="U353" s="12"/>
      <c r="W353" s="12"/>
      <c r="Y353" s="12"/>
      <c r="AA353" s="12"/>
      <c r="AE353" s="12"/>
      <c r="AL353" s="12"/>
      <c r="AP353" s="12"/>
      <c r="AR353" s="12"/>
      <c r="AV353" s="12"/>
      <c r="BF353" s="12"/>
      <c r="BG353" s="12"/>
      <c r="BH353" s="12"/>
      <c r="BI353" s="12"/>
      <c r="BJ353" s="12"/>
      <c r="BK353" s="12"/>
    </row>
    <row r="354">
      <c r="L354" s="12"/>
      <c r="S354" s="12"/>
      <c r="T354" s="12"/>
      <c r="U354" s="12"/>
      <c r="W354" s="12"/>
      <c r="Y354" s="12"/>
      <c r="AA354" s="12"/>
      <c r="AE354" s="12"/>
      <c r="AL354" s="12"/>
      <c r="AP354" s="12"/>
      <c r="AR354" s="12"/>
      <c r="AV354" s="12"/>
      <c r="BF354" s="12"/>
      <c r="BG354" s="12"/>
      <c r="BH354" s="12"/>
      <c r="BI354" s="12"/>
      <c r="BJ354" s="12"/>
      <c r="BK354" s="12"/>
    </row>
    <row r="355">
      <c r="L355" s="12"/>
      <c r="S355" s="12"/>
      <c r="T355" s="12"/>
      <c r="U355" s="12"/>
      <c r="W355" s="12"/>
      <c r="Y355" s="12"/>
      <c r="AA355" s="12"/>
      <c r="AE355" s="12"/>
      <c r="AL355" s="12"/>
      <c r="AP355" s="12"/>
      <c r="AR355" s="12"/>
      <c r="AV355" s="12"/>
      <c r="BF355" s="12"/>
      <c r="BG355" s="12"/>
      <c r="BH355" s="12"/>
      <c r="BI355" s="12"/>
      <c r="BJ355" s="12"/>
      <c r="BK355" s="12"/>
    </row>
    <row r="356">
      <c r="L356" s="12"/>
      <c r="S356" s="12"/>
      <c r="T356" s="12"/>
      <c r="U356" s="12"/>
      <c r="W356" s="12"/>
      <c r="Y356" s="12"/>
      <c r="AA356" s="12"/>
      <c r="AE356" s="12"/>
      <c r="AL356" s="12"/>
      <c r="AP356" s="12"/>
      <c r="AR356" s="12"/>
      <c r="AV356" s="12"/>
      <c r="BF356" s="12"/>
      <c r="BG356" s="12"/>
      <c r="BH356" s="12"/>
      <c r="BI356" s="12"/>
      <c r="BJ356" s="12"/>
      <c r="BK356" s="12"/>
    </row>
    <row r="357">
      <c r="L357" s="12"/>
      <c r="S357" s="12"/>
      <c r="T357" s="12"/>
      <c r="U357" s="12"/>
      <c r="W357" s="12"/>
      <c r="Y357" s="12"/>
      <c r="AA357" s="12"/>
      <c r="AE357" s="12"/>
      <c r="AL357" s="12"/>
      <c r="AP357" s="12"/>
      <c r="AR357" s="12"/>
      <c r="AV357" s="12"/>
      <c r="BF357" s="12"/>
      <c r="BG357" s="12"/>
      <c r="BH357" s="12"/>
      <c r="BI357" s="12"/>
      <c r="BJ357" s="12"/>
      <c r="BK357" s="12"/>
    </row>
    <row r="358">
      <c r="L358" s="12"/>
      <c r="S358" s="12"/>
      <c r="T358" s="12"/>
      <c r="U358" s="12"/>
      <c r="W358" s="12"/>
      <c r="Y358" s="12"/>
      <c r="AA358" s="12"/>
      <c r="AE358" s="12"/>
      <c r="AL358" s="12"/>
      <c r="AP358" s="12"/>
      <c r="AR358" s="12"/>
      <c r="AV358" s="12"/>
      <c r="BF358" s="12"/>
      <c r="BG358" s="12"/>
      <c r="BH358" s="12"/>
      <c r="BI358" s="12"/>
      <c r="BJ358" s="12"/>
      <c r="BK358" s="12"/>
    </row>
    <row r="359">
      <c r="L359" s="12"/>
      <c r="S359" s="12"/>
      <c r="T359" s="12"/>
      <c r="U359" s="12"/>
      <c r="W359" s="12"/>
      <c r="Y359" s="12"/>
      <c r="AA359" s="12"/>
      <c r="AE359" s="12"/>
      <c r="AL359" s="12"/>
      <c r="AP359" s="12"/>
      <c r="AR359" s="12"/>
      <c r="AV359" s="12"/>
      <c r="BF359" s="12"/>
      <c r="BG359" s="12"/>
      <c r="BH359" s="12"/>
      <c r="BI359" s="12"/>
      <c r="BJ359" s="12"/>
      <c r="BK359" s="12"/>
    </row>
    <row r="360">
      <c r="L360" s="12"/>
      <c r="S360" s="12"/>
      <c r="T360" s="12"/>
      <c r="U360" s="12"/>
      <c r="W360" s="12"/>
      <c r="Y360" s="12"/>
      <c r="AA360" s="12"/>
      <c r="AE360" s="12"/>
      <c r="AL360" s="12"/>
      <c r="AP360" s="12"/>
      <c r="AR360" s="12"/>
      <c r="AV360" s="12"/>
      <c r="BF360" s="12"/>
      <c r="BG360" s="12"/>
      <c r="BH360" s="12"/>
      <c r="BI360" s="12"/>
      <c r="BJ360" s="12"/>
      <c r="BK360" s="12"/>
    </row>
    <row r="361">
      <c r="L361" s="12"/>
      <c r="S361" s="12"/>
      <c r="T361" s="12"/>
      <c r="U361" s="12"/>
      <c r="W361" s="12"/>
      <c r="Y361" s="12"/>
      <c r="AA361" s="12"/>
      <c r="AE361" s="12"/>
      <c r="AL361" s="12"/>
      <c r="AP361" s="12"/>
      <c r="AR361" s="12"/>
      <c r="AV361" s="12"/>
      <c r="BF361" s="12"/>
      <c r="BG361" s="12"/>
      <c r="BH361" s="12"/>
      <c r="BI361" s="12"/>
      <c r="BJ361" s="12"/>
      <c r="BK361" s="12"/>
    </row>
    <row r="362">
      <c r="L362" s="12"/>
      <c r="S362" s="12"/>
      <c r="T362" s="12"/>
      <c r="U362" s="12"/>
      <c r="W362" s="12"/>
      <c r="Y362" s="12"/>
      <c r="AA362" s="12"/>
      <c r="AE362" s="12"/>
      <c r="AL362" s="12"/>
      <c r="AP362" s="12"/>
      <c r="AR362" s="12"/>
      <c r="AV362" s="12"/>
      <c r="BF362" s="12"/>
      <c r="BG362" s="12"/>
      <c r="BH362" s="12"/>
      <c r="BI362" s="12"/>
      <c r="BJ362" s="12"/>
      <c r="BK362" s="12"/>
    </row>
    <row r="363">
      <c r="L363" s="12"/>
      <c r="S363" s="12"/>
      <c r="T363" s="12"/>
      <c r="U363" s="12"/>
      <c r="W363" s="12"/>
      <c r="Y363" s="12"/>
      <c r="AA363" s="12"/>
      <c r="AE363" s="12"/>
      <c r="AL363" s="12"/>
      <c r="AP363" s="12"/>
      <c r="AR363" s="12"/>
      <c r="AV363" s="12"/>
      <c r="BF363" s="12"/>
      <c r="BG363" s="12"/>
      <c r="BH363" s="12"/>
      <c r="BI363" s="12"/>
      <c r="BJ363" s="12"/>
      <c r="BK363" s="12"/>
    </row>
    <row r="364">
      <c r="L364" s="12"/>
      <c r="S364" s="12"/>
      <c r="T364" s="12"/>
      <c r="U364" s="12"/>
      <c r="W364" s="12"/>
      <c r="Y364" s="12"/>
      <c r="AA364" s="12"/>
      <c r="AE364" s="12"/>
      <c r="AL364" s="12"/>
      <c r="AP364" s="12"/>
      <c r="AR364" s="12"/>
      <c r="AV364" s="12"/>
      <c r="BF364" s="12"/>
      <c r="BG364" s="12"/>
      <c r="BH364" s="12"/>
      <c r="BI364" s="12"/>
      <c r="BJ364" s="12"/>
      <c r="BK364" s="12"/>
    </row>
    <row r="365">
      <c r="L365" s="12"/>
      <c r="S365" s="12"/>
      <c r="T365" s="12"/>
      <c r="U365" s="12"/>
      <c r="W365" s="12"/>
      <c r="Y365" s="12"/>
      <c r="AA365" s="12"/>
      <c r="AE365" s="12"/>
      <c r="AL365" s="12"/>
      <c r="AP365" s="12"/>
      <c r="AR365" s="12"/>
      <c r="AV365" s="12"/>
      <c r="BF365" s="12"/>
      <c r="BG365" s="12"/>
      <c r="BH365" s="12"/>
      <c r="BI365" s="12"/>
      <c r="BJ365" s="12"/>
      <c r="BK365" s="12"/>
    </row>
    <row r="366">
      <c r="L366" s="12"/>
      <c r="S366" s="12"/>
      <c r="T366" s="12"/>
      <c r="U366" s="12"/>
      <c r="W366" s="12"/>
      <c r="Y366" s="12"/>
      <c r="AA366" s="12"/>
      <c r="AE366" s="12"/>
      <c r="AL366" s="12"/>
      <c r="AP366" s="12"/>
      <c r="AR366" s="12"/>
      <c r="AV366" s="12"/>
      <c r="BF366" s="12"/>
      <c r="BG366" s="12"/>
      <c r="BH366" s="12"/>
      <c r="BI366" s="12"/>
      <c r="BJ366" s="12"/>
      <c r="BK366" s="12"/>
    </row>
    <row r="367">
      <c r="L367" s="12"/>
      <c r="S367" s="12"/>
      <c r="T367" s="12"/>
      <c r="U367" s="12"/>
      <c r="W367" s="12"/>
      <c r="Y367" s="12"/>
      <c r="AA367" s="12"/>
      <c r="AE367" s="12"/>
      <c r="AL367" s="12"/>
      <c r="AP367" s="12"/>
      <c r="AR367" s="12"/>
      <c r="AV367" s="12"/>
      <c r="BF367" s="12"/>
      <c r="BG367" s="12"/>
      <c r="BH367" s="12"/>
      <c r="BI367" s="12"/>
      <c r="BJ367" s="12"/>
      <c r="BK367" s="12"/>
    </row>
    <row r="368">
      <c r="L368" s="12"/>
      <c r="S368" s="12"/>
      <c r="T368" s="12"/>
      <c r="U368" s="12"/>
      <c r="W368" s="12"/>
      <c r="Y368" s="12"/>
      <c r="AA368" s="12"/>
      <c r="AE368" s="12"/>
      <c r="AL368" s="12"/>
      <c r="AP368" s="12"/>
      <c r="AR368" s="12"/>
      <c r="AV368" s="12"/>
      <c r="BF368" s="12"/>
      <c r="BG368" s="12"/>
      <c r="BH368" s="12"/>
      <c r="BI368" s="12"/>
      <c r="BJ368" s="12"/>
      <c r="BK368" s="12"/>
    </row>
    <row r="369">
      <c r="L369" s="12"/>
      <c r="S369" s="12"/>
      <c r="T369" s="12"/>
      <c r="U369" s="12"/>
      <c r="W369" s="12"/>
      <c r="Y369" s="12"/>
      <c r="AA369" s="12"/>
      <c r="AE369" s="12"/>
      <c r="AL369" s="12"/>
      <c r="AP369" s="12"/>
      <c r="AR369" s="12"/>
      <c r="AV369" s="12"/>
      <c r="BF369" s="12"/>
      <c r="BG369" s="12"/>
      <c r="BH369" s="12"/>
      <c r="BI369" s="12"/>
      <c r="BJ369" s="12"/>
      <c r="BK369" s="12"/>
    </row>
    <row r="370">
      <c r="L370" s="12"/>
      <c r="S370" s="12"/>
      <c r="T370" s="12"/>
      <c r="U370" s="12"/>
      <c r="W370" s="12"/>
      <c r="Y370" s="12"/>
      <c r="AA370" s="12"/>
      <c r="AE370" s="12"/>
      <c r="AL370" s="12"/>
      <c r="AP370" s="12"/>
      <c r="AR370" s="12"/>
      <c r="AV370" s="12"/>
      <c r="BF370" s="12"/>
      <c r="BG370" s="12"/>
      <c r="BH370" s="12"/>
      <c r="BI370" s="12"/>
      <c r="BJ370" s="12"/>
      <c r="BK370" s="12"/>
    </row>
    <row r="371">
      <c r="L371" s="12"/>
      <c r="S371" s="12"/>
      <c r="T371" s="12"/>
      <c r="U371" s="12"/>
      <c r="W371" s="12"/>
      <c r="Y371" s="12"/>
      <c r="AA371" s="12"/>
      <c r="AE371" s="12"/>
      <c r="AL371" s="12"/>
      <c r="AP371" s="12"/>
      <c r="AR371" s="12"/>
      <c r="AV371" s="12"/>
      <c r="BF371" s="12"/>
      <c r="BG371" s="12"/>
      <c r="BH371" s="12"/>
      <c r="BI371" s="12"/>
      <c r="BJ371" s="12"/>
      <c r="BK371" s="12"/>
    </row>
    <row r="372">
      <c r="L372" s="12"/>
      <c r="S372" s="12"/>
      <c r="T372" s="12"/>
      <c r="U372" s="12"/>
      <c r="W372" s="12"/>
      <c r="Y372" s="12"/>
      <c r="AA372" s="12"/>
      <c r="AE372" s="12"/>
      <c r="AL372" s="12"/>
      <c r="AP372" s="12"/>
      <c r="AR372" s="12"/>
      <c r="AV372" s="12"/>
      <c r="BF372" s="12"/>
      <c r="BG372" s="12"/>
      <c r="BH372" s="12"/>
      <c r="BI372" s="12"/>
      <c r="BJ372" s="12"/>
      <c r="BK372" s="12"/>
    </row>
    <row r="373">
      <c r="L373" s="12"/>
      <c r="S373" s="12"/>
      <c r="T373" s="12"/>
      <c r="U373" s="12"/>
      <c r="W373" s="12"/>
      <c r="Y373" s="12"/>
      <c r="AA373" s="12"/>
      <c r="AE373" s="12"/>
      <c r="AL373" s="12"/>
      <c r="AP373" s="12"/>
      <c r="AR373" s="12"/>
      <c r="AV373" s="12"/>
      <c r="BF373" s="12"/>
      <c r="BG373" s="12"/>
      <c r="BH373" s="12"/>
      <c r="BI373" s="12"/>
      <c r="BJ373" s="12"/>
      <c r="BK373" s="12"/>
    </row>
    <row r="374">
      <c r="L374" s="12"/>
      <c r="S374" s="12"/>
      <c r="T374" s="12"/>
      <c r="U374" s="12"/>
      <c r="W374" s="12"/>
      <c r="Y374" s="12"/>
      <c r="AA374" s="12"/>
      <c r="AE374" s="12"/>
      <c r="AL374" s="12"/>
      <c r="AP374" s="12"/>
      <c r="AR374" s="12"/>
      <c r="AV374" s="12"/>
      <c r="BF374" s="12"/>
      <c r="BG374" s="12"/>
      <c r="BH374" s="12"/>
      <c r="BI374" s="12"/>
      <c r="BJ374" s="12"/>
      <c r="BK374" s="12"/>
    </row>
    <row r="375">
      <c r="L375" s="12"/>
      <c r="S375" s="12"/>
      <c r="T375" s="12"/>
      <c r="U375" s="12"/>
      <c r="W375" s="12"/>
      <c r="Y375" s="12"/>
      <c r="AA375" s="12"/>
      <c r="AE375" s="12"/>
      <c r="AL375" s="12"/>
      <c r="AP375" s="12"/>
      <c r="AR375" s="12"/>
      <c r="AV375" s="12"/>
      <c r="BF375" s="12"/>
      <c r="BG375" s="12"/>
      <c r="BH375" s="12"/>
      <c r="BI375" s="12"/>
      <c r="BJ375" s="12"/>
      <c r="BK375" s="12"/>
    </row>
    <row r="376">
      <c r="L376" s="12"/>
      <c r="S376" s="12"/>
      <c r="T376" s="12"/>
      <c r="U376" s="12"/>
      <c r="W376" s="12"/>
      <c r="Y376" s="12"/>
      <c r="AA376" s="12"/>
      <c r="AE376" s="12"/>
      <c r="AL376" s="12"/>
      <c r="AP376" s="12"/>
      <c r="AR376" s="12"/>
      <c r="AV376" s="12"/>
      <c r="BF376" s="12"/>
      <c r="BG376" s="12"/>
      <c r="BH376" s="12"/>
      <c r="BI376" s="12"/>
      <c r="BJ376" s="12"/>
      <c r="BK376" s="12"/>
    </row>
    <row r="377">
      <c r="L377" s="12"/>
      <c r="S377" s="12"/>
      <c r="T377" s="12"/>
      <c r="U377" s="12"/>
      <c r="W377" s="12"/>
      <c r="Y377" s="12"/>
      <c r="AA377" s="12"/>
      <c r="AE377" s="12"/>
      <c r="AL377" s="12"/>
      <c r="AP377" s="12"/>
      <c r="AR377" s="12"/>
      <c r="AV377" s="12"/>
      <c r="BF377" s="12"/>
      <c r="BG377" s="12"/>
      <c r="BH377" s="12"/>
      <c r="BI377" s="12"/>
      <c r="BJ377" s="12"/>
      <c r="BK377" s="12"/>
    </row>
    <row r="378">
      <c r="L378" s="12"/>
      <c r="S378" s="12"/>
      <c r="T378" s="12"/>
      <c r="U378" s="12"/>
      <c r="W378" s="12"/>
      <c r="Y378" s="12"/>
      <c r="AA378" s="12"/>
      <c r="AE378" s="12"/>
      <c r="AL378" s="12"/>
      <c r="AP378" s="12"/>
      <c r="AR378" s="12"/>
      <c r="AV378" s="12"/>
      <c r="BF378" s="12"/>
      <c r="BG378" s="12"/>
      <c r="BH378" s="12"/>
      <c r="BI378" s="12"/>
      <c r="BJ378" s="12"/>
      <c r="BK378" s="12"/>
    </row>
    <row r="379">
      <c r="L379" s="12"/>
      <c r="S379" s="12"/>
      <c r="T379" s="12"/>
      <c r="U379" s="12"/>
      <c r="W379" s="12"/>
      <c r="Y379" s="12"/>
      <c r="AA379" s="12"/>
      <c r="AE379" s="12"/>
      <c r="AL379" s="12"/>
      <c r="AP379" s="12"/>
      <c r="AR379" s="12"/>
      <c r="AV379" s="12"/>
      <c r="BF379" s="12"/>
      <c r="BG379" s="12"/>
      <c r="BH379" s="12"/>
      <c r="BI379" s="12"/>
      <c r="BJ379" s="12"/>
      <c r="BK379" s="12"/>
    </row>
    <row r="380">
      <c r="L380" s="12"/>
      <c r="S380" s="12"/>
      <c r="T380" s="12"/>
      <c r="U380" s="12"/>
      <c r="W380" s="12"/>
      <c r="Y380" s="12"/>
      <c r="AA380" s="12"/>
      <c r="AE380" s="12"/>
      <c r="AL380" s="12"/>
      <c r="AP380" s="12"/>
      <c r="AR380" s="12"/>
      <c r="AV380" s="12"/>
      <c r="BF380" s="12"/>
      <c r="BG380" s="12"/>
      <c r="BH380" s="12"/>
      <c r="BI380" s="12"/>
      <c r="BJ380" s="12"/>
      <c r="BK380" s="12"/>
    </row>
    <row r="381">
      <c r="L381" s="12"/>
      <c r="S381" s="12"/>
      <c r="T381" s="12"/>
      <c r="U381" s="12"/>
      <c r="W381" s="12"/>
      <c r="Y381" s="12"/>
      <c r="AA381" s="12"/>
      <c r="AE381" s="12"/>
      <c r="AL381" s="12"/>
      <c r="AP381" s="12"/>
      <c r="AR381" s="12"/>
      <c r="AV381" s="12"/>
      <c r="BF381" s="12"/>
      <c r="BG381" s="12"/>
      <c r="BH381" s="12"/>
      <c r="BI381" s="12"/>
      <c r="BJ381" s="12"/>
      <c r="BK381" s="12"/>
    </row>
    <row r="382">
      <c r="L382" s="12"/>
      <c r="S382" s="12"/>
      <c r="T382" s="12"/>
      <c r="U382" s="12"/>
      <c r="W382" s="12"/>
      <c r="Y382" s="12"/>
      <c r="AA382" s="12"/>
      <c r="AE382" s="12"/>
      <c r="AL382" s="12"/>
      <c r="AP382" s="12"/>
      <c r="AR382" s="12"/>
      <c r="AV382" s="12"/>
      <c r="BF382" s="12"/>
      <c r="BG382" s="12"/>
      <c r="BH382" s="12"/>
      <c r="BI382" s="12"/>
      <c r="BJ382" s="12"/>
      <c r="BK382" s="12"/>
    </row>
    <row r="383">
      <c r="L383" s="12"/>
      <c r="S383" s="12"/>
      <c r="T383" s="12"/>
      <c r="U383" s="12"/>
      <c r="W383" s="12"/>
      <c r="Y383" s="12"/>
      <c r="AA383" s="12"/>
      <c r="AE383" s="12"/>
      <c r="AL383" s="12"/>
      <c r="AP383" s="12"/>
      <c r="AR383" s="12"/>
      <c r="AV383" s="12"/>
      <c r="BF383" s="12"/>
      <c r="BG383" s="12"/>
      <c r="BH383" s="12"/>
      <c r="BI383" s="12"/>
      <c r="BJ383" s="12"/>
      <c r="BK383" s="12"/>
    </row>
    <row r="384">
      <c r="L384" s="12"/>
      <c r="S384" s="12"/>
      <c r="T384" s="12"/>
      <c r="U384" s="12"/>
      <c r="W384" s="12"/>
      <c r="Y384" s="12"/>
      <c r="AA384" s="12"/>
      <c r="AE384" s="12"/>
      <c r="AL384" s="12"/>
      <c r="AP384" s="12"/>
      <c r="AR384" s="12"/>
      <c r="AV384" s="12"/>
      <c r="BF384" s="12"/>
      <c r="BG384" s="12"/>
      <c r="BH384" s="12"/>
      <c r="BI384" s="12"/>
      <c r="BJ384" s="12"/>
      <c r="BK384" s="12"/>
    </row>
    <row r="385">
      <c r="L385" s="12"/>
      <c r="S385" s="12"/>
      <c r="T385" s="12"/>
      <c r="U385" s="12"/>
      <c r="W385" s="12"/>
      <c r="Y385" s="12"/>
      <c r="AA385" s="12"/>
      <c r="AE385" s="12"/>
      <c r="AL385" s="12"/>
      <c r="AP385" s="12"/>
      <c r="AR385" s="12"/>
      <c r="AV385" s="12"/>
      <c r="BF385" s="12"/>
      <c r="BG385" s="12"/>
      <c r="BH385" s="12"/>
      <c r="BI385" s="12"/>
      <c r="BJ385" s="12"/>
      <c r="BK385" s="12"/>
    </row>
    <row r="386">
      <c r="L386" s="12"/>
      <c r="S386" s="12"/>
      <c r="T386" s="12"/>
      <c r="U386" s="12"/>
      <c r="W386" s="12"/>
      <c r="Y386" s="12"/>
      <c r="AA386" s="12"/>
      <c r="AE386" s="12"/>
      <c r="AL386" s="12"/>
      <c r="AP386" s="12"/>
      <c r="AR386" s="12"/>
      <c r="AV386" s="12"/>
      <c r="BF386" s="12"/>
      <c r="BG386" s="12"/>
      <c r="BH386" s="12"/>
      <c r="BI386" s="12"/>
      <c r="BJ386" s="12"/>
      <c r="BK386" s="12"/>
    </row>
    <row r="387">
      <c r="L387" s="12"/>
      <c r="S387" s="12"/>
      <c r="T387" s="12"/>
      <c r="U387" s="12"/>
      <c r="W387" s="12"/>
      <c r="Y387" s="12"/>
      <c r="AA387" s="12"/>
      <c r="AE387" s="12"/>
      <c r="AL387" s="12"/>
      <c r="AP387" s="12"/>
      <c r="AR387" s="12"/>
      <c r="AV387" s="12"/>
      <c r="BF387" s="12"/>
      <c r="BG387" s="12"/>
      <c r="BH387" s="12"/>
      <c r="BI387" s="12"/>
      <c r="BJ387" s="12"/>
      <c r="BK387" s="12"/>
    </row>
    <row r="388">
      <c r="L388" s="12"/>
      <c r="S388" s="12"/>
      <c r="T388" s="12"/>
      <c r="U388" s="12"/>
      <c r="W388" s="12"/>
      <c r="Y388" s="12"/>
      <c r="AA388" s="12"/>
      <c r="AE388" s="12"/>
      <c r="AL388" s="12"/>
      <c r="AP388" s="12"/>
      <c r="AR388" s="12"/>
      <c r="AV388" s="12"/>
      <c r="BF388" s="12"/>
      <c r="BG388" s="12"/>
      <c r="BH388" s="12"/>
      <c r="BI388" s="12"/>
      <c r="BJ388" s="12"/>
      <c r="BK388" s="12"/>
    </row>
    <row r="389">
      <c r="L389" s="12"/>
      <c r="S389" s="12"/>
      <c r="T389" s="12"/>
      <c r="U389" s="12"/>
      <c r="W389" s="12"/>
      <c r="Y389" s="12"/>
      <c r="AA389" s="12"/>
      <c r="AE389" s="12"/>
      <c r="AL389" s="12"/>
      <c r="AP389" s="12"/>
      <c r="AR389" s="12"/>
      <c r="AV389" s="12"/>
      <c r="BF389" s="12"/>
      <c r="BG389" s="12"/>
      <c r="BH389" s="12"/>
      <c r="BI389" s="12"/>
      <c r="BJ389" s="12"/>
      <c r="BK389" s="12"/>
    </row>
    <row r="390">
      <c r="L390" s="12"/>
      <c r="S390" s="12"/>
      <c r="T390" s="12"/>
      <c r="U390" s="12"/>
      <c r="W390" s="12"/>
      <c r="Y390" s="12"/>
      <c r="AA390" s="12"/>
      <c r="AE390" s="12"/>
      <c r="AL390" s="12"/>
      <c r="AP390" s="12"/>
      <c r="AR390" s="12"/>
      <c r="AV390" s="12"/>
      <c r="BF390" s="12"/>
      <c r="BG390" s="12"/>
      <c r="BH390" s="12"/>
      <c r="BI390" s="12"/>
      <c r="BJ390" s="12"/>
      <c r="BK390" s="12"/>
    </row>
    <row r="391">
      <c r="L391" s="12"/>
      <c r="S391" s="12"/>
      <c r="T391" s="12"/>
      <c r="U391" s="12"/>
      <c r="W391" s="12"/>
      <c r="Y391" s="12"/>
      <c r="AA391" s="12"/>
      <c r="AE391" s="12"/>
      <c r="AL391" s="12"/>
      <c r="AP391" s="12"/>
      <c r="AR391" s="12"/>
      <c r="AV391" s="12"/>
      <c r="BF391" s="12"/>
      <c r="BG391" s="12"/>
      <c r="BH391" s="12"/>
      <c r="BI391" s="12"/>
      <c r="BJ391" s="12"/>
      <c r="BK391" s="12"/>
    </row>
    <row r="392">
      <c r="L392" s="12"/>
      <c r="S392" s="12"/>
      <c r="T392" s="12"/>
      <c r="U392" s="12"/>
      <c r="W392" s="12"/>
      <c r="Y392" s="12"/>
      <c r="AA392" s="12"/>
      <c r="AE392" s="12"/>
      <c r="AL392" s="12"/>
      <c r="AP392" s="12"/>
      <c r="AR392" s="12"/>
      <c r="AV392" s="12"/>
      <c r="BF392" s="12"/>
      <c r="BG392" s="12"/>
      <c r="BH392" s="12"/>
      <c r="BI392" s="12"/>
      <c r="BJ392" s="12"/>
      <c r="BK392" s="12"/>
    </row>
    <row r="393">
      <c r="L393" s="12"/>
      <c r="S393" s="12"/>
      <c r="T393" s="12"/>
      <c r="U393" s="12"/>
      <c r="W393" s="12"/>
      <c r="Y393" s="12"/>
      <c r="AA393" s="12"/>
      <c r="AE393" s="12"/>
      <c r="AL393" s="12"/>
      <c r="AP393" s="12"/>
      <c r="AR393" s="12"/>
      <c r="AV393" s="12"/>
      <c r="BF393" s="12"/>
      <c r="BG393" s="12"/>
      <c r="BH393" s="12"/>
      <c r="BI393" s="12"/>
      <c r="BJ393" s="12"/>
      <c r="BK393" s="12"/>
    </row>
    <row r="394">
      <c r="L394" s="12"/>
      <c r="S394" s="12"/>
      <c r="T394" s="12"/>
      <c r="U394" s="12"/>
      <c r="W394" s="12"/>
      <c r="Y394" s="12"/>
      <c r="AA394" s="12"/>
      <c r="AE394" s="12"/>
      <c r="AL394" s="12"/>
      <c r="AP394" s="12"/>
      <c r="AR394" s="12"/>
      <c r="AV394" s="12"/>
      <c r="BF394" s="12"/>
      <c r="BG394" s="12"/>
      <c r="BH394" s="12"/>
      <c r="BI394" s="12"/>
      <c r="BJ394" s="12"/>
      <c r="BK394" s="12"/>
    </row>
    <row r="395">
      <c r="L395" s="12"/>
      <c r="S395" s="12"/>
      <c r="T395" s="12"/>
      <c r="U395" s="12"/>
      <c r="W395" s="12"/>
      <c r="Y395" s="12"/>
      <c r="AA395" s="12"/>
      <c r="AE395" s="12"/>
      <c r="AL395" s="12"/>
      <c r="AP395" s="12"/>
      <c r="AR395" s="12"/>
      <c r="AV395" s="12"/>
      <c r="BF395" s="12"/>
      <c r="BG395" s="12"/>
      <c r="BH395" s="12"/>
      <c r="BI395" s="12"/>
      <c r="BJ395" s="12"/>
      <c r="BK395" s="12"/>
    </row>
    <row r="396">
      <c r="L396" s="12"/>
      <c r="S396" s="12"/>
      <c r="T396" s="12"/>
      <c r="U396" s="12"/>
      <c r="W396" s="12"/>
      <c r="Y396" s="12"/>
      <c r="AA396" s="12"/>
      <c r="AE396" s="12"/>
      <c r="AL396" s="12"/>
      <c r="AP396" s="12"/>
      <c r="AR396" s="12"/>
      <c r="AV396" s="12"/>
      <c r="BF396" s="12"/>
      <c r="BG396" s="12"/>
      <c r="BH396" s="12"/>
      <c r="BI396" s="12"/>
      <c r="BJ396" s="12"/>
      <c r="BK396" s="12"/>
    </row>
    <row r="397">
      <c r="L397" s="12"/>
      <c r="S397" s="12"/>
      <c r="T397" s="12"/>
      <c r="U397" s="12"/>
      <c r="W397" s="12"/>
      <c r="Y397" s="12"/>
      <c r="AA397" s="12"/>
      <c r="AE397" s="12"/>
      <c r="AL397" s="12"/>
      <c r="AP397" s="12"/>
      <c r="AR397" s="12"/>
      <c r="AV397" s="12"/>
      <c r="BF397" s="12"/>
      <c r="BG397" s="12"/>
      <c r="BH397" s="12"/>
      <c r="BI397" s="12"/>
      <c r="BJ397" s="12"/>
      <c r="BK397" s="12"/>
    </row>
    <row r="398">
      <c r="L398" s="12"/>
      <c r="S398" s="12"/>
      <c r="T398" s="12"/>
      <c r="U398" s="12"/>
      <c r="W398" s="12"/>
      <c r="Y398" s="12"/>
      <c r="AA398" s="12"/>
      <c r="AE398" s="12"/>
      <c r="AL398" s="12"/>
      <c r="AP398" s="12"/>
      <c r="AR398" s="12"/>
      <c r="AV398" s="12"/>
      <c r="BF398" s="12"/>
      <c r="BG398" s="12"/>
      <c r="BH398" s="12"/>
      <c r="BI398" s="12"/>
      <c r="BJ398" s="12"/>
      <c r="BK398" s="12"/>
    </row>
    <row r="399">
      <c r="L399" s="12"/>
      <c r="S399" s="12"/>
      <c r="T399" s="12"/>
      <c r="U399" s="12"/>
      <c r="W399" s="12"/>
      <c r="Y399" s="12"/>
      <c r="AA399" s="12"/>
      <c r="AE399" s="12"/>
      <c r="AL399" s="12"/>
      <c r="AP399" s="12"/>
      <c r="AR399" s="12"/>
      <c r="AV399" s="12"/>
      <c r="BF399" s="12"/>
      <c r="BG399" s="12"/>
      <c r="BH399" s="12"/>
      <c r="BI399" s="12"/>
      <c r="BJ399" s="12"/>
      <c r="BK399" s="12"/>
    </row>
    <row r="400">
      <c r="L400" s="12"/>
      <c r="S400" s="12"/>
      <c r="T400" s="12"/>
      <c r="U400" s="12"/>
      <c r="W400" s="12"/>
      <c r="Y400" s="12"/>
      <c r="AA400" s="12"/>
      <c r="AE400" s="12"/>
      <c r="AL400" s="12"/>
      <c r="AP400" s="12"/>
      <c r="AR400" s="12"/>
      <c r="AV400" s="12"/>
      <c r="BF400" s="12"/>
      <c r="BG400" s="12"/>
      <c r="BH400" s="12"/>
      <c r="BI400" s="12"/>
      <c r="BJ400" s="12"/>
      <c r="BK400" s="12"/>
    </row>
    <row r="401">
      <c r="L401" s="12"/>
      <c r="S401" s="12"/>
      <c r="T401" s="12"/>
      <c r="U401" s="12"/>
      <c r="W401" s="12"/>
      <c r="Y401" s="12"/>
      <c r="AA401" s="12"/>
      <c r="AE401" s="12"/>
      <c r="AL401" s="12"/>
      <c r="AP401" s="12"/>
      <c r="AR401" s="12"/>
      <c r="AV401" s="12"/>
      <c r="BF401" s="12"/>
      <c r="BG401" s="12"/>
      <c r="BH401" s="12"/>
      <c r="BI401" s="12"/>
      <c r="BJ401" s="12"/>
      <c r="BK401" s="12"/>
    </row>
    <row r="402">
      <c r="L402" s="12"/>
      <c r="S402" s="12"/>
      <c r="T402" s="12"/>
      <c r="U402" s="12"/>
      <c r="W402" s="12"/>
      <c r="Y402" s="12"/>
      <c r="AA402" s="12"/>
      <c r="AE402" s="12"/>
      <c r="AL402" s="12"/>
      <c r="AP402" s="12"/>
      <c r="AR402" s="12"/>
      <c r="AV402" s="12"/>
      <c r="BF402" s="12"/>
      <c r="BG402" s="12"/>
      <c r="BH402" s="12"/>
      <c r="BI402" s="12"/>
      <c r="BJ402" s="12"/>
      <c r="BK402" s="12"/>
    </row>
    <row r="403">
      <c r="L403" s="12"/>
      <c r="S403" s="12"/>
      <c r="T403" s="12"/>
      <c r="U403" s="12"/>
      <c r="W403" s="12"/>
      <c r="Y403" s="12"/>
      <c r="AA403" s="12"/>
      <c r="AE403" s="12"/>
      <c r="AL403" s="12"/>
      <c r="AP403" s="12"/>
      <c r="AR403" s="12"/>
      <c r="AV403" s="12"/>
      <c r="BF403" s="12"/>
      <c r="BG403" s="12"/>
      <c r="BH403" s="12"/>
      <c r="BI403" s="12"/>
      <c r="BJ403" s="12"/>
      <c r="BK403" s="12"/>
    </row>
    <row r="404">
      <c r="L404" s="12"/>
      <c r="S404" s="12"/>
      <c r="T404" s="12"/>
      <c r="U404" s="12"/>
      <c r="W404" s="12"/>
      <c r="Y404" s="12"/>
      <c r="AA404" s="12"/>
      <c r="AE404" s="12"/>
      <c r="AL404" s="12"/>
      <c r="AP404" s="12"/>
      <c r="AR404" s="12"/>
      <c r="AV404" s="12"/>
      <c r="BF404" s="12"/>
      <c r="BG404" s="12"/>
      <c r="BH404" s="12"/>
      <c r="BI404" s="12"/>
      <c r="BJ404" s="12"/>
      <c r="BK404" s="12"/>
    </row>
    <row r="405">
      <c r="L405" s="12"/>
      <c r="S405" s="12"/>
      <c r="T405" s="12"/>
      <c r="U405" s="12"/>
      <c r="W405" s="12"/>
      <c r="Y405" s="12"/>
      <c r="AA405" s="12"/>
      <c r="AE405" s="12"/>
      <c r="AL405" s="12"/>
      <c r="AP405" s="12"/>
      <c r="AR405" s="12"/>
      <c r="AV405" s="12"/>
      <c r="BF405" s="12"/>
      <c r="BG405" s="12"/>
      <c r="BH405" s="12"/>
      <c r="BI405" s="12"/>
      <c r="BJ405" s="12"/>
      <c r="BK405" s="12"/>
    </row>
    <row r="406">
      <c r="L406" s="12"/>
      <c r="S406" s="12"/>
      <c r="T406" s="12"/>
      <c r="U406" s="12"/>
      <c r="W406" s="12"/>
      <c r="Y406" s="12"/>
      <c r="AA406" s="12"/>
      <c r="AE406" s="12"/>
      <c r="AL406" s="12"/>
      <c r="AP406" s="12"/>
      <c r="AR406" s="12"/>
      <c r="AV406" s="12"/>
      <c r="BF406" s="12"/>
      <c r="BG406" s="12"/>
      <c r="BH406" s="12"/>
      <c r="BI406" s="12"/>
      <c r="BJ406" s="12"/>
      <c r="BK406" s="12"/>
    </row>
    <row r="407">
      <c r="L407" s="12"/>
      <c r="S407" s="12"/>
      <c r="T407" s="12"/>
      <c r="U407" s="12"/>
      <c r="W407" s="12"/>
      <c r="Y407" s="12"/>
      <c r="AA407" s="12"/>
      <c r="AE407" s="12"/>
      <c r="AL407" s="12"/>
      <c r="AP407" s="12"/>
      <c r="AR407" s="12"/>
      <c r="AV407" s="12"/>
      <c r="BF407" s="12"/>
      <c r="BG407" s="12"/>
      <c r="BH407" s="12"/>
      <c r="BI407" s="12"/>
      <c r="BJ407" s="12"/>
      <c r="BK407" s="12"/>
    </row>
    <row r="408">
      <c r="L408" s="12"/>
      <c r="S408" s="12"/>
      <c r="T408" s="12"/>
      <c r="U408" s="12"/>
      <c r="W408" s="12"/>
      <c r="Y408" s="12"/>
      <c r="AA408" s="12"/>
      <c r="AE408" s="12"/>
      <c r="AL408" s="12"/>
      <c r="AP408" s="12"/>
      <c r="AR408" s="12"/>
      <c r="AV408" s="12"/>
      <c r="BF408" s="12"/>
      <c r="BG408" s="12"/>
      <c r="BH408" s="12"/>
      <c r="BI408" s="12"/>
      <c r="BJ408" s="12"/>
      <c r="BK408" s="12"/>
    </row>
    <row r="409">
      <c r="L409" s="12"/>
      <c r="S409" s="12"/>
      <c r="T409" s="12"/>
      <c r="U409" s="12"/>
      <c r="W409" s="12"/>
      <c r="Y409" s="12"/>
      <c r="AA409" s="12"/>
      <c r="AE409" s="12"/>
      <c r="AL409" s="12"/>
      <c r="AP409" s="12"/>
      <c r="AR409" s="12"/>
      <c r="AV409" s="12"/>
      <c r="BF409" s="12"/>
      <c r="BG409" s="12"/>
      <c r="BH409" s="12"/>
      <c r="BI409" s="12"/>
      <c r="BJ409" s="12"/>
      <c r="BK409" s="12"/>
    </row>
    <row r="410">
      <c r="L410" s="12"/>
      <c r="S410" s="12"/>
      <c r="T410" s="12"/>
      <c r="U410" s="12"/>
      <c r="W410" s="12"/>
      <c r="Y410" s="12"/>
      <c r="AA410" s="12"/>
      <c r="AE410" s="12"/>
      <c r="AL410" s="12"/>
      <c r="AP410" s="12"/>
      <c r="AR410" s="12"/>
      <c r="AV410" s="12"/>
      <c r="BF410" s="12"/>
      <c r="BG410" s="12"/>
      <c r="BH410" s="12"/>
      <c r="BI410" s="12"/>
      <c r="BJ410" s="12"/>
      <c r="BK410" s="12"/>
    </row>
    <row r="411">
      <c r="L411" s="12"/>
      <c r="S411" s="12"/>
      <c r="T411" s="12"/>
      <c r="U411" s="12"/>
      <c r="W411" s="12"/>
      <c r="Y411" s="12"/>
      <c r="AA411" s="12"/>
      <c r="AE411" s="12"/>
      <c r="AL411" s="12"/>
      <c r="AP411" s="12"/>
      <c r="AR411" s="12"/>
      <c r="AV411" s="12"/>
      <c r="BF411" s="12"/>
      <c r="BG411" s="12"/>
      <c r="BH411" s="12"/>
      <c r="BI411" s="12"/>
      <c r="BJ411" s="12"/>
      <c r="BK411" s="12"/>
    </row>
    <row r="412">
      <c r="L412" s="12"/>
      <c r="S412" s="12"/>
      <c r="T412" s="12"/>
      <c r="U412" s="12"/>
      <c r="W412" s="12"/>
      <c r="Y412" s="12"/>
      <c r="AA412" s="12"/>
      <c r="AE412" s="12"/>
      <c r="AL412" s="12"/>
      <c r="AP412" s="12"/>
      <c r="AR412" s="12"/>
      <c r="AV412" s="12"/>
      <c r="BF412" s="12"/>
      <c r="BG412" s="12"/>
      <c r="BH412" s="12"/>
      <c r="BI412" s="12"/>
      <c r="BJ412" s="12"/>
      <c r="BK412" s="12"/>
    </row>
    <row r="413">
      <c r="L413" s="12"/>
      <c r="S413" s="12"/>
      <c r="T413" s="12"/>
      <c r="U413" s="12"/>
      <c r="W413" s="12"/>
      <c r="Y413" s="12"/>
      <c r="AA413" s="12"/>
      <c r="AE413" s="12"/>
      <c r="AL413" s="12"/>
      <c r="AP413" s="12"/>
      <c r="AR413" s="12"/>
      <c r="AV413" s="12"/>
      <c r="BF413" s="12"/>
      <c r="BG413" s="12"/>
      <c r="BH413" s="12"/>
      <c r="BI413" s="12"/>
      <c r="BJ413" s="12"/>
      <c r="BK413" s="12"/>
    </row>
    <row r="414">
      <c r="L414" s="12"/>
      <c r="S414" s="12"/>
      <c r="T414" s="12"/>
      <c r="U414" s="12"/>
      <c r="W414" s="12"/>
      <c r="Y414" s="12"/>
      <c r="AA414" s="12"/>
      <c r="AE414" s="12"/>
      <c r="AL414" s="12"/>
      <c r="AP414" s="12"/>
      <c r="AR414" s="12"/>
      <c r="AV414" s="12"/>
      <c r="BF414" s="12"/>
      <c r="BG414" s="12"/>
      <c r="BH414" s="12"/>
      <c r="BI414" s="12"/>
      <c r="BJ414" s="12"/>
      <c r="BK414" s="12"/>
    </row>
    <row r="415">
      <c r="L415" s="12"/>
      <c r="S415" s="12"/>
      <c r="T415" s="12"/>
      <c r="U415" s="12"/>
      <c r="W415" s="12"/>
      <c r="Y415" s="12"/>
      <c r="AA415" s="12"/>
      <c r="AE415" s="12"/>
      <c r="AL415" s="12"/>
      <c r="AP415" s="12"/>
      <c r="AR415" s="12"/>
      <c r="AV415" s="12"/>
      <c r="BF415" s="12"/>
      <c r="BG415" s="12"/>
      <c r="BH415" s="12"/>
      <c r="BI415" s="12"/>
      <c r="BJ415" s="12"/>
      <c r="BK415" s="12"/>
    </row>
    <row r="416">
      <c r="L416" s="12"/>
      <c r="S416" s="12"/>
      <c r="T416" s="12"/>
      <c r="U416" s="12"/>
      <c r="W416" s="12"/>
      <c r="Y416" s="12"/>
      <c r="AA416" s="12"/>
      <c r="AE416" s="12"/>
      <c r="AL416" s="12"/>
      <c r="AP416" s="12"/>
      <c r="AR416" s="12"/>
      <c r="AV416" s="12"/>
      <c r="BF416" s="12"/>
      <c r="BG416" s="12"/>
      <c r="BH416" s="12"/>
      <c r="BI416" s="12"/>
      <c r="BJ416" s="12"/>
      <c r="BK416" s="12"/>
    </row>
    <row r="417">
      <c r="L417" s="12"/>
      <c r="S417" s="12"/>
      <c r="T417" s="12"/>
      <c r="U417" s="12"/>
      <c r="W417" s="12"/>
      <c r="Y417" s="12"/>
      <c r="AA417" s="12"/>
      <c r="AE417" s="12"/>
      <c r="AL417" s="12"/>
      <c r="AP417" s="12"/>
      <c r="AR417" s="12"/>
      <c r="AV417" s="12"/>
      <c r="BF417" s="12"/>
      <c r="BG417" s="12"/>
      <c r="BH417" s="12"/>
      <c r="BI417" s="12"/>
      <c r="BJ417" s="12"/>
      <c r="BK417" s="12"/>
    </row>
    <row r="418">
      <c r="L418" s="12"/>
      <c r="S418" s="12"/>
      <c r="T418" s="12"/>
      <c r="U418" s="12"/>
      <c r="W418" s="12"/>
      <c r="Y418" s="12"/>
      <c r="AA418" s="12"/>
      <c r="AE418" s="12"/>
      <c r="AL418" s="12"/>
      <c r="AP418" s="12"/>
      <c r="AR418" s="12"/>
      <c r="AV418" s="12"/>
      <c r="BF418" s="12"/>
      <c r="BG418" s="12"/>
      <c r="BH418" s="12"/>
      <c r="BI418" s="12"/>
      <c r="BJ418" s="12"/>
      <c r="BK418" s="12"/>
    </row>
    <row r="419">
      <c r="L419" s="12"/>
      <c r="S419" s="12"/>
      <c r="T419" s="12"/>
      <c r="U419" s="12"/>
      <c r="W419" s="12"/>
      <c r="Y419" s="12"/>
      <c r="AA419" s="12"/>
      <c r="AE419" s="12"/>
      <c r="AL419" s="12"/>
      <c r="AP419" s="12"/>
      <c r="AR419" s="12"/>
      <c r="AV419" s="12"/>
      <c r="BF419" s="12"/>
      <c r="BG419" s="12"/>
      <c r="BH419" s="12"/>
      <c r="BI419" s="12"/>
      <c r="BJ419" s="12"/>
      <c r="BK419" s="12"/>
    </row>
    <row r="420">
      <c r="L420" s="12"/>
      <c r="S420" s="12"/>
      <c r="T420" s="12"/>
      <c r="U420" s="12"/>
      <c r="W420" s="12"/>
      <c r="Y420" s="12"/>
      <c r="AA420" s="12"/>
      <c r="AE420" s="12"/>
      <c r="AL420" s="12"/>
      <c r="AP420" s="12"/>
      <c r="AR420" s="12"/>
      <c r="AV420" s="12"/>
      <c r="BF420" s="12"/>
      <c r="BG420" s="12"/>
      <c r="BH420" s="12"/>
      <c r="BI420" s="12"/>
      <c r="BJ420" s="12"/>
      <c r="BK420" s="12"/>
    </row>
    <row r="421">
      <c r="L421" s="12"/>
      <c r="S421" s="12"/>
      <c r="T421" s="12"/>
      <c r="U421" s="12"/>
      <c r="W421" s="12"/>
      <c r="Y421" s="12"/>
      <c r="AA421" s="12"/>
      <c r="AE421" s="12"/>
      <c r="AL421" s="12"/>
      <c r="AP421" s="12"/>
      <c r="AR421" s="12"/>
      <c r="AV421" s="12"/>
      <c r="BF421" s="12"/>
      <c r="BG421" s="12"/>
      <c r="BH421" s="12"/>
      <c r="BI421" s="12"/>
      <c r="BJ421" s="12"/>
      <c r="BK421" s="12"/>
    </row>
    <row r="422">
      <c r="L422" s="12"/>
      <c r="S422" s="12"/>
      <c r="T422" s="12"/>
      <c r="U422" s="12"/>
      <c r="W422" s="12"/>
      <c r="Y422" s="12"/>
      <c r="AA422" s="12"/>
      <c r="AE422" s="12"/>
      <c r="AL422" s="12"/>
      <c r="AP422" s="12"/>
      <c r="AR422" s="12"/>
      <c r="AV422" s="12"/>
      <c r="BF422" s="12"/>
      <c r="BG422" s="12"/>
      <c r="BH422" s="12"/>
      <c r="BI422" s="12"/>
      <c r="BJ422" s="12"/>
      <c r="BK422" s="12"/>
    </row>
    <row r="423">
      <c r="L423" s="12"/>
      <c r="S423" s="12"/>
      <c r="T423" s="12"/>
      <c r="U423" s="12"/>
      <c r="W423" s="12"/>
      <c r="Y423" s="12"/>
      <c r="AA423" s="12"/>
      <c r="AE423" s="12"/>
      <c r="AL423" s="12"/>
      <c r="AP423" s="12"/>
      <c r="AR423" s="12"/>
      <c r="AV423" s="12"/>
      <c r="BF423" s="12"/>
      <c r="BG423" s="12"/>
      <c r="BH423" s="12"/>
      <c r="BI423" s="12"/>
      <c r="BJ423" s="12"/>
      <c r="BK423" s="12"/>
    </row>
    <row r="424">
      <c r="L424" s="12"/>
      <c r="S424" s="12"/>
      <c r="T424" s="12"/>
      <c r="U424" s="12"/>
      <c r="W424" s="12"/>
      <c r="Y424" s="12"/>
      <c r="AA424" s="12"/>
      <c r="AE424" s="12"/>
      <c r="AL424" s="12"/>
      <c r="AP424" s="12"/>
      <c r="AR424" s="12"/>
      <c r="AV424" s="12"/>
      <c r="BF424" s="12"/>
      <c r="BG424" s="12"/>
      <c r="BH424" s="12"/>
      <c r="BI424" s="12"/>
      <c r="BJ424" s="12"/>
      <c r="BK424" s="12"/>
    </row>
    <row r="425">
      <c r="L425" s="12"/>
      <c r="S425" s="12"/>
      <c r="T425" s="12"/>
      <c r="U425" s="12"/>
      <c r="W425" s="12"/>
      <c r="Y425" s="12"/>
      <c r="AA425" s="12"/>
      <c r="AE425" s="12"/>
      <c r="AL425" s="12"/>
      <c r="AP425" s="12"/>
      <c r="AR425" s="12"/>
      <c r="AV425" s="12"/>
      <c r="BF425" s="12"/>
      <c r="BG425" s="12"/>
      <c r="BH425" s="12"/>
      <c r="BI425" s="12"/>
      <c r="BJ425" s="12"/>
      <c r="BK425" s="12"/>
    </row>
    <row r="426">
      <c r="L426" s="12"/>
      <c r="S426" s="12"/>
      <c r="T426" s="12"/>
      <c r="U426" s="12"/>
      <c r="W426" s="12"/>
      <c r="Y426" s="12"/>
      <c r="AA426" s="12"/>
      <c r="AE426" s="12"/>
      <c r="AL426" s="12"/>
      <c r="AP426" s="12"/>
      <c r="AR426" s="12"/>
      <c r="AV426" s="12"/>
      <c r="BF426" s="12"/>
      <c r="BG426" s="12"/>
      <c r="BH426" s="12"/>
      <c r="BI426" s="12"/>
      <c r="BJ426" s="12"/>
      <c r="BK426" s="12"/>
    </row>
    <row r="427">
      <c r="L427" s="12"/>
      <c r="S427" s="12"/>
      <c r="T427" s="12"/>
      <c r="U427" s="12"/>
      <c r="W427" s="12"/>
      <c r="Y427" s="12"/>
      <c r="AA427" s="12"/>
      <c r="AE427" s="12"/>
      <c r="AL427" s="12"/>
      <c r="AP427" s="12"/>
      <c r="AR427" s="12"/>
      <c r="AV427" s="12"/>
      <c r="BF427" s="12"/>
      <c r="BG427" s="12"/>
      <c r="BH427" s="12"/>
      <c r="BI427" s="12"/>
      <c r="BJ427" s="12"/>
      <c r="BK427" s="12"/>
    </row>
    <row r="428">
      <c r="L428" s="12"/>
      <c r="S428" s="12"/>
      <c r="T428" s="12"/>
      <c r="U428" s="12"/>
      <c r="W428" s="12"/>
      <c r="Y428" s="12"/>
      <c r="AA428" s="12"/>
      <c r="AE428" s="12"/>
      <c r="AL428" s="12"/>
      <c r="AP428" s="12"/>
      <c r="AR428" s="12"/>
      <c r="AV428" s="12"/>
      <c r="BF428" s="12"/>
      <c r="BG428" s="12"/>
      <c r="BH428" s="12"/>
      <c r="BI428" s="12"/>
      <c r="BJ428" s="12"/>
      <c r="BK428" s="12"/>
    </row>
    <row r="429">
      <c r="L429" s="12"/>
      <c r="S429" s="12"/>
      <c r="T429" s="12"/>
      <c r="U429" s="12"/>
      <c r="W429" s="12"/>
      <c r="Y429" s="12"/>
      <c r="AA429" s="12"/>
      <c r="AE429" s="12"/>
      <c r="AL429" s="12"/>
      <c r="AP429" s="12"/>
      <c r="AR429" s="12"/>
      <c r="AV429" s="12"/>
      <c r="BF429" s="12"/>
      <c r="BG429" s="12"/>
      <c r="BH429" s="12"/>
      <c r="BI429" s="12"/>
      <c r="BJ429" s="12"/>
      <c r="BK429" s="12"/>
    </row>
    <row r="430">
      <c r="L430" s="12"/>
      <c r="S430" s="12"/>
      <c r="T430" s="12"/>
      <c r="U430" s="12"/>
      <c r="W430" s="12"/>
      <c r="Y430" s="12"/>
      <c r="AA430" s="12"/>
      <c r="AE430" s="12"/>
      <c r="AL430" s="12"/>
      <c r="AP430" s="12"/>
      <c r="AR430" s="12"/>
      <c r="AV430" s="12"/>
      <c r="BF430" s="12"/>
      <c r="BG430" s="12"/>
      <c r="BH430" s="12"/>
      <c r="BI430" s="12"/>
      <c r="BJ430" s="12"/>
      <c r="BK430" s="12"/>
    </row>
    <row r="431">
      <c r="L431" s="12"/>
      <c r="S431" s="12"/>
      <c r="T431" s="12"/>
      <c r="U431" s="12"/>
      <c r="W431" s="12"/>
      <c r="Y431" s="12"/>
      <c r="AA431" s="12"/>
      <c r="AE431" s="12"/>
      <c r="AL431" s="12"/>
      <c r="AP431" s="12"/>
      <c r="AR431" s="12"/>
      <c r="AV431" s="12"/>
      <c r="BF431" s="12"/>
      <c r="BG431" s="12"/>
      <c r="BH431" s="12"/>
      <c r="BI431" s="12"/>
      <c r="BJ431" s="12"/>
      <c r="BK431" s="12"/>
    </row>
    <row r="432">
      <c r="L432" s="12"/>
      <c r="S432" s="12"/>
      <c r="T432" s="12"/>
      <c r="U432" s="12"/>
      <c r="W432" s="12"/>
      <c r="Y432" s="12"/>
      <c r="AA432" s="12"/>
      <c r="AE432" s="12"/>
      <c r="AL432" s="12"/>
      <c r="AP432" s="12"/>
      <c r="AR432" s="12"/>
      <c r="AV432" s="12"/>
      <c r="BF432" s="12"/>
      <c r="BG432" s="12"/>
      <c r="BH432" s="12"/>
      <c r="BI432" s="12"/>
      <c r="BJ432" s="12"/>
      <c r="BK432" s="12"/>
    </row>
    <row r="433">
      <c r="L433" s="12"/>
      <c r="S433" s="12"/>
      <c r="T433" s="12"/>
      <c r="U433" s="12"/>
      <c r="W433" s="12"/>
      <c r="Y433" s="12"/>
      <c r="AA433" s="12"/>
      <c r="AE433" s="12"/>
      <c r="AL433" s="12"/>
      <c r="AP433" s="12"/>
      <c r="AR433" s="12"/>
      <c r="AV433" s="12"/>
      <c r="BF433" s="12"/>
      <c r="BG433" s="12"/>
      <c r="BH433" s="12"/>
      <c r="BI433" s="12"/>
      <c r="BJ433" s="12"/>
      <c r="BK433" s="12"/>
    </row>
    <row r="434">
      <c r="L434" s="12"/>
      <c r="S434" s="12"/>
      <c r="T434" s="12"/>
      <c r="U434" s="12"/>
      <c r="W434" s="12"/>
      <c r="Y434" s="12"/>
      <c r="AA434" s="12"/>
      <c r="AE434" s="12"/>
      <c r="AL434" s="12"/>
      <c r="AP434" s="12"/>
      <c r="AR434" s="12"/>
      <c r="AV434" s="12"/>
      <c r="BF434" s="12"/>
      <c r="BG434" s="12"/>
      <c r="BH434" s="12"/>
      <c r="BI434" s="12"/>
      <c r="BJ434" s="12"/>
      <c r="BK434" s="12"/>
    </row>
    <row r="435">
      <c r="L435" s="12"/>
      <c r="S435" s="12"/>
      <c r="T435" s="12"/>
      <c r="U435" s="12"/>
      <c r="W435" s="12"/>
      <c r="Y435" s="12"/>
      <c r="AA435" s="12"/>
      <c r="AE435" s="12"/>
      <c r="AL435" s="12"/>
      <c r="AP435" s="12"/>
      <c r="AR435" s="12"/>
      <c r="AV435" s="12"/>
      <c r="BF435" s="12"/>
      <c r="BG435" s="12"/>
      <c r="BH435" s="12"/>
      <c r="BI435" s="12"/>
      <c r="BJ435" s="12"/>
      <c r="BK435" s="12"/>
    </row>
    <row r="436">
      <c r="L436" s="12"/>
      <c r="S436" s="12"/>
      <c r="T436" s="12"/>
      <c r="U436" s="12"/>
      <c r="W436" s="12"/>
      <c r="Y436" s="12"/>
      <c r="AA436" s="12"/>
      <c r="AE436" s="12"/>
      <c r="AL436" s="12"/>
      <c r="AP436" s="12"/>
      <c r="AR436" s="12"/>
      <c r="AV436" s="12"/>
      <c r="BF436" s="12"/>
      <c r="BG436" s="12"/>
      <c r="BH436" s="12"/>
      <c r="BI436" s="12"/>
      <c r="BJ436" s="12"/>
      <c r="BK436" s="12"/>
    </row>
    <row r="437">
      <c r="L437" s="12"/>
      <c r="S437" s="12"/>
      <c r="T437" s="12"/>
      <c r="U437" s="12"/>
      <c r="W437" s="12"/>
      <c r="Y437" s="12"/>
      <c r="AA437" s="12"/>
      <c r="AE437" s="12"/>
      <c r="AL437" s="12"/>
      <c r="AP437" s="12"/>
      <c r="AR437" s="12"/>
      <c r="AV437" s="12"/>
      <c r="BF437" s="12"/>
      <c r="BG437" s="12"/>
      <c r="BH437" s="12"/>
      <c r="BI437" s="12"/>
      <c r="BJ437" s="12"/>
      <c r="BK437" s="12"/>
    </row>
    <row r="438">
      <c r="L438" s="12"/>
      <c r="S438" s="12"/>
      <c r="T438" s="12"/>
      <c r="U438" s="12"/>
      <c r="W438" s="12"/>
      <c r="Y438" s="12"/>
      <c r="AA438" s="12"/>
      <c r="AE438" s="12"/>
      <c r="AL438" s="12"/>
      <c r="AP438" s="12"/>
      <c r="AR438" s="12"/>
      <c r="AV438" s="12"/>
      <c r="BF438" s="12"/>
      <c r="BG438" s="12"/>
      <c r="BH438" s="12"/>
      <c r="BI438" s="12"/>
      <c r="BJ438" s="12"/>
      <c r="BK438" s="12"/>
    </row>
    <row r="439">
      <c r="L439" s="12"/>
      <c r="S439" s="12"/>
      <c r="T439" s="12"/>
      <c r="U439" s="12"/>
      <c r="W439" s="12"/>
      <c r="Y439" s="12"/>
      <c r="AA439" s="12"/>
      <c r="AE439" s="12"/>
      <c r="AL439" s="12"/>
      <c r="AP439" s="12"/>
      <c r="AR439" s="12"/>
      <c r="AV439" s="12"/>
      <c r="BF439" s="12"/>
      <c r="BG439" s="12"/>
      <c r="BH439" s="12"/>
      <c r="BI439" s="12"/>
      <c r="BJ439" s="12"/>
      <c r="BK439" s="12"/>
    </row>
    <row r="440">
      <c r="L440" s="12"/>
      <c r="S440" s="12"/>
      <c r="T440" s="12"/>
      <c r="U440" s="12"/>
      <c r="W440" s="12"/>
      <c r="Y440" s="12"/>
      <c r="AA440" s="12"/>
      <c r="AE440" s="12"/>
      <c r="AL440" s="12"/>
      <c r="AP440" s="12"/>
      <c r="AR440" s="12"/>
      <c r="AV440" s="12"/>
      <c r="BF440" s="12"/>
      <c r="BG440" s="12"/>
      <c r="BH440" s="12"/>
      <c r="BI440" s="12"/>
      <c r="BJ440" s="12"/>
      <c r="BK440" s="12"/>
    </row>
    <row r="441">
      <c r="L441" s="12"/>
      <c r="S441" s="12"/>
      <c r="T441" s="12"/>
      <c r="U441" s="12"/>
      <c r="W441" s="12"/>
      <c r="Y441" s="12"/>
      <c r="AA441" s="12"/>
      <c r="AE441" s="12"/>
      <c r="AL441" s="12"/>
      <c r="AP441" s="12"/>
      <c r="AR441" s="12"/>
      <c r="AV441" s="12"/>
      <c r="BF441" s="12"/>
      <c r="BG441" s="12"/>
      <c r="BH441" s="12"/>
      <c r="BI441" s="12"/>
      <c r="BJ441" s="12"/>
      <c r="BK441" s="12"/>
    </row>
    <row r="442">
      <c r="L442" s="12"/>
      <c r="S442" s="12"/>
      <c r="T442" s="12"/>
      <c r="U442" s="12"/>
      <c r="W442" s="12"/>
      <c r="Y442" s="12"/>
      <c r="AA442" s="12"/>
      <c r="AE442" s="12"/>
      <c r="AL442" s="12"/>
      <c r="AP442" s="12"/>
      <c r="AR442" s="12"/>
      <c r="AV442" s="12"/>
      <c r="BF442" s="12"/>
      <c r="BG442" s="12"/>
      <c r="BH442" s="12"/>
      <c r="BI442" s="12"/>
      <c r="BJ442" s="12"/>
      <c r="BK442" s="12"/>
    </row>
    <row r="443">
      <c r="L443" s="12"/>
      <c r="S443" s="12"/>
      <c r="T443" s="12"/>
      <c r="U443" s="12"/>
      <c r="W443" s="12"/>
      <c r="Y443" s="12"/>
      <c r="AA443" s="12"/>
      <c r="AE443" s="12"/>
      <c r="AL443" s="12"/>
      <c r="AP443" s="12"/>
      <c r="AR443" s="12"/>
      <c r="AV443" s="12"/>
      <c r="BF443" s="12"/>
      <c r="BG443" s="12"/>
      <c r="BH443" s="12"/>
      <c r="BI443" s="12"/>
      <c r="BJ443" s="12"/>
      <c r="BK443" s="12"/>
    </row>
    <row r="444">
      <c r="L444" s="12"/>
      <c r="S444" s="12"/>
      <c r="T444" s="12"/>
      <c r="U444" s="12"/>
      <c r="W444" s="12"/>
      <c r="Y444" s="12"/>
      <c r="AA444" s="12"/>
      <c r="AE444" s="12"/>
      <c r="AL444" s="12"/>
      <c r="AP444" s="12"/>
      <c r="AR444" s="12"/>
      <c r="AV444" s="12"/>
      <c r="BF444" s="12"/>
      <c r="BG444" s="12"/>
      <c r="BH444" s="12"/>
      <c r="BI444" s="12"/>
      <c r="BJ444" s="12"/>
      <c r="BK444" s="12"/>
    </row>
    <row r="445">
      <c r="L445" s="12"/>
      <c r="S445" s="12"/>
      <c r="T445" s="12"/>
      <c r="U445" s="12"/>
      <c r="W445" s="12"/>
      <c r="Y445" s="12"/>
      <c r="AA445" s="12"/>
      <c r="AE445" s="12"/>
      <c r="AL445" s="12"/>
      <c r="AP445" s="12"/>
      <c r="AR445" s="12"/>
      <c r="AV445" s="12"/>
      <c r="BF445" s="12"/>
      <c r="BG445" s="12"/>
      <c r="BH445" s="12"/>
      <c r="BI445" s="12"/>
      <c r="BJ445" s="12"/>
      <c r="BK445" s="12"/>
    </row>
    <row r="446">
      <c r="L446" s="12"/>
      <c r="S446" s="12"/>
      <c r="T446" s="12"/>
      <c r="U446" s="12"/>
      <c r="W446" s="12"/>
      <c r="Y446" s="12"/>
      <c r="AA446" s="12"/>
      <c r="AE446" s="12"/>
      <c r="AL446" s="12"/>
      <c r="AP446" s="12"/>
      <c r="AR446" s="12"/>
      <c r="AV446" s="12"/>
      <c r="BF446" s="12"/>
      <c r="BG446" s="12"/>
      <c r="BH446" s="12"/>
      <c r="BI446" s="12"/>
      <c r="BJ446" s="12"/>
      <c r="BK446" s="12"/>
    </row>
    <row r="447">
      <c r="L447" s="12"/>
      <c r="S447" s="12"/>
      <c r="T447" s="12"/>
      <c r="U447" s="12"/>
      <c r="W447" s="12"/>
      <c r="Y447" s="12"/>
      <c r="AA447" s="12"/>
      <c r="AE447" s="12"/>
      <c r="AL447" s="12"/>
      <c r="AP447" s="12"/>
      <c r="AR447" s="12"/>
      <c r="AV447" s="12"/>
      <c r="BF447" s="12"/>
      <c r="BG447" s="12"/>
      <c r="BH447" s="12"/>
      <c r="BI447" s="12"/>
      <c r="BJ447" s="12"/>
      <c r="BK447" s="12"/>
    </row>
    <row r="448">
      <c r="L448" s="12"/>
      <c r="S448" s="12"/>
      <c r="T448" s="12"/>
      <c r="U448" s="12"/>
      <c r="W448" s="12"/>
      <c r="Y448" s="12"/>
      <c r="AA448" s="12"/>
      <c r="AE448" s="12"/>
      <c r="AL448" s="12"/>
      <c r="AP448" s="12"/>
      <c r="AR448" s="12"/>
      <c r="AV448" s="12"/>
      <c r="BF448" s="12"/>
      <c r="BG448" s="12"/>
      <c r="BH448" s="12"/>
      <c r="BI448" s="12"/>
      <c r="BJ448" s="12"/>
      <c r="BK448" s="12"/>
    </row>
    <row r="449">
      <c r="L449" s="12"/>
      <c r="S449" s="12"/>
      <c r="T449" s="12"/>
      <c r="U449" s="12"/>
      <c r="W449" s="12"/>
      <c r="Y449" s="12"/>
      <c r="AA449" s="12"/>
      <c r="AE449" s="12"/>
      <c r="AL449" s="12"/>
      <c r="AP449" s="12"/>
      <c r="AR449" s="12"/>
      <c r="AV449" s="12"/>
      <c r="BF449" s="12"/>
      <c r="BG449" s="12"/>
      <c r="BH449" s="12"/>
      <c r="BI449" s="12"/>
      <c r="BJ449" s="12"/>
      <c r="BK449" s="12"/>
    </row>
    <row r="450">
      <c r="L450" s="12"/>
      <c r="S450" s="12"/>
      <c r="T450" s="12"/>
      <c r="U450" s="12"/>
      <c r="W450" s="12"/>
      <c r="Y450" s="12"/>
      <c r="AA450" s="12"/>
      <c r="AE450" s="12"/>
      <c r="AL450" s="12"/>
      <c r="AP450" s="12"/>
      <c r="AR450" s="12"/>
      <c r="AV450" s="12"/>
      <c r="BF450" s="12"/>
      <c r="BG450" s="12"/>
      <c r="BH450" s="12"/>
      <c r="BI450" s="12"/>
      <c r="BJ450" s="12"/>
      <c r="BK450" s="12"/>
    </row>
    <row r="451">
      <c r="L451" s="12"/>
      <c r="S451" s="12"/>
      <c r="T451" s="12"/>
      <c r="U451" s="12"/>
      <c r="W451" s="12"/>
      <c r="Y451" s="12"/>
      <c r="AA451" s="12"/>
      <c r="AE451" s="12"/>
      <c r="AL451" s="12"/>
      <c r="AP451" s="12"/>
      <c r="AR451" s="12"/>
      <c r="AV451" s="12"/>
      <c r="BF451" s="12"/>
      <c r="BG451" s="12"/>
      <c r="BH451" s="12"/>
      <c r="BI451" s="12"/>
      <c r="BJ451" s="12"/>
      <c r="BK451" s="12"/>
    </row>
    <row r="452">
      <c r="L452" s="12"/>
      <c r="S452" s="12"/>
      <c r="T452" s="12"/>
      <c r="U452" s="12"/>
      <c r="W452" s="12"/>
      <c r="Y452" s="12"/>
      <c r="AA452" s="12"/>
      <c r="AE452" s="12"/>
      <c r="AL452" s="12"/>
      <c r="AP452" s="12"/>
      <c r="AR452" s="12"/>
      <c r="AV452" s="12"/>
      <c r="BF452" s="12"/>
      <c r="BG452" s="12"/>
      <c r="BH452" s="12"/>
      <c r="BI452" s="12"/>
      <c r="BJ452" s="12"/>
      <c r="BK452" s="12"/>
    </row>
    <row r="453">
      <c r="L453" s="12"/>
      <c r="S453" s="12"/>
      <c r="T453" s="12"/>
      <c r="U453" s="12"/>
      <c r="W453" s="12"/>
      <c r="Y453" s="12"/>
      <c r="AA453" s="12"/>
      <c r="AE453" s="12"/>
      <c r="AL453" s="12"/>
      <c r="AP453" s="12"/>
      <c r="AR453" s="12"/>
      <c r="AV453" s="12"/>
      <c r="BF453" s="12"/>
      <c r="BG453" s="12"/>
      <c r="BH453" s="12"/>
      <c r="BI453" s="12"/>
      <c r="BJ453" s="12"/>
      <c r="BK453" s="12"/>
    </row>
    <row r="454">
      <c r="L454" s="12"/>
      <c r="S454" s="12"/>
      <c r="T454" s="12"/>
      <c r="U454" s="12"/>
      <c r="W454" s="12"/>
      <c r="Y454" s="12"/>
      <c r="AA454" s="12"/>
      <c r="AE454" s="12"/>
      <c r="AL454" s="12"/>
      <c r="AP454" s="12"/>
      <c r="AR454" s="12"/>
      <c r="AV454" s="12"/>
      <c r="BF454" s="12"/>
      <c r="BG454" s="12"/>
      <c r="BH454" s="12"/>
      <c r="BI454" s="12"/>
      <c r="BJ454" s="12"/>
      <c r="BK454" s="12"/>
    </row>
    <row r="455">
      <c r="L455" s="12"/>
      <c r="S455" s="12"/>
      <c r="T455" s="12"/>
      <c r="U455" s="12"/>
      <c r="W455" s="12"/>
      <c r="Y455" s="12"/>
      <c r="AA455" s="12"/>
      <c r="AE455" s="12"/>
      <c r="AL455" s="12"/>
      <c r="AP455" s="12"/>
      <c r="AR455" s="12"/>
      <c r="AV455" s="12"/>
      <c r="BF455" s="12"/>
      <c r="BG455" s="12"/>
      <c r="BH455" s="12"/>
      <c r="BI455" s="12"/>
      <c r="BJ455" s="12"/>
      <c r="BK455" s="12"/>
    </row>
    <row r="456">
      <c r="L456" s="12"/>
      <c r="S456" s="12"/>
      <c r="T456" s="12"/>
      <c r="U456" s="12"/>
      <c r="W456" s="12"/>
      <c r="Y456" s="12"/>
      <c r="AA456" s="12"/>
      <c r="AE456" s="12"/>
      <c r="AL456" s="12"/>
      <c r="AP456" s="12"/>
      <c r="AR456" s="12"/>
      <c r="AV456" s="12"/>
      <c r="BF456" s="12"/>
      <c r="BG456" s="12"/>
      <c r="BH456" s="12"/>
      <c r="BI456" s="12"/>
      <c r="BJ456" s="12"/>
      <c r="BK456" s="12"/>
    </row>
    <row r="457">
      <c r="L457" s="12"/>
      <c r="S457" s="12"/>
      <c r="T457" s="12"/>
      <c r="U457" s="12"/>
      <c r="W457" s="12"/>
      <c r="Y457" s="12"/>
      <c r="AA457" s="12"/>
      <c r="AE457" s="12"/>
      <c r="AL457" s="12"/>
      <c r="AP457" s="12"/>
      <c r="AR457" s="12"/>
      <c r="AV457" s="12"/>
      <c r="BF457" s="12"/>
      <c r="BG457" s="12"/>
      <c r="BH457" s="12"/>
      <c r="BI457" s="12"/>
      <c r="BJ457" s="12"/>
      <c r="BK457" s="12"/>
    </row>
    <row r="458">
      <c r="L458" s="12"/>
      <c r="S458" s="12"/>
      <c r="T458" s="12"/>
      <c r="U458" s="12"/>
      <c r="W458" s="12"/>
      <c r="Y458" s="12"/>
      <c r="AA458" s="12"/>
      <c r="AE458" s="12"/>
      <c r="AL458" s="12"/>
      <c r="AP458" s="12"/>
      <c r="AR458" s="12"/>
      <c r="AV458" s="12"/>
      <c r="BF458" s="12"/>
      <c r="BG458" s="12"/>
      <c r="BH458" s="12"/>
      <c r="BI458" s="12"/>
      <c r="BJ458" s="12"/>
      <c r="BK458" s="12"/>
    </row>
    <row r="459">
      <c r="L459" s="12"/>
      <c r="S459" s="12"/>
      <c r="T459" s="12"/>
      <c r="U459" s="12"/>
      <c r="W459" s="12"/>
      <c r="Y459" s="12"/>
      <c r="AA459" s="12"/>
      <c r="AE459" s="12"/>
      <c r="AL459" s="12"/>
      <c r="AP459" s="12"/>
      <c r="AR459" s="12"/>
      <c r="AV459" s="12"/>
      <c r="BF459" s="12"/>
      <c r="BG459" s="12"/>
      <c r="BH459" s="12"/>
      <c r="BI459" s="12"/>
      <c r="BJ459" s="12"/>
      <c r="BK459" s="12"/>
    </row>
    <row r="460">
      <c r="L460" s="12"/>
      <c r="S460" s="12"/>
      <c r="T460" s="12"/>
      <c r="U460" s="12"/>
      <c r="W460" s="12"/>
      <c r="Y460" s="12"/>
      <c r="AA460" s="12"/>
      <c r="AE460" s="12"/>
      <c r="AL460" s="12"/>
      <c r="AP460" s="12"/>
      <c r="AR460" s="12"/>
      <c r="AV460" s="12"/>
      <c r="BF460" s="12"/>
      <c r="BG460" s="12"/>
      <c r="BH460" s="12"/>
      <c r="BI460" s="12"/>
      <c r="BJ460" s="12"/>
      <c r="BK460" s="12"/>
    </row>
    <row r="461">
      <c r="L461" s="12"/>
      <c r="S461" s="12"/>
      <c r="T461" s="12"/>
      <c r="U461" s="12"/>
      <c r="W461" s="12"/>
      <c r="Y461" s="12"/>
      <c r="AA461" s="12"/>
      <c r="AE461" s="12"/>
      <c r="AL461" s="12"/>
      <c r="AP461" s="12"/>
      <c r="AR461" s="12"/>
      <c r="AV461" s="12"/>
      <c r="BF461" s="12"/>
      <c r="BG461" s="12"/>
      <c r="BH461" s="12"/>
      <c r="BI461" s="12"/>
      <c r="BJ461" s="12"/>
      <c r="BK461" s="12"/>
    </row>
    <row r="462">
      <c r="L462" s="12"/>
      <c r="S462" s="12"/>
      <c r="T462" s="12"/>
      <c r="U462" s="12"/>
      <c r="W462" s="12"/>
      <c r="Y462" s="12"/>
      <c r="AA462" s="12"/>
      <c r="AE462" s="12"/>
      <c r="AL462" s="12"/>
      <c r="AP462" s="12"/>
      <c r="AR462" s="12"/>
      <c r="AV462" s="12"/>
      <c r="BF462" s="12"/>
      <c r="BG462" s="12"/>
      <c r="BH462" s="12"/>
      <c r="BI462" s="12"/>
      <c r="BJ462" s="12"/>
      <c r="BK462" s="12"/>
    </row>
    <row r="463">
      <c r="L463" s="12"/>
      <c r="S463" s="12"/>
      <c r="T463" s="12"/>
      <c r="U463" s="12"/>
      <c r="W463" s="12"/>
      <c r="Y463" s="12"/>
      <c r="AA463" s="12"/>
      <c r="AE463" s="12"/>
      <c r="AL463" s="12"/>
      <c r="AP463" s="12"/>
      <c r="AR463" s="12"/>
      <c r="AV463" s="12"/>
      <c r="BF463" s="12"/>
      <c r="BG463" s="12"/>
      <c r="BH463" s="12"/>
      <c r="BI463" s="12"/>
      <c r="BJ463" s="12"/>
      <c r="BK463" s="12"/>
    </row>
    <row r="464">
      <c r="L464" s="12"/>
      <c r="S464" s="12"/>
      <c r="T464" s="12"/>
      <c r="U464" s="12"/>
      <c r="W464" s="12"/>
      <c r="Y464" s="12"/>
      <c r="AA464" s="12"/>
      <c r="AE464" s="12"/>
      <c r="AL464" s="12"/>
      <c r="AP464" s="12"/>
      <c r="AR464" s="12"/>
      <c r="AV464" s="12"/>
      <c r="BF464" s="12"/>
      <c r="BG464" s="12"/>
      <c r="BH464" s="12"/>
      <c r="BI464" s="12"/>
      <c r="BJ464" s="12"/>
      <c r="BK464" s="12"/>
    </row>
    <row r="465">
      <c r="L465" s="12"/>
      <c r="S465" s="12"/>
      <c r="T465" s="12"/>
      <c r="U465" s="12"/>
      <c r="W465" s="12"/>
      <c r="Y465" s="12"/>
      <c r="AA465" s="12"/>
      <c r="AE465" s="12"/>
      <c r="AL465" s="12"/>
      <c r="AP465" s="12"/>
      <c r="AR465" s="12"/>
      <c r="AV465" s="12"/>
      <c r="BF465" s="12"/>
      <c r="BG465" s="12"/>
      <c r="BH465" s="12"/>
      <c r="BI465" s="12"/>
      <c r="BJ465" s="12"/>
      <c r="BK465" s="12"/>
    </row>
    <row r="466">
      <c r="L466" s="12"/>
      <c r="S466" s="12"/>
      <c r="T466" s="12"/>
      <c r="U466" s="12"/>
      <c r="W466" s="12"/>
      <c r="Y466" s="12"/>
      <c r="AA466" s="12"/>
      <c r="AE466" s="12"/>
      <c r="AL466" s="12"/>
      <c r="AP466" s="12"/>
      <c r="AR466" s="12"/>
      <c r="AV466" s="12"/>
      <c r="BF466" s="12"/>
      <c r="BG466" s="12"/>
      <c r="BH466" s="12"/>
      <c r="BI466" s="12"/>
      <c r="BJ466" s="12"/>
      <c r="BK466" s="12"/>
    </row>
    <row r="467">
      <c r="L467" s="12"/>
      <c r="S467" s="12"/>
      <c r="T467" s="12"/>
      <c r="U467" s="12"/>
      <c r="W467" s="12"/>
      <c r="Y467" s="12"/>
      <c r="AA467" s="12"/>
      <c r="AE467" s="12"/>
      <c r="AL467" s="12"/>
      <c r="AP467" s="12"/>
      <c r="AR467" s="12"/>
      <c r="AV467" s="12"/>
      <c r="BF467" s="12"/>
      <c r="BG467" s="12"/>
      <c r="BH467" s="12"/>
      <c r="BI467" s="12"/>
      <c r="BJ467" s="12"/>
      <c r="BK467" s="12"/>
    </row>
    <row r="468">
      <c r="L468" s="12"/>
      <c r="S468" s="12"/>
      <c r="T468" s="12"/>
      <c r="U468" s="12"/>
      <c r="W468" s="12"/>
      <c r="Y468" s="12"/>
      <c r="AA468" s="12"/>
      <c r="AE468" s="12"/>
      <c r="AL468" s="12"/>
      <c r="AP468" s="12"/>
      <c r="AR468" s="12"/>
      <c r="AV468" s="12"/>
      <c r="BF468" s="12"/>
      <c r="BG468" s="12"/>
      <c r="BH468" s="12"/>
      <c r="BI468" s="12"/>
      <c r="BJ468" s="12"/>
      <c r="BK468" s="12"/>
    </row>
    <row r="469">
      <c r="L469" s="12"/>
      <c r="S469" s="12"/>
      <c r="T469" s="12"/>
      <c r="U469" s="12"/>
      <c r="W469" s="12"/>
      <c r="Y469" s="12"/>
      <c r="AA469" s="12"/>
      <c r="AE469" s="12"/>
      <c r="AL469" s="12"/>
      <c r="AP469" s="12"/>
      <c r="AR469" s="12"/>
      <c r="AV469" s="12"/>
      <c r="BF469" s="12"/>
      <c r="BG469" s="12"/>
      <c r="BH469" s="12"/>
      <c r="BI469" s="12"/>
      <c r="BJ469" s="12"/>
      <c r="BK469" s="12"/>
    </row>
    <row r="470">
      <c r="L470" s="12"/>
      <c r="S470" s="12"/>
      <c r="T470" s="12"/>
      <c r="U470" s="12"/>
      <c r="W470" s="12"/>
      <c r="Y470" s="12"/>
      <c r="AA470" s="12"/>
      <c r="AE470" s="12"/>
      <c r="AL470" s="12"/>
      <c r="AP470" s="12"/>
      <c r="AR470" s="12"/>
      <c r="AV470" s="12"/>
      <c r="BF470" s="12"/>
      <c r="BG470" s="12"/>
      <c r="BH470" s="12"/>
      <c r="BI470" s="12"/>
      <c r="BJ470" s="12"/>
      <c r="BK470" s="12"/>
    </row>
    <row r="471">
      <c r="L471" s="12"/>
      <c r="S471" s="12"/>
      <c r="T471" s="12"/>
      <c r="U471" s="12"/>
      <c r="W471" s="12"/>
      <c r="Y471" s="12"/>
      <c r="AA471" s="12"/>
      <c r="AE471" s="12"/>
      <c r="AL471" s="12"/>
      <c r="AP471" s="12"/>
      <c r="AR471" s="12"/>
      <c r="AV471" s="12"/>
      <c r="BF471" s="12"/>
      <c r="BG471" s="12"/>
      <c r="BH471" s="12"/>
      <c r="BI471" s="12"/>
      <c r="BJ471" s="12"/>
      <c r="BK471" s="12"/>
    </row>
    <row r="472">
      <c r="L472" s="12"/>
      <c r="S472" s="12"/>
      <c r="T472" s="12"/>
      <c r="U472" s="12"/>
      <c r="W472" s="12"/>
      <c r="Y472" s="12"/>
      <c r="AA472" s="12"/>
      <c r="AE472" s="12"/>
      <c r="AL472" s="12"/>
      <c r="AP472" s="12"/>
      <c r="AR472" s="12"/>
      <c r="AV472" s="12"/>
      <c r="BF472" s="12"/>
      <c r="BG472" s="12"/>
      <c r="BH472" s="12"/>
      <c r="BI472" s="12"/>
      <c r="BJ472" s="12"/>
      <c r="BK472" s="12"/>
    </row>
    <row r="473">
      <c r="L473" s="12"/>
      <c r="S473" s="12"/>
      <c r="T473" s="12"/>
      <c r="U473" s="12"/>
      <c r="W473" s="12"/>
      <c r="Y473" s="12"/>
      <c r="AA473" s="12"/>
      <c r="AE473" s="12"/>
      <c r="AL473" s="12"/>
      <c r="AP473" s="12"/>
      <c r="AR473" s="12"/>
      <c r="AV473" s="12"/>
      <c r="BF473" s="12"/>
      <c r="BG473" s="12"/>
      <c r="BH473" s="12"/>
      <c r="BI473" s="12"/>
      <c r="BJ473" s="12"/>
      <c r="BK473" s="12"/>
    </row>
    <row r="474">
      <c r="L474" s="12"/>
      <c r="S474" s="12"/>
      <c r="T474" s="12"/>
      <c r="U474" s="12"/>
      <c r="W474" s="12"/>
      <c r="Y474" s="12"/>
      <c r="AA474" s="12"/>
      <c r="AE474" s="12"/>
      <c r="AL474" s="12"/>
      <c r="AP474" s="12"/>
      <c r="AR474" s="12"/>
      <c r="AV474" s="12"/>
      <c r="BF474" s="12"/>
      <c r="BG474" s="12"/>
      <c r="BH474" s="12"/>
      <c r="BI474" s="12"/>
      <c r="BJ474" s="12"/>
      <c r="BK474" s="12"/>
    </row>
    <row r="475">
      <c r="L475" s="12"/>
      <c r="S475" s="12"/>
      <c r="T475" s="12"/>
      <c r="U475" s="12"/>
      <c r="W475" s="12"/>
      <c r="Y475" s="12"/>
      <c r="AA475" s="12"/>
      <c r="AE475" s="12"/>
      <c r="AL475" s="12"/>
      <c r="AP475" s="12"/>
      <c r="AR475" s="12"/>
      <c r="AV475" s="12"/>
      <c r="BF475" s="12"/>
      <c r="BG475" s="12"/>
      <c r="BH475" s="12"/>
      <c r="BI475" s="12"/>
      <c r="BJ475" s="12"/>
      <c r="BK475" s="12"/>
    </row>
    <row r="476">
      <c r="L476" s="12"/>
      <c r="S476" s="12"/>
      <c r="T476" s="12"/>
      <c r="U476" s="12"/>
      <c r="W476" s="12"/>
      <c r="Y476" s="12"/>
      <c r="AA476" s="12"/>
      <c r="AE476" s="12"/>
      <c r="AL476" s="12"/>
      <c r="AP476" s="12"/>
      <c r="AR476" s="12"/>
      <c r="AV476" s="12"/>
      <c r="BF476" s="12"/>
      <c r="BG476" s="12"/>
      <c r="BH476" s="12"/>
      <c r="BI476" s="12"/>
      <c r="BJ476" s="12"/>
      <c r="BK476" s="12"/>
    </row>
    <row r="477">
      <c r="L477" s="12"/>
      <c r="S477" s="12"/>
      <c r="T477" s="12"/>
      <c r="U477" s="12"/>
      <c r="W477" s="12"/>
      <c r="Y477" s="12"/>
      <c r="AA477" s="12"/>
      <c r="AE477" s="12"/>
      <c r="AL477" s="12"/>
      <c r="AP477" s="12"/>
      <c r="AR477" s="12"/>
      <c r="AV477" s="12"/>
      <c r="BF477" s="12"/>
      <c r="BG477" s="12"/>
      <c r="BH477" s="12"/>
      <c r="BI477" s="12"/>
      <c r="BJ477" s="12"/>
      <c r="BK477" s="12"/>
    </row>
    <row r="478">
      <c r="L478" s="12"/>
      <c r="S478" s="12"/>
      <c r="T478" s="12"/>
      <c r="U478" s="12"/>
      <c r="W478" s="12"/>
      <c r="Y478" s="12"/>
      <c r="AA478" s="12"/>
      <c r="AE478" s="12"/>
      <c r="AL478" s="12"/>
      <c r="AP478" s="12"/>
      <c r="AR478" s="12"/>
      <c r="AV478" s="12"/>
      <c r="BF478" s="12"/>
      <c r="BG478" s="12"/>
      <c r="BH478" s="12"/>
      <c r="BI478" s="12"/>
      <c r="BJ478" s="12"/>
      <c r="BK478" s="12"/>
    </row>
    <row r="479">
      <c r="L479" s="12"/>
      <c r="S479" s="12"/>
      <c r="T479" s="12"/>
      <c r="U479" s="12"/>
      <c r="W479" s="12"/>
      <c r="Y479" s="12"/>
      <c r="AA479" s="12"/>
      <c r="AE479" s="12"/>
      <c r="AL479" s="12"/>
      <c r="AP479" s="12"/>
      <c r="AR479" s="12"/>
      <c r="AV479" s="12"/>
      <c r="BF479" s="12"/>
      <c r="BG479" s="12"/>
      <c r="BH479" s="12"/>
      <c r="BI479" s="12"/>
      <c r="BJ479" s="12"/>
      <c r="BK479" s="12"/>
    </row>
    <row r="480">
      <c r="L480" s="12"/>
      <c r="S480" s="12"/>
      <c r="T480" s="12"/>
      <c r="U480" s="12"/>
      <c r="W480" s="12"/>
      <c r="Y480" s="12"/>
      <c r="AA480" s="12"/>
      <c r="AE480" s="12"/>
      <c r="AL480" s="12"/>
      <c r="AP480" s="12"/>
      <c r="AR480" s="12"/>
      <c r="AV480" s="12"/>
      <c r="BF480" s="12"/>
      <c r="BG480" s="12"/>
      <c r="BH480" s="12"/>
      <c r="BI480" s="12"/>
      <c r="BJ480" s="12"/>
      <c r="BK480" s="12"/>
    </row>
    <row r="481">
      <c r="L481" s="12"/>
      <c r="S481" s="12"/>
      <c r="T481" s="12"/>
      <c r="U481" s="12"/>
      <c r="W481" s="12"/>
      <c r="Y481" s="12"/>
      <c r="AA481" s="12"/>
      <c r="AE481" s="12"/>
      <c r="AL481" s="12"/>
      <c r="AP481" s="12"/>
      <c r="AR481" s="12"/>
      <c r="AV481" s="12"/>
      <c r="BF481" s="12"/>
      <c r="BG481" s="12"/>
      <c r="BH481" s="12"/>
      <c r="BI481" s="12"/>
      <c r="BJ481" s="12"/>
      <c r="BK481" s="12"/>
    </row>
    <row r="482">
      <c r="L482" s="12"/>
      <c r="S482" s="12"/>
      <c r="T482" s="12"/>
      <c r="U482" s="12"/>
      <c r="W482" s="12"/>
      <c r="Y482" s="12"/>
      <c r="AA482" s="12"/>
      <c r="AE482" s="12"/>
      <c r="AL482" s="12"/>
      <c r="AP482" s="12"/>
      <c r="AR482" s="12"/>
      <c r="AV482" s="12"/>
      <c r="BF482" s="12"/>
      <c r="BG482" s="12"/>
      <c r="BH482" s="12"/>
      <c r="BI482" s="12"/>
      <c r="BJ482" s="12"/>
      <c r="BK482" s="12"/>
    </row>
    <row r="483">
      <c r="L483" s="12"/>
      <c r="S483" s="12"/>
      <c r="T483" s="12"/>
      <c r="U483" s="12"/>
      <c r="W483" s="12"/>
      <c r="Y483" s="12"/>
      <c r="AA483" s="12"/>
      <c r="AE483" s="12"/>
      <c r="AL483" s="12"/>
      <c r="AP483" s="12"/>
      <c r="AR483" s="12"/>
      <c r="AV483" s="12"/>
      <c r="BF483" s="12"/>
      <c r="BG483" s="12"/>
      <c r="BH483" s="12"/>
      <c r="BI483" s="12"/>
      <c r="BJ483" s="12"/>
      <c r="BK483" s="12"/>
    </row>
    <row r="484">
      <c r="L484" s="12"/>
      <c r="S484" s="12"/>
      <c r="T484" s="12"/>
      <c r="U484" s="12"/>
      <c r="W484" s="12"/>
      <c r="Y484" s="12"/>
      <c r="AA484" s="12"/>
      <c r="AE484" s="12"/>
      <c r="AL484" s="12"/>
      <c r="AP484" s="12"/>
      <c r="AR484" s="12"/>
      <c r="AV484" s="12"/>
      <c r="BF484" s="12"/>
      <c r="BG484" s="12"/>
      <c r="BH484" s="12"/>
      <c r="BI484" s="12"/>
      <c r="BJ484" s="12"/>
      <c r="BK484" s="12"/>
    </row>
    <row r="485">
      <c r="L485" s="12"/>
      <c r="S485" s="12"/>
      <c r="T485" s="12"/>
      <c r="U485" s="12"/>
      <c r="W485" s="12"/>
      <c r="Y485" s="12"/>
      <c r="AA485" s="12"/>
      <c r="AE485" s="12"/>
      <c r="AL485" s="12"/>
      <c r="AP485" s="12"/>
      <c r="AR485" s="12"/>
      <c r="AV485" s="12"/>
      <c r="BF485" s="12"/>
      <c r="BG485" s="12"/>
      <c r="BH485" s="12"/>
      <c r="BI485" s="12"/>
      <c r="BJ485" s="12"/>
      <c r="BK485" s="12"/>
    </row>
    <row r="486">
      <c r="L486" s="12"/>
      <c r="S486" s="12"/>
      <c r="T486" s="12"/>
      <c r="U486" s="12"/>
      <c r="W486" s="12"/>
      <c r="Y486" s="12"/>
      <c r="AA486" s="12"/>
      <c r="AE486" s="12"/>
      <c r="AL486" s="12"/>
      <c r="AP486" s="12"/>
      <c r="AR486" s="12"/>
      <c r="AV486" s="12"/>
      <c r="BF486" s="12"/>
      <c r="BG486" s="12"/>
      <c r="BH486" s="12"/>
      <c r="BI486" s="12"/>
      <c r="BJ486" s="12"/>
      <c r="BK486" s="12"/>
    </row>
    <row r="487">
      <c r="L487" s="12"/>
      <c r="S487" s="12"/>
      <c r="T487" s="12"/>
      <c r="U487" s="12"/>
      <c r="W487" s="12"/>
      <c r="Y487" s="12"/>
      <c r="AA487" s="12"/>
      <c r="AE487" s="12"/>
      <c r="AL487" s="12"/>
      <c r="AP487" s="12"/>
      <c r="AR487" s="12"/>
      <c r="AV487" s="12"/>
      <c r="BF487" s="12"/>
      <c r="BG487" s="12"/>
      <c r="BH487" s="12"/>
      <c r="BI487" s="12"/>
      <c r="BJ487" s="12"/>
      <c r="BK487" s="12"/>
    </row>
    <row r="488">
      <c r="L488" s="12"/>
      <c r="S488" s="12"/>
      <c r="T488" s="12"/>
      <c r="U488" s="12"/>
      <c r="W488" s="12"/>
      <c r="Y488" s="12"/>
      <c r="AA488" s="12"/>
      <c r="AE488" s="12"/>
      <c r="AL488" s="12"/>
      <c r="AP488" s="12"/>
      <c r="AR488" s="12"/>
      <c r="AV488" s="12"/>
      <c r="BF488" s="12"/>
      <c r="BG488" s="12"/>
      <c r="BH488" s="12"/>
      <c r="BI488" s="12"/>
      <c r="BJ488" s="12"/>
      <c r="BK488" s="12"/>
    </row>
    <row r="489">
      <c r="L489" s="12"/>
      <c r="S489" s="12"/>
      <c r="T489" s="12"/>
      <c r="U489" s="12"/>
      <c r="W489" s="12"/>
      <c r="Y489" s="12"/>
      <c r="AA489" s="12"/>
      <c r="AE489" s="12"/>
      <c r="AL489" s="12"/>
      <c r="AP489" s="12"/>
      <c r="AR489" s="12"/>
      <c r="AV489" s="12"/>
      <c r="BF489" s="12"/>
      <c r="BG489" s="12"/>
      <c r="BH489" s="12"/>
      <c r="BI489" s="12"/>
      <c r="BJ489" s="12"/>
      <c r="BK489" s="12"/>
    </row>
    <row r="490">
      <c r="L490" s="12"/>
      <c r="S490" s="12"/>
      <c r="T490" s="12"/>
      <c r="U490" s="12"/>
      <c r="W490" s="12"/>
      <c r="Y490" s="12"/>
      <c r="AA490" s="12"/>
      <c r="AE490" s="12"/>
      <c r="AL490" s="12"/>
      <c r="AP490" s="12"/>
      <c r="AR490" s="12"/>
      <c r="AV490" s="12"/>
      <c r="BF490" s="12"/>
      <c r="BG490" s="12"/>
      <c r="BH490" s="12"/>
      <c r="BI490" s="12"/>
      <c r="BJ490" s="12"/>
      <c r="BK490" s="12"/>
    </row>
    <row r="491">
      <c r="L491" s="12"/>
      <c r="S491" s="12"/>
      <c r="T491" s="12"/>
      <c r="U491" s="12"/>
      <c r="W491" s="12"/>
      <c r="Y491" s="12"/>
      <c r="AA491" s="12"/>
      <c r="AE491" s="12"/>
      <c r="AL491" s="12"/>
      <c r="AP491" s="12"/>
      <c r="AR491" s="12"/>
      <c r="AV491" s="12"/>
      <c r="BF491" s="12"/>
      <c r="BG491" s="12"/>
      <c r="BH491" s="12"/>
      <c r="BI491" s="12"/>
      <c r="BJ491" s="12"/>
      <c r="BK491" s="12"/>
    </row>
    <row r="492">
      <c r="L492" s="12"/>
      <c r="S492" s="12"/>
      <c r="T492" s="12"/>
      <c r="U492" s="12"/>
      <c r="W492" s="12"/>
      <c r="Y492" s="12"/>
      <c r="AA492" s="12"/>
      <c r="AE492" s="12"/>
      <c r="AL492" s="12"/>
      <c r="AP492" s="12"/>
      <c r="AR492" s="12"/>
      <c r="AV492" s="12"/>
      <c r="BF492" s="12"/>
      <c r="BG492" s="12"/>
      <c r="BH492" s="12"/>
      <c r="BI492" s="12"/>
      <c r="BJ492" s="12"/>
      <c r="BK492" s="12"/>
    </row>
    <row r="493">
      <c r="L493" s="12"/>
      <c r="S493" s="12"/>
      <c r="T493" s="12"/>
      <c r="U493" s="12"/>
      <c r="W493" s="12"/>
      <c r="Y493" s="12"/>
      <c r="AA493" s="12"/>
      <c r="AE493" s="12"/>
      <c r="AL493" s="12"/>
      <c r="AP493" s="12"/>
      <c r="AR493" s="12"/>
      <c r="AV493" s="12"/>
      <c r="BF493" s="12"/>
      <c r="BG493" s="12"/>
      <c r="BH493" s="12"/>
      <c r="BI493" s="12"/>
      <c r="BJ493" s="12"/>
      <c r="BK493" s="12"/>
    </row>
    <row r="494">
      <c r="L494" s="12"/>
      <c r="S494" s="12"/>
      <c r="T494" s="12"/>
      <c r="U494" s="12"/>
      <c r="W494" s="12"/>
      <c r="Y494" s="12"/>
      <c r="AA494" s="12"/>
      <c r="AE494" s="12"/>
      <c r="AL494" s="12"/>
      <c r="AP494" s="12"/>
      <c r="AR494" s="12"/>
      <c r="AV494" s="12"/>
      <c r="BF494" s="12"/>
      <c r="BG494" s="12"/>
      <c r="BH494" s="12"/>
      <c r="BI494" s="12"/>
      <c r="BJ494" s="12"/>
      <c r="BK494" s="12"/>
    </row>
    <row r="495">
      <c r="L495" s="12"/>
      <c r="S495" s="12"/>
      <c r="T495" s="12"/>
      <c r="U495" s="12"/>
      <c r="W495" s="12"/>
      <c r="Y495" s="12"/>
      <c r="AA495" s="12"/>
      <c r="AE495" s="12"/>
      <c r="AL495" s="12"/>
      <c r="AP495" s="12"/>
      <c r="AR495" s="12"/>
      <c r="AV495" s="12"/>
      <c r="BF495" s="12"/>
      <c r="BG495" s="12"/>
      <c r="BH495" s="12"/>
      <c r="BI495" s="12"/>
      <c r="BJ495" s="12"/>
      <c r="BK495" s="12"/>
    </row>
    <row r="496">
      <c r="L496" s="12"/>
      <c r="S496" s="12"/>
      <c r="T496" s="12"/>
      <c r="U496" s="12"/>
      <c r="W496" s="12"/>
      <c r="Y496" s="12"/>
      <c r="AA496" s="12"/>
      <c r="AE496" s="12"/>
      <c r="AL496" s="12"/>
      <c r="AP496" s="12"/>
      <c r="AR496" s="12"/>
      <c r="AV496" s="12"/>
      <c r="BF496" s="12"/>
      <c r="BG496" s="12"/>
      <c r="BH496" s="12"/>
      <c r="BI496" s="12"/>
      <c r="BJ496" s="12"/>
      <c r="BK496" s="12"/>
    </row>
    <row r="497">
      <c r="L497" s="12"/>
      <c r="S497" s="12"/>
      <c r="T497" s="12"/>
      <c r="U497" s="12"/>
      <c r="W497" s="12"/>
      <c r="Y497" s="12"/>
      <c r="AA497" s="12"/>
      <c r="AE497" s="12"/>
      <c r="AL497" s="12"/>
      <c r="AP497" s="12"/>
      <c r="AR497" s="12"/>
      <c r="AV497" s="12"/>
      <c r="BF497" s="12"/>
      <c r="BG497" s="12"/>
      <c r="BH497" s="12"/>
      <c r="BI497" s="12"/>
      <c r="BJ497" s="12"/>
      <c r="BK497" s="12"/>
    </row>
    <row r="498">
      <c r="L498" s="12"/>
      <c r="S498" s="12"/>
      <c r="T498" s="12"/>
      <c r="U498" s="12"/>
      <c r="W498" s="12"/>
      <c r="Y498" s="12"/>
      <c r="AA498" s="12"/>
      <c r="AE498" s="12"/>
      <c r="AL498" s="12"/>
      <c r="AP498" s="12"/>
      <c r="AR498" s="12"/>
      <c r="AV498" s="12"/>
      <c r="BF498" s="12"/>
      <c r="BG498" s="12"/>
      <c r="BH498" s="12"/>
      <c r="BI498" s="12"/>
      <c r="BJ498" s="12"/>
      <c r="BK498" s="12"/>
    </row>
    <row r="499">
      <c r="L499" s="12"/>
      <c r="S499" s="12"/>
      <c r="T499" s="12"/>
      <c r="U499" s="12"/>
      <c r="W499" s="12"/>
      <c r="Y499" s="12"/>
      <c r="AA499" s="12"/>
      <c r="AE499" s="12"/>
      <c r="AL499" s="12"/>
      <c r="AP499" s="12"/>
      <c r="AR499" s="12"/>
      <c r="AV499" s="12"/>
      <c r="BF499" s="12"/>
      <c r="BG499" s="12"/>
      <c r="BH499" s="12"/>
      <c r="BI499" s="12"/>
      <c r="BJ499" s="12"/>
      <c r="BK499" s="12"/>
    </row>
    <row r="500">
      <c r="L500" s="12"/>
      <c r="S500" s="12"/>
      <c r="T500" s="12"/>
      <c r="U500" s="12"/>
      <c r="W500" s="12"/>
      <c r="Y500" s="12"/>
      <c r="AA500" s="12"/>
      <c r="AE500" s="12"/>
      <c r="AL500" s="12"/>
      <c r="AP500" s="12"/>
      <c r="AR500" s="12"/>
      <c r="AV500" s="12"/>
      <c r="BF500" s="12"/>
      <c r="BG500" s="12"/>
      <c r="BH500" s="12"/>
      <c r="BI500" s="12"/>
      <c r="BJ500" s="12"/>
      <c r="BK500" s="12"/>
    </row>
    <row r="501">
      <c r="L501" s="12"/>
      <c r="S501" s="12"/>
      <c r="T501" s="12"/>
      <c r="U501" s="12"/>
      <c r="W501" s="12"/>
      <c r="Y501" s="12"/>
      <c r="AA501" s="12"/>
      <c r="AE501" s="12"/>
      <c r="AL501" s="12"/>
      <c r="AP501" s="12"/>
      <c r="AR501" s="12"/>
      <c r="AV501" s="12"/>
      <c r="BF501" s="12"/>
      <c r="BG501" s="12"/>
      <c r="BH501" s="12"/>
      <c r="BI501" s="12"/>
      <c r="BJ501" s="12"/>
      <c r="BK501" s="12"/>
    </row>
    <row r="502">
      <c r="L502" s="12"/>
      <c r="S502" s="12"/>
      <c r="T502" s="12"/>
      <c r="U502" s="12"/>
      <c r="W502" s="12"/>
      <c r="Y502" s="12"/>
      <c r="AA502" s="12"/>
      <c r="AE502" s="12"/>
      <c r="AL502" s="12"/>
      <c r="AP502" s="12"/>
      <c r="AR502" s="12"/>
      <c r="AV502" s="12"/>
      <c r="BF502" s="12"/>
      <c r="BG502" s="12"/>
      <c r="BH502" s="12"/>
      <c r="BI502" s="12"/>
      <c r="BJ502" s="12"/>
      <c r="BK502" s="12"/>
    </row>
    <row r="503">
      <c r="L503" s="12"/>
      <c r="S503" s="12"/>
      <c r="T503" s="12"/>
      <c r="U503" s="12"/>
      <c r="W503" s="12"/>
      <c r="Y503" s="12"/>
      <c r="AA503" s="12"/>
      <c r="AE503" s="12"/>
      <c r="AL503" s="12"/>
      <c r="AP503" s="12"/>
      <c r="AR503" s="12"/>
      <c r="AV503" s="12"/>
      <c r="BF503" s="12"/>
      <c r="BG503" s="12"/>
      <c r="BH503" s="12"/>
      <c r="BI503" s="12"/>
      <c r="BJ503" s="12"/>
      <c r="BK503" s="12"/>
    </row>
    <row r="504">
      <c r="L504" s="12"/>
      <c r="S504" s="12"/>
      <c r="T504" s="12"/>
      <c r="U504" s="12"/>
      <c r="W504" s="12"/>
      <c r="Y504" s="12"/>
      <c r="AA504" s="12"/>
      <c r="AE504" s="12"/>
      <c r="AL504" s="12"/>
      <c r="AP504" s="12"/>
      <c r="AR504" s="12"/>
      <c r="AV504" s="12"/>
      <c r="BF504" s="12"/>
      <c r="BG504" s="12"/>
      <c r="BH504" s="12"/>
      <c r="BI504" s="12"/>
      <c r="BJ504" s="12"/>
      <c r="BK504" s="12"/>
    </row>
    <row r="505">
      <c r="L505" s="12"/>
      <c r="S505" s="12"/>
      <c r="T505" s="12"/>
      <c r="U505" s="12"/>
      <c r="W505" s="12"/>
      <c r="Y505" s="12"/>
      <c r="AA505" s="12"/>
      <c r="AE505" s="12"/>
      <c r="AL505" s="12"/>
      <c r="AP505" s="12"/>
      <c r="AR505" s="12"/>
      <c r="AV505" s="12"/>
      <c r="BF505" s="12"/>
      <c r="BG505" s="12"/>
      <c r="BH505" s="12"/>
      <c r="BI505" s="12"/>
      <c r="BJ505" s="12"/>
      <c r="BK505" s="12"/>
    </row>
    <row r="506">
      <c r="L506" s="12"/>
      <c r="S506" s="12"/>
      <c r="T506" s="12"/>
      <c r="U506" s="12"/>
      <c r="W506" s="12"/>
      <c r="Y506" s="12"/>
      <c r="AA506" s="12"/>
      <c r="AE506" s="12"/>
      <c r="AL506" s="12"/>
      <c r="AP506" s="12"/>
      <c r="AR506" s="12"/>
      <c r="AV506" s="12"/>
      <c r="BF506" s="12"/>
      <c r="BG506" s="12"/>
      <c r="BH506" s="12"/>
      <c r="BI506" s="12"/>
      <c r="BJ506" s="12"/>
      <c r="BK506" s="12"/>
    </row>
    <row r="507">
      <c r="L507" s="12"/>
      <c r="S507" s="12"/>
      <c r="T507" s="12"/>
      <c r="U507" s="12"/>
      <c r="W507" s="12"/>
      <c r="Y507" s="12"/>
      <c r="AA507" s="12"/>
      <c r="AE507" s="12"/>
      <c r="AL507" s="12"/>
      <c r="AP507" s="12"/>
      <c r="AR507" s="12"/>
      <c r="AV507" s="12"/>
      <c r="BF507" s="12"/>
      <c r="BG507" s="12"/>
      <c r="BH507" s="12"/>
      <c r="BI507" s="12"/>
      <c r="BJ507" s="12"/>
      <c r="BK507" s="12"/>
    </row>
    <row r="508">
      <c r="L508" s="12"/>
      <c r="S508" s="12"/>
      <c r="T508" s="12"/>
      <c r="U508" s="12"/>
      <c r="W508" s="12"/>
      <c r="Y508" s="12"/>
      <c r="AA508" s="12"/>
      <c r="AE508" s="12"/>
      <c r="AL508" s="12"/>
      <c r="AP508" s="12"/>
      <c r="AR508" s="12"/>
      <c r="AV508" s="12"/>
      <c r="BF508" s="12"/>
      <c r="BG508" s="12"/>
      <c r="BH508" s="12"/>
      <c r="BI508" s="12"/>
      <c r="BJ508" s="12"/>
      <c r="BK508" s="12"/>
    </row>
    <row r="509">
      <c r="L509" s="12"/>
      <c r="S509" s="12"/>
      <c r="T509" s="12"/>
      <c r="U509" s="12"/>
      <c r="W509" s="12"/>
      <c r="Y509" s="12"/>
      <c r="AA509" s="12"/>
      <c r="AE509" s="12"/>
      <c r="AL509" s="12"/>
      <c r="AP509" s="12"/>
      <c r="AR509" s="12"/>
      <c r="AV509" s="12"/>
      <c r="BF509" s="12"/>
      <c r="BG509" s="12"/>
      <c r="BH509" s="12"/>
      <c r="BI509" s="12"/>
      <c r="BJ509" s="12"/>
      <c r="BK509" s="12"/>
    </row>
    <row r="510">
      <c r="L510" s="12"/>
      <c r="S510" s="12"/>
      <c r="T510" s="12"/>
      <c r="U510" s="12"/>
      <c r="W510" s="12"/>
      <c r="Y510" s="12"/>
      <c r="AA510" s="12"/>
      <c r="AE510" s="12"/>
      <c r="AL510" s="12"/>
      <c r="AP510" s="12"/>
      <c r="AR510" s="12"/>
      <c r="AV510" s="12"/>
      <c r="BF510" s="12"/>
      <c r="BG510" s="12"/>
      <c r="BH510" s="12"/>
      <c r="BI510" s="12"/>
      <c r="BJ510" s="12"/>
      <c r="BK510" s="12"/>
    </row>
    <row r="511">
      <c r="L511" s="12"/>
      <c r="S511" s="12"/>
      <c r="T511" s="12"/>
      <c r="U511" s="12"/>
      <c r="W511" s="12"/>
      <c r="Y511" s="12"/>
      <c r="AA511" s="12"/>
      <c r="AE511" s="12"/>
      <c r="AL511" s="12"/>
      <c r="AP511" s="12"/>
      <c r="AR511" s="12"/>
      <c r="AV511" s="12"/>
      <c r="BF511" s="12"/>
      <c r="BG511" s="12"/>
      <c r="BH511" s="12"/>
      <c r="BI511" s="12"/>
      <c r="BJ511" s="12"/>
      <c r="BK511" s="12"/>
    </row>
    <row r="512">
      <c r="L512" s="12"/>
      <c r="S512" s="12"/>
      <c r="T512" s="12"/>
      <c r="U512" s="12"/>
      <c r="W512" s="12"/>
      <c r="Y512" s="12"/>
      <c r="AA512" s="12"/>
      <c r="AE512" s="12"/>
      <c r="AL512" s="12"/>
      <c r="AP512" s="12"/>
      <c r="AR512" s="12"/>
      <c r="AV512" s="12"/>
      <c r="BF512" s="12"/>
      <c r="BG512" s="12"/>
      <c r="BH512" s="12"/>
      <c r="BI512" s="12"/>
      <c r="BJ512" s="12"/>
      <c r="BK512" s="12"/>
    </row>
    <row r="513">
      <c r="L513" s="12"/>
      <c r="S513" s="12"/>
      <c r="T513" s="12"/>
      <c r="U513" s="12"/>
      <c r="W513" s="12"/>
      <c r="Y513" s="12"/>
      <c r="AA513" s="12"/>
      <c r="AE513" s="12"/>
      <c r="AL513" s="12"/>
      <c r="AP513" s="12"/>
      <c r="AR513" s="12"/>
      <c r="AV513" s="12"/>
      <c r="BF513" s="12"/>
      <c r="BG513" s="12"/>
      <c r="BH513" s="12"/>
      <c r="BI513" s="12"/>
      <c r="BJ513" s="12"/>
      <c r="BK513" s="12"/>
    </row>
    <row r="514">
      <c r="L514" s="12"/>
      <c r="S514" s="12"/>
      <c r="T514" s="12"/>
      <c r="U514" s="12"/>
      <c r="W514" s="12"/>
      <c r="Y514" s="12"/>
      <c r="AA514" s="12"/>
      <c r="AE514" s="12"/>
      <c r="AL514" s="12"/>
      <c r="AP514" s="12"/>
      <c r="AR514" s="12"/>
      <c r="AV514" s="12"/>
      <c r="BF514" s="12"/>
      <c r="BG514" s="12"/>
      <c r="BH514" s="12"/>
      <c r="BI514" s="12"/>
      <c r="BJ514" s="12"/>
      <c r="BK514" s="12"/>
    </row>
    <row r="515">
      <c r="L515" s="12"/>
      <c r="S515" s="12"/>
      <c r="T515" s="12"/>
      <c r="U515" s="12"/>
      <c r="W515" s="12"/>
      <c r="Y515" s="12"/>
      <c r="AA515" s="12"/>
      <c r="AE515" s="12"/>
      <c r="AL515" s="12"/>
      <c r="AP515" s="12"/>
      <c r="AR515" s="12"/>
      <c r="AV515" s="12"/>
      <c r="BF515" s="12"/>
      <c r="BG515" s="12"/>
      <c r="BH515" s="12"/>
      <c r="BI515" s="12"/>
      <c r="BJ515" s="12"/>
      <c r="BK515" s="12"/>
    </row>
    <row r="516">
      <c r="L516" s="12"/>
      <c r="S516" s="12"/>
      <c r="T516" s="12"/>
      <c r="U516" s="12"/>
      <c r="W516" s="12"/>
      <c r="Y516" s="12"/>
      <c r="AA516" s="12"/>
      <c r="AE516" s="12"/>
      <c r="AL516" s="12"/>
      <c r="AP516" s="12"/>
      <c r="AR516" s="12"/>
      <c r="AV516" s="12"/>
      <c r="BF516" s="12"/>
      <c r="BG516" s="12"/>
      <c r="BH516" s="12"/>
      <c r="BI516" s="12"/>
      <c r="BJ516" s="12"/>
      <c r="BK516" s="12"/>
    </row>
    <row r="517">
      <c r="L517" s="12"/>
      <c r="S517" s="12"/>
      <c r="T517" s="12"/>
      <c r="U517" s="12"/>
      <c r="W517" s="12"/>
      <c r="Y517" s="12"/>
      <c r="AA517" s="12"/>
      <c r="AE517" s="12"/>
      <c r="AL517" s="12"/>
      <c r="AP517" s="12"/>
      <c r="AR517" s="12"/>
      <c r="AV517" s="12"/>
      <c r="BF517" s="12"/>
      <c r="BG517" s="12"/>
      <c r="BH517" s="12"/>
      <c r="BI517" s="12"/>
      <c r="BJ517" s="12"/>
      <c r="BK517" s="12"/>
    </row>
    <row r="518">
      <c r="L518" s="12"/>
      <c r="S518" s="12"/>
      <c r="T518" s="12"/>
      <c r="U518" s="12"/>
      <c r="W518" s="12"/>
      <c r="Y518" s="12"/>
      <c r="AA518" s="12"/>
      <c r="AE518" s="12"/>
      <c r="AL518" s="12"/>
      <c r="AP518" s="12"/>
      <c r="AR518" s="12"/>
      <c r="AV518" s="12"/>
      <c r="BF518" s="12"/>
      <c r="BG518" s="12"/>
      <c r="BH518" s="12"/>
      <c r="BI518" s="12"/>
      <c r="BJ518" s="12"/>
      <c r="BK518" s="12"/>
    </row>
    <row r="519">
      <c r="L519" s="12"/>
      <c r="S519" s="12"/>
      <c r="T519" s="12"/>
      <c r="U519" s="12"/>
      <c r="W519" s="12"/>
      <c r="Y519" s="12"/>
      <c r="AA519" s="12"/>
      <c r="AE519" s="12"/>
      <c r="AL519" s="12"/>
      <c r="AP519" s="12"/>
      <c r="AR519" s="12"/>
      <c r="AV519" s="12"/>
      <c r="BF519" s="12"/>
      <c r="BG519" s="12"/>
      <c r="BH519" s="12"/>
      <c r="BI519" s="12"/>
      <c r="BJ519" s="12"/>
      <c r="BK519" s="12"/>
    </row>
    <row r="520">
      <c r="L520" s="12"/>
      <c r="S520" s="12"/>
      <c r="T520" s="12"/>
      <c r="U520" s="12"/>
      <c r="W520" s="12"/>
      <c r="Y520" s="12"/>
      <c r="AA520" s="12"/>
      <c r="AE520" s="12"/>
      <c r="AL520" s="12"/>
      <c r="AP520" s="12"/>
      <c r="AR520" s="12"/>
      <c r="AV520" s="12"/>
      <c r="BF520" s="12"/>
      <c r="BG520" s="12"/>
      <c r="BH520" s="12"/>
      <c r="BI520" s="12"/>
      <c r="BJ520" s="12"/>
      <c r="BK520" s="12"/>
    </row>
    <row r="521">
      <c r="L521" s="12"/>
      <c r="S521" s="12"/>
      <c r="T521" s="12"/>
      <c r="U521" s="12"/>
      <c r="W521" s="12"/>
      <c r="Y521" s="12"/>
      <c r="AA521" s="12"/>
      <c r="AE521" s="12"/>
      <c r="AL521" s="12"/>
      <c r="AP521" s="12"/>
      <c r="AR521" s="12"/>
      <c r="AV521" s="12"/>
      <c r="BF521" s="12"/>
      <c r="BG521" s="12"/>
      <c r="BH521" s="12"/>
      <c r="BI521" s="12"/>
      <c r="BJ521" s="12"/>
      <c r="BK521" s="12"/>
    </row>
    <row r="522">
      <c r="L522" s="12"/>
      <c r="S522" s="12"/>
      <c r="T522" s="12"/>
      <c r="U522" s="12"/>
      <c r="W522" s="12"/>
      <c r="Y522" s="12"/>
      <c r="AA522" s="12"/>
      <c r="AE522" s="12"/>
      <c r="AL522" s="12"/>
      <c r="AP522" s="12"/>
      <c r="AR522" s="12"/>
      <c r="AV522" s="12"/>
      <c r="BF522" s="12"/>
      <c r="BG522" s="12"/>
      <c r="BH522" s="12"/>
      <c r="BI522" s="12"/>
      <c r="BJ522" s="12"/>
      <c r="BK522" s="12"/>
    </row>
    <row r="523">
      <c r="L523" s="12"/>
      <c r="S523" s="12"/>
      <c r="T523" s="12"/>
      <c r="U523" s="12"/>
      <c r="W523" s="12"/>
      <c r="Y523" s="12"/>
      <c r="AA523" s="12"/>
      <c r="AE523" s="12"/>
      <c r="AL523" s="12"/>
      <c r="AP523" s="12"/>
      <c r="AR523" s="12"/>
      <c r="AV523" s="12"/>
      <c r="BF523" s="12"/>
      <c r="BG523" s="12"/>
      <c r="BH523" s="12"/>
      <c r="BI523" s="12"/>
      <c r="BJ523" s="12"/>
      <c r="BK523" s="12"/>
    </row>
    <row r="524">
      <c r="L524" s="12"/>
      <c r="S524" s="12"/>
      <c r="T524" s="12"/>
      <c r="U524" s="12"/>
      <c r="W524" s="12"/>
      <c r="Y524" s="12"/>
      <c r="AA524" s="12"/>
      <c r="AE524" s="12"/>
      <c r="AL524" s="12"/>
      <c r="AP524" s="12"/>
      <c r="AR524" s="12"/>
      <c r="AV524" s="12"/>
      <c r="BF524" s="12"/>
      <c r="BG524" s="12"/>
      <c r="BH524" s="12"/>
      <c r="BI524" s="12"/>
      <c r="BJ524" s="12"/>
      <c r="BK524" s="12"/>
    </row>
    <row r="525">
      <c r="L525" s="12"/>
      <c r="S525" s="12"/>
      <c r="T525" s="12"/>
      <c r="U525" s="12"/>
      <c r="W525" s="12"/>
      <c r="Y525" s="12"/>
      <c r="AA525" s="12"/>
      <c r="AE525" s="12"/>
      <c r="AL525" s="12"/>
      <c r="AP525" s="12"/>
      <c r="AR525" s="12"/>
      <c r="AV525" s="12"/>
      <c r="BF525" s="12"/>
      <c r="BG525" s="12"/>
      <c r="BH525" s="12"/>
      <c r="BI525" s="12"/>
      <c r="BJ525" s="12"/>
      <c r="BK525" s="12"/>
    </row>
    <row r="526">
      <c r="L526" s="12"/>
      <c r="S526" s="12"/>
      <c r="T526" s="12"/>
      <c r="U526" s="12"/>
      <c r="W526" s="12"/>
      <c r="Y526" s="12"/>
      <c r="AA526" s="12"/>
      <c r="AE526" s="12"/>
      <c r="AL526" s="12"/>
      <c r="AP526" s="12"/>
      <c r="AR526" s="12"/>
      <c r="AV526" s="12"/>
      <c r="BF526" s="12"/>
      <c r="BG526" s="12"/>
      <c r="BH526" s="12"/>
      <c r="BI526" s="12"/>
      <c r="BJ526" s="12"/>
      <c r="BK526" s="12"/>
    </row>
    <row r="527">
      <c r="L527" s="12"/>
      <c r="S527" s="12"/>
      <c r="T527" s="12"/>
      <c r="U527" s="12"/>
      <c r="W527" s="12"/>
      <c r="Y527" s="12"/>
      <c r="AA527" s="12"/>
      <c r="AE527" s="12"/>
      <c r="AL527" s="12"/>
      <c r="AP527" s="12"/>
      <c r="AR527" s="12"/>
      <c r="AV527" s="12"/>
      <c r="BF527" s="12"/>
      <c r="BG527" s="12"/>
      <c r="BH527" s="12"/>
      <c r="BI527" s="12"/>
      <c r="BJ527" s="12"/>
      <c r="BK527" s="12"/>
    </row>
    <row r="528">
      <c r="L528" s="12"/>
      <c r="S528" s="12"/>
      <c r="T528" s="12"/>
      <c r="U528" s="12"/>
      <c r="W528" s="12"/>
      <c r="Y528" s="12"/>
      <c r="AA528" s="12"/>
      <c r="AE528" s="12"/>
      <c r="AL528" s="12"/>
      <c r="AP528" s="12"/>
      <c r="AR528" s="12"/>
      <c r="AV528" s="12"/>
      <c r="BF528" s="12"/>
      <c r="BG528" s="12"/>
      <c r="BH528" s="12"/>
      <c r="BI528" s="12"/>
      <c r="BJ528" s="12"/>
      <c r="BK528" s="12"/>
    </row>
    <row r="529">
      <c r="L529" s="12"/>
      <c r="S529" s="12"/>
      <c r="T529" s="12"/>
      <c r="U529" s="12"/>
      <c r="W529" s="12"/>
      <c r="Y529" s="12"/>
      <c r="AA529" s="12"/>
      <c r="AE529" s="12"/>
      <c r="AL529" s="12"/>
      <c r="AP529" s="12"/>
      <c r="AR529" s="12"/>
      <c r="AV529" s="12"/>
      <c r="BF529" s="12"/>
      <c r="BG529" s="12"/>
      <c r="BH529" s="12"/>
      <c r="BI529" s="12"/>
      <c r="BJ529" s="12"/>
      <c r="BK529" s="12"/>
    </row>
    <row r="530">
      <c r="L530" s="12"/>
      <c r="S530" s="12"/>
      <c r="T530" s="12"/>
      <c r="U530" s="12"/>
      <c r="W530" s="12"/>
      <c r="Y530" s="12"/>
      <c r="AA530" s="12"/>
      <c r="AE530" s="12"/>
      <c r="AL530" s="12"/>
      <c r="AP530" s="12"/>
      <c r="AR530" s="12"/>
      <c r="AV530" s="12"/>
      <c r="BF530" s="12"/>
      <c r="BG530" s="12"/>
      <c r="BH530" s="12"/>
      <c r="BI530" s="12"/>
      <c r="BJ530" s="12"/>
      <c r="BK530" s="12"/>
    </row>
    <row r="531">
      <c r="L531" s="12"/>
      <c r="S531" s="12"/>
      <c r="T531" s="12"/>
      <c r="U531" s="12"/>
      <c r="W531" s="12"/>
      <c r="Y531" s="12"/>
      <c r="AA531" s="12"/>
      <c r="AE531" s="12"/>
      <c r="AL531" s="12"/>
      <c r="AP531" s="12"/>
      <c r="AR531" s="12"/>
      <c r="AV531" s="12"/>
      <c r="BF531" s="12"/>
      <c r="BG531" s="12"/>
      <c r="BH531" s="12"/>
      <c r="BI531" s="12"/>
      <c r="BJ531" s="12"/>
      <c r="BK531" s="12"/>
    </row>
    <row r="532">
      <c r="L532" s="12"/>
      <c r="S532" s="12"/>
      <c r="T532" s="12"/>
      <c r="U532" s="12"/>
      <c r="W532" s="12"/>
      <c r="Y532" s="12"/>
      <c r="AA532" s="12"/>
      <c r="AE532" s="12"/>
      <c r="AL532" s="12"/>
      <c r="AP532" s="12"/>
      <c r="AR532" s="12"/>
      <c r="AV532" s="12"/>
      <c r="BF532" s="12"/>
      <c r="BG532" s="12"/>
      <c r="BH532" s="12"/>
      <c r="BI532" s="12"/>
      <c r="BJ532" s="12"/>
      <c r="BK532" s="12"/>
    </row>
    <row r="533">
      <c r="L533" s="12"/>
      <c r="S533" s="12"/>
      <c r="T533" s="12"/>
      <c r="U533" s="12"/>
      <c r="W533" s="12"/>
      <c r="Y533" s="12"/>
      <c r="AA533" s="12"/>
      <c r="AE533" s="12"/>
      <c r="AL533" s="12"/>
      <c r="AP533" s="12"/>
      <c r="AR533" s="12"/>
      <c r="AV533" s="12"/>
      <c r="BF533" s="12"/>
      <c r="BG533" s="12"/>
      <c r="BH533" s="12"/>
      <c r="BI533" s="12"/>
      <c r="BJ533" s="12"/>
      <c r="BK533" s="12"/>
    </row>
    <row r="534">
      <c r="L534" s="12"/>
      <c r="S534" s="12"/>
      <c r="T534" s="12"/>
      <c r="U534" s="12"/>
      <c r="W534" s="12"/>
      <c r="Y534" s="12"/>
      <c r="AA534" s="12"/>
      <c r="AE534" s="12"/>
      <c r="AL534" s="12"/>
      <c r="AP534" s="12"/>
      <c r="AR534" s="12"/>
      <c r="AV534" s="12"/>
      <c r="BF534" s="12"/>
      <c r="BG534" s="12"/>
      <c r="BH534" s="12"/>
      <c r="BI534" s="12"/>
      <c r="BJ534" s="12"/>
      <c r="BK534" s="12"/>
    </row>
    <row r="535">
      <c r="L535" s="12"/>
      <c r="S535" s="12"/>
      <c r="T535" s="12"/>
      <c r="U535" s="12"/>
      <c r="W535" s="12"/>
      <c r="Y535" s="12"/>
      <c r="AA535" s="12"/>
      <c r="AE535" s="12"/>
      <c r="AL535" s="12"/>
      <c r="AP535" s="12"/>
      <c r="AR535" s="12"/>
      <c r="AV535" s="12"/>
      <c r="BF535" s="12"/>
      <c r="BG535" s="12"/>
      <c r="BH535" s="12"/>
      <c r="BI535" s="12"/>
      <c r="BJ535" s="12"/>
      <c r="BK535" s="12"/>
    </row>
    <row r="536">
      <c r="L536" s="12"/>
      <c r="S536" s="12"/>
      <c r="T536" s="12"/>
      <c r="U536" s="12"/>
      <c r="W536" s="12"/>
      <c r="Y536" s="12"/>
      <c r="AA536" s="12"/>
      <c r="AE536" s="12"/>
      <c r="AL536" s="12"/>
      <c r="AP536" s="12"/>
      <c r="AR536" s="12"/>
      <c r="AV536" s="12"/>
      <c r="BF536" s="12"/>
      <c r="BG536" s="12"/>
      <c r="BH536" s="12"/>
      <c r="BI536" s="12"/>
      <c r="BJ536" s="12"/>
      <c r="BK536" s="12"/>
    </row>
    <row r="537">
      <c r="L537" s="12"/>
      <c r="S537" s="12"/>
      <c r="T537" s="12"/>
      <c r="U537" s="12"/>
      <c r="W537" s="12"/>
      <c r="Y537" s="12"/>
      <c r="AA537" s="12"/>
      <c r="AE537" s="12"/>
      <c r="AL537" s="12"/>
      <c r="AP537" s="12"/>
      <c r="AR537" s="12"/>
      <c r="AV537" s="12"/>
      <c r="BF537" s="12"/>
      <c r="BG537" s="12"/>
      <c r="BH537" s="12"/>
      <c r="BI537" s="12"/>
      <c r="BJ537" s="12"/>
      <c r="BK537" s="12"/>
    </row>
    <row r="538">
      <c r="L538" s="12"/>
      <c r="S538" s="12"/>
      <c r="T538" s="12"/>
      <c r="U538" s="12"/>
      <c r="W538" s="12"/>
      <c r="Y538" s="12"/>
      <c r="AA538" s="12"/>
      <c r="AE538" s="12"/>
      <c r="AL538" s="12"/>
      <c r="AP538" s="12"/>
      <c r="AR538" s="12"/>
      <c r="AV538" s="12"/>
      <c r="BF538" s="12"/>
      <c r="BG538" s="12"/>
      <c r="BH538" s="12"/>
      <c r="BI538" s="12"/>
      <c r="BJ538" s="12"/>
      <c r="BK538" s="12"/>
    </row>
    <row r="539">
      <c r="L539" s="12"/>
      <c r="S539" s="12"/>
      <c r="T539" s="12"/>
      <c r="U539" s="12"/>
      <c r="W539" s="12"/>
      <c r="Y539" s="12"/>
      <c r="AA539" s="12"/>
      <c r="AE539" s="12"/>
      <c r="AL539" s="12"/>
      <c r="AP539" s="12"/>
      <c r="AR539" s="12"/>
      <c r="AV539" s="12"/>
      <c r="BF539" s="12"/>
      <c r="BG539" s="12"/>
      <c r="BH539" s="12"/>
      <c r="BI539" s="12"/>
      <c r="BJ539" s="12"/>
      <c r="BK539" s="12"/>
    </row>
    <row r="540">
      <c r="L540" s="12"/>
      <c r="S540" s="12"/>
      <c r="T540" s="12"/>
      <c r="U540" s="12"/>
      <c r="W540" s="12"/>
      <c r="Y540" s="12"/>
      <c r="AA540" s="12"/>
      <c r="AE540" s="12"/>
      <c r="AL540" s="12"/>
      <c r="AP540" s="12"/>
      <c r="AR540" s="12"/>
      <c r="AV540" s="12"/>
      <c r="BF540" s="12"/>
      <c r="BG540" s="12"/>
      <c r="BH540" s="12"/>
      <c r="BI540" s="12"/>
      <c r="BJ540" s="12"/>
      <c r="BK540" s="12"/>
    </row>
    <row r="541">
      <c r="L541" s="12"/>
      <c r="S541" s="12"/>
      <c r="T541" s="12"/>
      <c r="U541" s="12"/>
      <c r="W541" s="12"/>
      <c r="Y541" s="12"/>
      <c r="AA541" s="12"/>
      <c r="AE541" s="12"/>
      <c r="AL541" s="12"/>
      <c r="AP541" s="12"/>
      <c r="AR541" s="12"/>
      <c r="AV541" s="12"/>
      <c r="BF541" s="12"/>
      <c r="BG541" s="12"/>
      <c r="BH541" s="12"/>
      <c r="BI541" s="12"/>
      <c r="BJ541" s="12"/>
      <c r="BK541" s="12"/>
    </row>
    <row r="542">
      <c r="L542" s="12"/>
      <c r="S542" s="12"/>
      <c r="T542" s="12"/>
      <c r="U542" s="12"/>
      <c r="W542" s="12"/>
      <c r="Y542" s="12"/>
      <c r="AA542" s="12"/>
      <c r="AE542" s="12"/>
      <c r="AL542" s="12"/>
      <c r="AP542" s="12"/>
      <c r="AR542" s="12"/>
      <c r="AV542" s="12"/>
      <c r="BF542" s="12"/>
      <c r="BG542" s="12"/>
      <c r="BH542" s="12"/>
      <c r="BI542" s="12"/>
      <c r="BJ542" s="12"/>
      <c r="BK542" s="12"/>
    </row>
    <row r="543">
      <c r="L543" s="12"/>
      <c r="S543" s="12"/>
      <c r="T543" s="12"/>
      <c r="U543" s="12"/>
      <c r="W543" s="12"/>
      <c r="Y543" s="12"/>
      <c r="AA543" s="12"/>
      <c r="AE543" s="12"/>
      <c r="AL543" s="12"/>
      <c r="AP543" s="12"/>
      <c r="AR543" s="12"/>
      <c r="AV543" s="12"/>
      <c r="BF543" s="12"/>
      <c r="BG543" s="12"/>
      <c r="BH543" s="12"/>
      <c r="BI543" s="12"/>
      <c r="BJ543" s="12"/>
      <c r="BK543" s="12"/>
    </row>
    <row r="544">
      <c r="L544" s="12"/>
      <c r="S544" s="12"/>
      <c r="T544" s="12"/>
      <c r="U544" s="12"/>
      <c r="W544" s="12"/>
      <c r="Y544" s="12"/>
      <c r="AA544" s="12"/>
      <c r="AE544" s="12"/>
      <c r="AL544" s="12"/>
      <c r="AP544" s="12"/>
      <c r="AR544" s="12"/>
      <c r="AV544" s="12"/>
      <c r="BF544" s="12"/>
      <c r="BG544" s="12"/>
      <c r="BH544" s="12"/>
      <c r="BI544" s="12"/>
      <c r="BJ544" s="12"/>
      <c r="BK544" s="12"/>
    </row>
    <row r="545">
      <c r="L545" s="12"/>
      <c r="S545" s="12"/>
      <c r="T545" s="12"/>
      <c r="U545" s="12"/>
      <c r="W545" s="12"/>
      <c r="Y545" s="12"/>
      <c r="AA545" s="12"/>
      <c r="AE545" s="12"/>
      <c r="AL545" s="12"/>
      <c r="AP545" s="12"/>
      <c r="AR545" s="12"/>
      <c r="AV545" s="12"/>
      <c r="BF545" s="12"/>
      <c r="BG545" s="12"/>
      <c r="BH545" s="12"/>
      <c r="BI545" s="12"/>
      <c r="BJ545" s="12"/>
      <c r="BK545" s="12"/>
    </row>
    <row r="546">
      <c r="L546" s="12"/>
      <c r="S546" s="12"/>
      <c r="T546" s="12"/>
      <c r="U546" s="12"/>
      <c r="W546" s="12"/>
      <c r="Y546" s="12"/>
      <c r="AA546" s="12"/>
      <c r="AE546" s="12"/>
      <c r="AL546" s="12"/>
      <c r="AP546" s="12"/>
      <c r="AR546" s="12"/>
      <c r="AV546" s="12"/>
      <c r="BF546" s="12"/>
      <c r="BG546" s="12"/>
      <c r="BH546" s="12"/>
      <c r="BI546" s="12"/>
      <c r="BJ546" s="12"/>
      <c r="BK546" s="12"/>
    </row>
    <row r="547">
      <c r="L547" s="12"/>
      <c r="S547" s="12"/>
      <c r="T547" s="12"/>
      <c r="U547" s="12"/>
      <c r="W547" s="12"/>
      <c r="Y547" s="12"/>
      <c r="AA547" s="12"/>
      <c r="AE547" s="12"/>
      <c r="AL547" s="12"/>
      <c r="AP547" s="12"/>
      <c r="AR547" s="12"/>
      <c r="AV547" s="12"/>
      <c r="BF547" s="12"/>
      <c r="BG547" s="12"/>
      <c r="BH547" s="12"/>
      <c r="BI547" s="12"/>
      <c r="BJ547" s="12"/>
      <c r="BK547" s="12"/>
    </row>
    <row r="548">
      <c r="L548" s="12"/>
      <c r="S548" s="12"/>
      <c r="T548" s="12"/>
      <c r="U548" s="12"/>
      <c r="W548" s="12"/>
      <c r="Y548" s="12"/>
      <c r="AA548" s="12"/>
      <c r="AE548" s="12"/>
      <c r="AL548" s="12"/>
      <c r="AP548" s="12"/>
      <c r="AR548" s="12"/>
      <c r="AV548" s="12"/>
      <c r="BF548" s="12"/>
      <c r="BG548" s="12"/>
      <c r="BH548" s="12"/>
      <c r="BI548" s="12"/>
      <c r="BJ548" s="12"/>
      <c r="BK548" s="12"/>
    </row>
    <row r="549">
      <c r="L549" s="12"/>
      <c r="S549" s="12"/>
      <c r="T549" s="12"/>
      <c r="U549" s="12"/>
      <c r="W549" s="12"/>
      <c r="Y549" s="12"/>
      <c r="AA549" s="12"/>
      <c r="AE549" s="12"/>
      <c r="AL549" s="12"/>
      <c r="AP549" s="12"/>
      <c r="AR549" s="12"/>
      <c r="AV549" s="12"/>
      <c r="BF549" s="12"/>
      <c r="BG549" s="12"/>
      <c r="BH549" s="12"/>
      <c r="BI549" s="12"/>
      <c r="BJ549" s="12"/>
      <c r="BK549" s="12"/>
    </row>
    <row r="550">
      <c r="L550" s="12"/>
      <c r="S550" s="12"/>
      <c r="T550" s="12"/>
      <c r="U550" s="12"/>
      <c r="W550" s="12"/>
      <c r="Y550" s="12"/>
      <c r="AA550" s="12"/>
      <c r="AE550" s="12"/>
      <c r="AL550" s="12"/>
      <c r="AP550" s="12"/>
      <c r="AR550" s="12"/>
      <c r="AV550" s="12"/>
      <c r="BF550" s="12"/>
      <c r="BG550" s="12"/>
      <c r="BH550" s="12"/>
      <c r="BI550" s="12"/>
      <c r="BJ550" s="12"/>
      <c r="BK550" s="12"/>
    </row>
    <row r="551">
      <c r="L551" s="12"/>
      <c r="S551" s="12"/>
      <c r="T551" s="12"/>
      <c r="U551" s="12"/>
      <c r="W551" s="12"/>
      <c r="Y551" s="12"/>
      <c r="AA551" s="12"/>
      <c r="AE551" s="12"/>
      <c r="AL551" s="12"/>
      <c r="AP551" s="12"/>
      <c r="AR551" s="12"/>
      <c r="AV551" s="12"/>
      <c r="BF551" s="12"/>
      <c r="BG551" s="12"/>
      <c r="BH551" s="12"/>
      <c r="BI551" s="12"/>
      <c r="BJ551" s="12"/>
      <c r="BK551" s="12"/>
    </row>
    <row r="552">
      <c r="L552" s="12"/>
      <c r="S552" s="12"/>
      <c r="T552" s="12"/>
      <c r="U552" s="12"/>
      <c r="W552" s="12"/>
      <c r="Y552" s="12"/>
      <c r="AA552" s="12"/>
      <c r="AE552" s="12"/>
      <c r="AL552" s="12"/>
      <c r="AP552" s="12"/>
      <c r="AR552" s="12"/>
      <c r="AV552" s="12"/>
      <c r="BF552" s="12"/>
      <c r="BG552" s="12"/>
      <c r="BH552" s="12"/>
      <c r="BI552" s="12"/>
      <c r="BJ552" s="12"/>
      <c r="BK552" s="12"/>
    </row>
    <row r="553">
      <c r="L553" s="12"/>
      <c r="S553" s="12"/>
      <c r="T553" s="12"/>
      <c r="U553" s="12"/>
      <c r="W553" s="12"/>
      <c r="Y553" s="12"/>
      <c r="AA553" s="12"/>
      <c r="AE553" s="12"/>
      <c r="AL553" s="12"/>
      <c r="AP553" s="12"/>
      <c r="AR553" s="12"/>
      <c r="AV553" s="12"/>
      <c r="BF553" s="12"/>
      <c r="BG553" s="12"/>
      <c r="BH553" s="12"/>
      <c r="BI553" s="12"/>
      <c r="BJ553" s="12"/>
      <c r="BK553" s="12"/>
    </row>
    <row r="554">
      <c r="L554" s="12"/>
      <c r="S554" s="12"/>
      <c r="T554" s="12"/>
      <c r="U554" s="12"/>
      <c r="W554" s="12"/>
      <c r="Y554" s="12"/>
      <c r="AA554" s="12"/>
      <c r="AE554" s="12"/>
      <c r="AL554" s="12"/>
      <c r="AP554" s="12"/>
      <c r="AR554" s="12"/>
      <c r="AV554" s="12"/>
      <c r="BF554" s="12"/>
      <c r="BG554" s="12"/>
      <c r="BH554" s="12"/>
      <c r="BI554" s="12"/>
      <c r="BJ554" s="12"/>
      <c r="BK554" s="12"/>
    </row>
    <row r="555">
      <c r="L555" s="12"/>
      <c r="S555" s="12"/>
      <c r="T555" s="12"/>
      <c r="U555" s="12"/>
      <c r="W555" s="12"/>
      <c r="Y555" s="12"/>
      <c r="AA555" s="12"/>
      <c r="AE555" s="12"/>
      <c r="AL555" s="12"/>
      <c r="AP555" s="12"/>
      <c r="AR555" s="12"/>
      <c r="AV555" s="12"/>
      <c r="BF555" s="12"/>
      <c r="BG555" s="12"/>
      <c r="BH555" s="12"/>
      <c r="BI555" s="12"/>
      <c r="BJ555" s="12"/>
      <c r="BK555" s="12"/>
    </row>
    <row r="556">
      <c r="L556" s="12"/>
      <c r="S556" s="12"/>
      <c r="T556" s="12"/>
      <c r="U556" s="12"/>
      <c r="W556" s="12"/>
      <c r="Y556" s="12"/>
      <c r="AA556" s="12"/>
      <c r="AE556" s="12"/>
      <c r="AL556" s="12"/>
      <c r="AP556" s="12"/>
      <c r="AR556" s="12"/>
      <c r="AV556" s="12"/>
      <c r="BF556" s="12"/>
      <c r="BG556" s="12"/>
      <c r="BH556" s="12"/>
      <c r="BI556" s="12"/>
      <c r="BJ556" s="12"/>
      <c r="BK556" s="12"/>
    </row>
    <row r="557">
      <c r="L557" s="12"/>
      <c r="S557" s="12"/>
      <c r="T557" s="12"/>
      <c r="U557" s="12"/>
      <c r="W557" s="12"/>
      <c r="Y557" s="12"/>
      <c r="AA557" s="12"/>
      <c r="AE557" s="12"/>
      <c r="AL557" s="12"/>
      <c r="AP557" s="12"/>
      <c r="AR557" s="12"/>
      <c r="AV557" s="12"/>
      <c r="BF557" s="12"/>
      <c r="BG557" s="12"/>
      <c r="BH557" s="12"/>
      <c r="BI557" s="12"/>
      <c r="BJ557" s="12"/>
      <c r="BK557" s="12"/>
    </row>
    <row r="558">
      <c r="L558" s="12"/>
      <c r="S558" s="12"/>
      <c r="T558" s="12"/>
      <c r="U558" s="12"/>
      <c r="W558" s="12"/>
      <c r="Y558" s="12"/>
      <c r="AA558" s="12"/>
      <c r="AE558" s="12"/>
      <c r="AL558" s="12"/>
      <c r="AP558" s="12"/>
      <c r="AR558" s="12"/>
      <c r="AV558" s="12"/>
      <c r="BF558" s="12"/>
      <c r="BG558" s="12"/>
      <c r="BH558" s="12"/>
      <c r="BI558" s="12"/>
      <c r="BJ558" s="12"/>
      <c r="BK558" s="12"/>
    </row>
    <row r="559">
      <c r="L559" s="12"/>
      <c r="S559" s="12"/>
      <c r="T559" s="12"/>
      <c r="U559" s="12"/>
      <c r="W559" s="12"/>
      <c r="Y559" s="12"/>
      <c r="AA559" s="12"/>
      <c r="AE559" s="12"/>
      <c r="AL559" s="12"/>
      <c r="AP559" s="12"/>
      <c r="AR559" s="12"/>
      <c r="AV559" s="12"/>
      <c r="BF559" s="12"/>
      <c r="BG559" s="12"/>
      <c r="BH559" s="12"/>
      <c r="BI559" s="12"/>
      <c r="BJ559" s="12"/>
      <c r="BK559" s="12"/>
    </row>
    <row r="560">
      <c r="L560" s="12"/>
      <c r="S560" s="12"/>
      <c r="T560" s="12"/>
      <c r="U560" s="12"/>
      <c r="W560" s="12"/>
      <c r="Y560" s="12"/>
      <c r="AA560" s="12"/>
      <c r="AE560" s="12"/>
      <c r="AL560" s="12"/>
      <c r="AP560" s="12"/>
      <c r="AR560" s="12"/>
      <c r="AV560" s="12"/>
      <c r="BF560" s="12"/>
      <c r="BG560" s="12"/>
      <c r="BH560" s="12"/>
      <c r="BI560" s="12"/>
      <c r="BJ560" s="12"/>
      <c r="BK560" s="12"/>
    </row>
    <row r="561">
      <c r="L561" s="12"/>
      <c r="S561" s="12"/>
      <c r="T561" s="12"/>
      <c r="U561" s="12"/>
      <c r="W561" s="12"/>
      <c r="Y561" s="12"/>
      <c r="AA561" s="12"/>
      <c r="AE561" s="12"/>
      <c r="AL561" s="12"/>
      <c r="AP561" s="12"/>
      <c r="AR561" s="12"/>
      <c r="AV561" s="12"/>
      <c r="BF561" s="12"/>
      <c r="BG561" s="12"/>
      <c r="BH561" s="12"/>
      <c r="BI561" s="12"/>
      <c r="BJ561" s="12"/>
      <c r="BK561" s="12"/>
    </row>
    <row r="562">
      <c r="L562" s="12"/>
      <c r="S562" s="12"/>
      <c r="T562" s="12"/>
      <c r="U562" s="12"/>
      <c r="W562" s="12"/>
      <c r="Y562" s="12"/>
      <c r="AA562" s="12"/>
      <c r="AE562" s="12"/>
      <c r="AL562" s="12"/>
      <c r="AP562" s="12"/>
      <c r="AR562" s="12"/>
      <c r="AV562" s="12"/>
      <c r="BF562" s="12"/>
      <c r="BG562" s="12"/>
      <c r="BH562" s="12"/>
      <c r="BI562" s="12"/>
      <c r="BJ562" s="12"/>
      <c r="BK562" s="12"/>
    </row>
    <row r="563">
      <c r="L563" s="12"/>
      <c r="S563" s="12"/>
      <c r="T563" s="12"/>
      <c r="U563" s="12"/>
      <c r="W563" s="12"/>
      <c r="Y563" s="12"/>
      <c r="AA563" s="12"/>
      <c r="AE563" s="12"/>
      <c r="AL563" s="12"/>
      <c r="AP563" s="12"/>
      <c r="AR563" s="12"/>
      <c r="AV563" s="12"/>
      <c r="BF563" s="12"/>
      <c r="BG563" s="12"/>
      <c r="BH563" s="12"/>
      <c r="BI563" s="12"/>
      <c r="BJ563" s="12"/>
      <c r="BK563" s="12"/>
    </row>
    <row r="564">
      <c r="L564" s="12"/>
      <c r="S564" s="12"/>
      <c r="T564" s="12"/>
      <c r="U564" s="12"/>
      <c r="W564" s="12"/>
      <c r="Y564" s="12"/>
      <c r="AA564" s="12"/>
      <c r="AE564" s="12"/>
      <c r="AL564" s="12"/>
      <c r="AP564" s="12"/>
      <c r="AR564" s="12"/>
      <c r="AV564" s="12"/>
      <c r="BF564" s="12"/>
      <c r="BG564" s="12"/>
      <c r="BH564" s="12"/>
      <c r="BI564" s="12"/>
      <c r="BJ564" s="12"/>
      <c r="BK564" s="12"/>
    </row>
    <row r="565">
      <c r="L565" s="12"/>
      <c r="S565" s="12"/>
      <c r="T565" s="12"/>
      <c r="U565" s="12"/>
      <c r="W565" s="12"/>
      <c r="Y565" s="12"/>
      <c r="AA565" s="12"/>
      <c r="AE565" s="12"/>
      <c r="AL565" s="12"/>
      <c r="AP565" s="12"/>
      <c r="AR565" s="12"/>
      <c r="AV565" s="12"/>
      <c r="BF565" s="12"/>
      <c r="BG565" s="12"/>
      <c r="BH565" s="12"/>
      <c r="BI565" s="12"/>
      <c r="BJ565" s="12"/>
      <c r="BK565" s="12"/>
    </row>
    <row r="566">
      <c r="L566" s="12"/>
      <c r="S566" s="12"/>
      <c r="T566" s="12"/>
      <c r="U566" s="12"/>
      <c r="W566" s="12"/>
      <c r="Y566" s="12"/>
      <c r="AA566" s="12"/>
      <c r="AE566" s="12"/>
      <c r="AL566" s="12"/>
      <c r="AP566" s="12"/>
      <c r="AR566" s="12"/>
      <c r="AV566" s="12"/>
      <c r="BF566" s="12"/>
      <c r="BG566" s="12"/>
      <c r="BH566" s="12"/>
      <c r="BI566" s="12"/>
      <c r="BJ566" s="12"/>
      <c r="BK566" s="12"/>
    </row>
    <row r="567">
      <c r="L567" s="12"/>
      <c r="S567" s="12"/>
      <c r="T567" s="12"/>
      <c r="U567" s="12"/>
      <c r="W567" s="12"/>
      <c r="Y567" s="12"/>
      <c r="AA567" s="12"/>
      <c r="AE567" s="12"/>
      <c r="AL567" s="12"/>
      <c r="AP567" s="12"/>
      <c r="AR567" s="12"/>
      <c r="AV567" s="12"/>
      <c r="BF567" s="12"/>
      <c r="BG567" s="12"/>
      <c r="BH567" s="12"/>
      <c r="BI567" s="12"/>
      <c r="BJ567" s="12"/>
      <c r="BK567" s="12"/>
    </row>
    <row r="568">
      <c r="L568" s="12"/>
      <c r="S568" s="12"/>
      <c r="T568" s="12"/>
      <c r="U568" s="12"/>
      <c r="W568" s="12"/>
      <c r="Y568" s="12"/>
      <c r="AA568" s="12"/>
      <c r="AE568" s="12"/>
      <c r="AL568" s="12"/>
      <c r="AP568" s="12"/>
      <c r="AR568" s="12"/>
      <c r="AV568" s="12"/>
      <c r="BF568" s="12"/>
      <c r="BG568" s="12"/>
      <c r="BH568" s="12"/>
      <c r="BI568" s="12"/>
      <c r="BJ568" s="12"/>
      <c r="BK568" s="12"/>
    </row>
    <row r="569">
      <c r="L569" s="12"/>
      <c r="S569" s="12"/>
      <c r="T569" s="12"/>
      <c r="U569" s="12"/>
      <c r="W569" s="12"/>
      <c r="Y569" s="12"/>
      <c r="AA569" s="12"/>
      <c r="AE569" s="12"/>
      <c r="AL569" s="12"/>
      <c r="AP569" s="12"/>
      <c r="AR569" s="12"/>
      <c r="AV569" s="12"/>
      <c r="BF569" s="12"/>
      <c r="BG569" s="12"/>
      <c r="BH569" s="12"/>
      <c r="BI569" s="12"/>
      <c r="BJ569" s="12"/>
      <c r="BK569" s="12"/>
    </row>
    <row r="570">
      <c r="L570" s="12"/>
      <c r="S570" s="12"/>
      <c r="T570" s="12"/>
      <c r="U570" s="12"/>
      <c r="W570" s="12"/>
      <c r="Y570" s="12"/>
      <c r="AA570" s="12"/>
      <c r="AE570" s="12"/>
      <c r="AL570" s="12"/>
      <c r="AP570" s="12"/>
      <c r="AR570" s="12"/>
      <c r="AV570" s="12"/>
      <c r="BF570" s="12"/>
      <c r="BG570" s="12"/>
      <c r="BH570" s="12"/>
      <c r="BI570" s="12"/>
      <c r="BJ570" s="12"/>
      <c r="BK570" s="12"/>
    </row>
    <row r="571">
      <c r="L571" s="12"/>
      <c r="S571" s="12"/>
      <c r="T571" s="12"/>
      <c r="U571" s="12"/>
      <c r="W571" s="12"/>
      <c r="Y571" s="12"/>
      <c r="AA571" s="12"/>
      <c r="AE571" s="12"/>
      <c r="AL571" s="12"/>
      <c r="AP571" s="12"/>
      <c r="AR571" s="12"/>
      <c r="AV571" s="12"/>
      <c r="BF571" s="12"/>
      <c r="BG571" s="12"/>
      <c r="BH571" s="12"/>
      <c r="BI571" s="12"/>
      <c r="BJ571" s="12"/>
      <c r="BK571" s="12"/>
    </row>
    <row r="572">
      <c r="L572" s="12"/>
      <c r="S572" s="12"/>
      <c r="T572" s="12"/>
      <c r="U572" s="12"/>
      <c r="W572" s="12"/>
      <c r="Y572" s="12"/>
      <c r="AA572" s="12"/>
      <c r="AE572" s="12"/>
      <c r="AL572" s="12"/>
      <c r="AP572" s="12"/>
      <c r="AR572" s="12"/>
      <c r="AV572" s="12"/>
      <c r="BF572" s="12"/>
      <c r="BG572" s="12"/>
      <c r="BH572" s="12"/>
      <c r="BI572" s="12"/>
      <c r="BJ572" s="12"/>
      <c r="BK572" s="12"/>
    </row>
    <row r="573">
      <c r="L573" s="12"/>
      <c r="S573" s="12"/>
      <c r="T573" s="12"/>
      <c r="U573" s="12"/>
      <c r="W573" s="12"/>
      <c r="Y573" s="12"/>
      <c r="AA573" s="12"/>
      <c r="AE573" s="12"/>
      <c r="AL573" s="12"/>
      <c r="AP573" s="12"/>
      <c r="AR573" s="12"/>
      <c r="AV573" s="12"/>
      <c r="BF573" s="12"/>
      <c r="BG573" s="12"/>
      <c r="BH573" s="12"/>
      <c r="BI573" s="12"/>
      <c r="BJ573" s="12"/>
      <c r="BK573" s="12"/>
    </row>
    <row r="574">
      <c r="L574" s="12"/>
      <c r="S574" s="12"/>
      <c r="T574" s="12"/>
      <c r="U574" s="12"/>
      <c r="W574" s="12"/>
      <c r="Y574" s="12"/>
      <c r="AA574" s="12"/>
      <c r="AE574" s="12"/>
      <c r="AL574" s="12"/>
      <c r="AP574" s="12"/>
      <c r="AR574" s="12"/>
      <c r="AV574" s="12"/>
      <c r="BF574" s="12"/>
      <c r="BG574" s="12"/>
      <c r="BH574" s="12"/>
      <c r="BI574" s="12"/>
      <c r="BJ574" s="12"/>
      <c r="BK574" s="12"/>
    </row>
    <row r="575">
      <c r="L575" s="12"/>
      <c r="S575" s="12"/>
      <c r="T575" s="12"/>
      <c r="U575" s="12"/>
      <c r="W575" s="12"/>
      <c r="Y575" s="12"/>
      <c r="AA575" s="12"/>
      <c r="AE575" s="12"/>
      <c r="AL575" s="12"/>
      <c r="AP575" s="12"/>
      <c r="AR575" s="12"/>
      <c r="AV575" s="12"/>
      <c r="BF575" s="12"/>
      <c r="BG575" s="12"/>
      <c r="BH575" s="12"/>
      <c r="BI575" s="12"/>
      <c r="BJ575" s="12"/>
      <c r="BK575" s="12"/>
    </row>
    <row r="576">
      <c r="L576" s="12"/>
      <c r="S576" s="12"/>
      <c r="T576" s="12"/>
      <c r="U576" s="12"/>
      <c r="W576" s="12"/>
      <c r="Y576" s="12"/>
      <c r="AA576" s="12"/>
      <c r="AE576" s="12"/>
      <c r="AL576" s="12"/>
      <c r="AP576" s="12"/>
      <c r="AR576" s="12"/>
      <c r="AV576" s="12"/>
      <c r="BF576" s="12"/>
      <c r="BG576" s="12"/>
      <c r="BH576" s="12"/>
      <c r="BI576" s="12"/>
      <c r="BJ576" s="12"/>
      <c r="BK576" s="12"/>
    </row>
    <row r="577">
      <c r="L577" s="12"/>
      <c r="S577" s="12"/>
      <c r="T577" s="12"/>
      <c r="U577" s="12"/>
      <c r="W577" s="12"/>
      <c r="Y577" s="12"/>
      <c r="AA577" s="12"/>
      <c r="AE577" s="12"/>
      <c r="AL577" s="12"/>
      <c r="AP577" s="12"/>
      <c r="AR577" s="12"/>
      <c r="AV577" s="12"/>
      <c r="BF577" s="12"/>
      <c r="BG577" s="12"/>
      <c r="BH577" s="12"/>
      <c r="BI577" s="12"/>
      <c r="BJ577" s="12"/>
      <c r="BK577" s="12"/>
    </row>
    <row r="578">
      <c r="L578" s="12"/>
      <c r="S578" s="12"/>
      <c r="T578" s="12"/>
      <c r="U578" s="12"/>
      <c r="W578" s="12"/>
      <c r="Y578" s="12"/>
      <c r="AA578" s="12"/>
      <c r="AE578" s="12"/>
      <c r="AL578" s="12"/>
      <c r="AP578" s="12"/>
      <c r="AR578" s="12"/>
      <c r="AV578" s="12"/>
      <c r="BF578" s="12"/>
      <c r="BG578" s="12"/>
      <c r="BH578" s="12"/>
      <c r="BI578" s="12"/>
      <c r="BJ578" s="12"/>
      <c r="BK578" s="12"/>
    </row>
    <row r="579">
      <c r="L579" s="12"/>
      <c r="S579" s="12"/>
      <c r="T579" s="12"/>
      <c r="U579" s="12"/>
      <c r="W579" s="12"/>
      <c r="Y579" s="12"/>
      <c r="AA579" s="12"/>
      <c r="AE579" s="12"/>
      <c r="AL579" s="12"/>
      <c r="AP579" s="12"/>
      <c r="AR579" s="12"/>
      <c r="AV579" s="12"/>
      <c r="BF579" s="12"/>
      <c r="BG579" s="12"/>
      <c r="BH579" s="12"/>
      <c r="BI579" s="12"/>
      <c r="BJ579" s="12"/>
      <c r="BK579" s="12"/>
    </row>
    <row r="580">
      <c r="L580" s="12"/>
      <c r="S580" s="12"/>
      <c r="T580" s="12"/>
      <c r="U580" s="12"/>
      <c r="W580" s="12"/>
      <c r="Y580" s="12"/>
      <c r="AA580" s="12"/>
      <c r="AE580" s="12"/>
      <c r="AL580" s="12"/>
      <c r="AP580" s="12"/>
      <c r="AR580" s="12"/>
      <c r="AV580" s="12"/>
      <c r="BF580" s="12"/>
      <c r="BG580" s="12"/>
      <c r="BH580" s="12"/>
      <c r="BI580" s="12"/>
      <c r="BJ580" s="12"/>
      <c r="BK580" s="12"/>
    </row>
    <row r="581">
      <c r="L581" s="12"/>
      <c r="S581" s="12"/>
      <c r="T581" s="12"/>
      <c r="U581" s="12"/>
      <c r="W581" s="12"/>
      <c r="Y581" s="12"/>
      <c r="AA581" s="12"/>
      <c r="AE581" s="12"/>
      <c r="AL581" s="12"/>
      <c r="AP581" s="12"/>
      <c r="AR581" s="12"/>
      <c r="AV581" s="12"/>
      <c r="BF581" s="12"/>
      <c r="BG581" s="12"/>
      <c r="BH581" s="12"/>
      <c r="BI581" s="12"/>
      <c r="BJ581" s="12"/>
      <c r="BK581" s="12"/>
    </row>
    <row r="582">
      <c r="L582" s="12"/>
      <c r="S582" s="12"/>
      <c r="T582" s="12"/>
      <c r="U582" s="12"/>
      <c r="W582" s="12"/>
      <c r="Y582" s="12"/>
      <c r="AA582" s="12"/>
      <c r="AE582" s="12"/>
      <c r="AL582" s="12"/>
      <c r="AP582" s="12"/>
      <c r="AR582" s="12"/>
      <c r="AV582" s="12"/>
      <c r="BF582" s="12"/>
      <c r="BG582" s="12"/>
      <c r="BH582" s="12"/>
      <c r="BI582" s="12"/>
      <c r="BJ582" s="12"/>
      <c r="BK582" s="12"/>
    </row>
    <row r="583">
      <c r="L583" s="12"/>
      <c r="S583" s="12"/>
      <c r="T583" s="12"/>
      <c r="U583" s="12"/>
      <c r="W583" s="12"/>
      <c r="Y583" s="12"/>
      <c r="AA583" s="12"/>
      <c r="AE583" s="12"/>
      <c r="AL583" s="12"/>
      <c r="AP583" s="12"/>
      <c r="AR583" s="12"/>
      <c r="AV583" s="12"/>
      <c r="BF583" s="12"/>
      <c r="BG583" s="12"/>
      <c r="BH583" s="12"/>
      <c r="BI583" s="12"/>
      <c r="BJ583" s="12"/>
      <c r="BK583" s="12"/>
    </row>
    <row r="584">
      <c r="L584" s="12"/>
      <c r="S584" s="12"/>
      <c r="T584" s="12"/>
      <c r="U584" s="12"/>
      <c r="W584" s="12"/>
      <c r="Y584" s="12"/>
      <c r="AA584" s="12"/>
      <c r="AE584" s="12"/>
      <c r="AL584" s="12"/>
      <c r="AP584" s="12"/>
      <c r="AR584" s="12"/>
      <c r="AV584" s="12"/>
      <c r="BF584" s="12"/>
      <c r="BG584" s="12"/>
      <c r="BH584" s="12"/>
      <c r="BI584" s="12"/>
      <c r="BJ584" s="12"/>
      <c r="BK584" s="12"/>
    </row>
    <row r="585">
      <c r="L585" s="12"/>
      <c r="S585" s="12"/>
      <c r="T585" s="12"/>
      <c r="U585" s="12"/>
      <c r="W585" s="12"/>
      <c r="Y585" s="12"/>
      <c r="AA585" s="12"/>
      <c r="AE585" s="12"/>
      <c r="AL585" s="12"/>
      <c r="AP585" s="12"/>
      <c r="AR585" s="12"/>
      <c r="AV585" s="12"/>
      <c r="BF585" s="12"/>
      <c r="BG585" s="12"/>
      <c r="BH585" s="12"/>
      <c r="BI585" s="12"/>
      <c r="BJ585" s="12"/>
      <c r="BK585" s="12"/>
    </row>
    <row r="586">
      <c r="L586" s="12"/>
      <c r="S586" s="12"/>
      <c r="T586" s="12"/>
      <c r="U586" s="12"/>
      <c r="W586" s="12"/>
      <c r="Y586" s="12"/>
      <c r="AA586" s="12"/>
      <c r="AE586" s="12"/>
      <c r="AL586" s="12"/>
      <c r="AP586" s="12"/>
      <c r="AR586" s="12"/>
      <c r="AV586" s="12"/>
      <c r="BF586" s="12"/>
      <c r="BG586" s="12"/>
      <c r="BH586" s="12"/>
      <c r="BI586" s="12"/>
      <c r="BJ586" s="12"/>
      <c r="BK586" s="12"/>
    </row>
    <row r="587">
      <c r="L587" s="12"/>
      <c r="S587" s="12"/>
      <c r="T587" s="12"/>
      <c r="U587" s="12"/>
      <c r="W587" s="12"/>
      <c r="Y587" s="12"/>
      <c r="AA587" s="12"/>
      <c r="AE587" s="12"/>
      <c r="AL587" s="12"/>
      <c r="AP587" s="12"/>
      <c r="AR587" s="12"/>
      <c r="AV587" s="12"/>
      <c r="BF587" s="12"/>
      <c r="BG587" s="12"/>
      <c r="BH587" s="12"/>
      <c r="BI587" s="12"/>
      <c r="BJ587" s="12"/>
      <c r="BK587" s="12"/>
    </row>
    <row r="588">
      <c r="L588" s="12"/>
      <c r="S588" s="12"/>
      <c r="T588" s="12"/>
      <c r="U588" s="12"/>
      <c r="W588" s="12"/>
      <c r="Y588" s="12"/>
      <c r="AA588" s="12"/>
      <c r="AE588" s="12"/>
      <c r="AL588" s="12"/>
      <c r="AP588" s="12"/>
      <c r="AR588" s="12"/>
      <c r="AV588" s="12"/>
      <c r="BF588" s="12"/>
      <c r="BG588" s="12"/>
      <c r="BH588" s="12"/>
      <c r="BI588" s="12"/>
      <c r="BJ588" s="12"/>
      <c r="BK588" s="12"/>
    </row>
    <row r="589">
      <c r="L589" s="12"/>
      <c r="S589" s="12"/>
      <c r="T589" s="12"/>
      <c r="U589" s="12"/>
      <c r="W589" s="12"/>
      <c r="Y589" s="12"/>
      <c r="AA589" s="12"/>
      <c r="AE589" s="12"/>
      <c r="AL589" s="12"/>
      <c r="AP589" s="12"/>
      <c r="AR589" s="12"/>
      <c r="AV589" s="12"/>
      <c r="BF589" s="12"/>
      <c r="BG589" s="12"/>
      <c r="BH589" s="12"/>
      <c r="BI589" s="12"/>
      <c r="BJ589" s="12"/>
      <c r="BK589" s="12"/>
    </row>
    <row r="590">
      <c r="L590" s="12"/>
      <c r="S590" s="12"/>
      <c r="T590" s="12"/>
      <c r="U590" s="12"/>
      <c r="W590" s="12"/>
      <c r="Y590" s="12"/>
      <c r="AA590" s="12"/>
      <c r="AE590" s="12"/>
      <c r="AL590" s="12"/>
      <c r="AP590" s="12"/>
      <c r="AR590" s="12"/>
      <c r="AV590" s="12"/>
      <c r="BF590" s="12"/>
      <c r="BG590" s="12"/>
      <c r="BH590" s="12"/>
      <c r="BI590" s="12"/>
      <c r="BJ590" s="12"/>
      <c r="BK590" s="12"/>
    </row>
    <row r="591">
      <c r="L591" s="12"/>
      <c r="S591" s="12"/>
      <c r="T591" s="12"/>
      <c r="U591" s="12"/>
      <c r="W591" s="12"/>
      <c r="Y591" s="12"/>
      <c r="AA591" s="12"/>
      <c r="AE591" s="12"/>
      <c r="AL591" s="12"/>
      <c r="AP591" s="12"/>
      <c r="AR591" s="12"/>
      <c r="AV591" s="12"/>
      <c r="BF591" s="12"/>
      <c r="BG591" s="12"/>
      <c r="BH591" s="12"/>
      <c r="BI591" s="12"/>
      <c r="BJ591" s="12"/>
      <c r="BK591" s="12"/>
    </row>
    <row r="592">
      <c r="L592" s="12"/>
      <c r="S592" s="12"/>
      <c r="T592" s="12"/>
      <c r="U592" s="12"/>
      <c r="W592" s="12"/>
      <c r="Y592" s="12"/>
      <c r="AA592" s="12"/>
      <c r="AE592" s="12"/>
      <c r="AL592" s="12"/>
      <c r="AP592" s="12"/>
      <c r="AR592" s="12"/>
      <c r="AV592" s="12"/>
      <c r="BF592" s="12"/>
      <c r="BG592" s="12"/>
      <c r="BH592" s="12"/>
      <c r="BI592" s="12"/>
      <c r="BJ592" s="12"/>
      <c r="BK592" s="12"/>
    </row>
    <row r="593">
      <c r="L593" s="12"/>
      <c r="S593" s="12"/>
      <c r="T593" s="12"/>
      <c r="U593" s="12"/>
      <c r="W593" s="12"/>
      <c r="Y593" s="12"/>
      <c r="AA593" s="12"/>
      <c r="AE593" s="12"/>
      <c r="AL593" s="12"/>
      <c r="AP593" s="12"/>
      <c r="AR593" s="12"/>
      <c r="AV593" s="12"/>
      <c r="BF593" s="12"/>
      <c r="BG593" s="12"/>
      <c r="BH593" s="12"/>
      <c r="BI593" s="12"/>
      <c r="BJ593" s="12"/>
      <c r="BK593" s="12"/>
    </row>
    <row r="594">
      <c r="L594" s="12"/>
      <c r="S594" s="12"/>
      <c r="T594" s="12"/>
      <c r="U594" s="12"/>
      <c r="W594" s="12"/>
      <c r="Y594" s="12"/>
      <c r="AA594" s="12"/>
      <c r="AE594" s="12"/>
      <c r="AL594" s="12"/>
      <c r="AP594" s="12"/>
      <c r="AR594" s="12"/>
      <c r="AV594" s="12"/>
      <c r="BF594" s="12"/>
      <c r="BG594" s="12"/>
      <c r="BH594" s="12"/>
      <c r="BI594" s="12"/>
      <c r="BJ594" s="12"/>
      <c r="BK594" s="12"/>
    </row>
    <row r="595">
      <c r="L595" s="12"/>
      <c r="S595" s="12"/>
      <c r="T595" s="12"/>
      <c r="U595" s="12"/>
      <c r="W595" s="12"/>
      <c r="Y595" s="12"/>
      <c r="AA595" s="12"/>
      <c r="AE595" s="12"/>
      <c r="AL595" s="12"/>
      <c r="AP595" s="12"/>
      <c r="AR595" s="12"/>
      <c r="AV595" s="12"/>
      <c r="BF595" s="12"/>
      <c r="BG595" s="12"/>
      <c r="BH595" s="12"/>
      <c r="BI595" s="12"/>
      <c r="BJ595" s="12"/>
      <c r="BK595" s="12"/>
    </row>
    <row r="596">
      <c r="L596" s="12"/>
      <c r="S596" s="12"/>
      <c r="T596" s="12"/>
      <c r="U596" s="12"/>
      <c r="W596" s="12"/>
      <c r="Y596" s="12"/>
      <c r="AA596" s="12"/>
      <c r="AE596" s="12"/>
      <c r="AL596" s="12"/>
      <c r="AP596" s="12"/>
      <c r="AR596" s="12"/>
      <c r="AV596" s="12"/>
      <c r="BF596" s="12"/>
      <c r="BG596" s="12"/>
      <c r="BH596" s="12"/>
      <c r="BI596" s="12"/>
      <c r="BJ596" s="12"/>
      <c r="BK596" s="12"/>
    </row>
    <row r="597">
      <c r="L597" s="12"/>
      <c r="S597" s="12"/>
      <c r="T597" s="12"/>
      <c r="U597" s="12"/>
      <c r="W597" s="12"/>
      <c r="Y597" s="12"/>
      <c r="AA597" s="12"/>
      <c r="AE597" s="12"/>
      <c r="AL597" s="12"/>
      <c r="AP597" s="12"/>
      <c r="AR597" s="12"/>
      <c r="AV597" s="12"/>
      <c r="BF597" s="12"/>
      <c r="BG597" s="12"/>
      <c r="BH597" s="12"/>
      <c r="BI597" s="12"/>
      <c r="BJ597" s="12"/>
      <c r="BK597" s="12"/>
    </row>
    <row r="598">
      <c r="L598" s="12"/>
      <c r="S598" s="12"/>
      <c r="T598" s="12"/>
      <c r="U598" s="12"/>
      <c r="W598" s="12"/>
      <c r="Y598" s="12"/>
      <c r="AA598" s="12"/>
      <c r="AE598" s="12"/>
      <c r="AL598" s="12"/>
      <c r="AP598" s="12"/>
      <c r="AR598" s="12"/>
      <c r="AV598" s="12"/>
      <c r="BF598" s="12"/>
      <c r="BG598" s="12"/>
      <c r="BH598" s="12"/>
      <c r="BI598" s="12"/>
      <c r="BJ598" s="12"/>
      <c r="BK598" s="12"/>
    </row>
    <row r="599">
      <c r="L599" s="12"/>
      <c r="S599" s="12"/>
      <c r="T599" s="12"/>
      <c r="U599" s="12"/>
      <c r="W599" s="12"/>
      <c r="Y599" s="12"/>
      <c r="AA599" s="12"/>
      <c r="AE599" s="12"/>
      <c r="AL599" s="12"/>
      <c r="AP599" s="12"/>
      <c r="AR599" s="12"/>
      <c r="AV599" s="12"/>
      <c r="BF599" s="12"/>
      <c r="BG599" s="12"/>
      <c r="BH599" s="12"/>
      <c r="BI599" s="12"/>
      <c r="BJ599" s="12"/>
      <c r="BK599" s="12"/>
    </row>
    <row r="600">
      <c r="L600" s="12"/>
      <c r="S600" s="12"/>
      <c r="T600" s="12"/>
      <c r="U600" s="12"/>
      <c r="W600" s="12"/>
      <c r="Y600" s="12"/>
      <c r="AA600" s="12"/>
      <c r="AE600" s="12"/>
      <c r="AL600" s="12"/>
      <c r="AP600" s="12"/>
      <c r="AR600" s="12"/>
      <c r="AV600" s="12"/>
      <c r="BF600" s="12"/>
      <c r="BG600" s="12"/>
      <c r="BH600" s="12"/>
      <c r="BI600" s="12"/>
      <c r="BJ600" s="12"/>
      <c r="BK600" s="12"/>
    </row>
    <row r="601">
      <c r="L601" s="12"/>
      <c r="S601" s="12"/>
      <c r="T601" s="12"/>
      <c r="U601" s="12"/>
      <c r="W601" s="12"/>
      <c r="Y601" s="12"/>
      <c r="AA601" s="12"/>
      <c r="AE601" s="12"/>
      <c r="AL601" s="12"/>
      <c r="AP601" s="12"/>
      <c r="AR601" s="12"/>
      <c r="AV601" s="12"/>
      <c r="BF601" s="12"/>
      <c r="BG601" s="12"/>
      <c r="BH601" s="12"/>
      <c r="BI601" s="12"/>
      <c r="BJ601" s="12"/>
      <c r="BK601" s="12"/>
    </row>
    <row r="602">
      <c r="L602" s="12"/>
      <c r="S602" s="12"/>
      <c r="T602" s="12"/>
      <c r="U602" s="12"/>
      <c r="W602" s="12"/>
      <c r="Y602" s="12"/>
      <c r="AA602" s="12"/>
      <c r="AE602" s="12"/>
      <c r="AL602" s="12"/>
      <c r="AP602" s="12"/>
      <c r="AR602" s="12"/>
      <c r="AV602" s="12"/>
      <c r="BF602" s="12"/>
      <c r="BG602" s="12"/>
      <c r="BH602" s="12"/>
      <c r="BI602" s="12"/>
      <c r="BJ602" s="12"/>
      <c r="BK602" s="12"/>
    </row>
    <row r="603">
      <c r="L603" s="12"/>
      <c r="S603" s="12"/>
      <c r="T603" s="12"/>
      <c r="U603" s="12"/>
      <c r="W603" s="12"/>
      <c r="Y603" s="12"/>
      <c r="AA603" s="12"/>
      <c r="AE603" s="12"/>
      <c r="AL603" s="12"/>
      <c r="AP603" s="12"/>
      <c r="AR603" s="12"/>
      <c r="AV603" s="12"/>
      <c r="BF603" s="12"/>
      <c r="BG603" s="12"/>
      <c r="BH603" s="12"/>
      <c r="BI603" s="12"/>
      <c r="BJ603" s="12"/>
      <c r="BK603" s="12"/>
    </row>
    <row r="604">
      <c r="L604" s="12"/>
      <c r="S604" s="12"/>
      <c r="T604" s="12"/>
      <c r="U604" s="12"/>
      <c r="W604" s="12"/>
      <c r="Y604" s="12"/>
      <c r="AA604" s="12"/>
      <c r="AE604" s="12"/>
      <c r="AL604" s="12"/>
      <c r="AP604" s="12"/>
      <c r="AR604" s="12"/>
      <c r="AV604" s="12"/>
      <c r="BF604" s="12"/>
      <c r="BG604" s="12"/>
      <c r="BH604" s="12"/>
      <c r="BI604" s="12"/>
      <c r="BJ604" s="12"/>
      <c r="BK604" s="12"/>
    </row>
    <row r="605">
      <c r="L605" s="12"/>
      <c r="S605" s="12"/>
      <c r="T605" s="12"/>
      <c r="U605" s="12"/>
      <c r="W605" s="12"/>
      <c r="Y605" s="12"/>
      <c r="AA605" s="12"/>
      <c r="AE605" s="12"/>
      <c r="AL605" s="12"/>
      <c r="AP605" s="12"/>
      <c r="AR605" s="12"/>
      <c r="AV605" s="12"/>
      <c r="BF605" s="12"/>
      <c r="BG605" s="12"/>
      <c r="BH605" s="12"/>
      <c r="BI605" s="12"/>
      <c r="BJ605" s="12"/>
      <c r="BK605" s="12"/>
    </row>
    <row r="606">
      <c r="L606" s="12"/>
      <c r="S606" s="12"/>
      <c r="T606" s="12"/>
      <c r="U606" s="12"/>
      <c r="W606" s="12"/>
      <c r="Y606" s="12"/>
      <c r="AA606" s="12"/>
      <c r="AE606" s="12"/>
      <c r="AL606" s="12"/>
      <c r="AP606" s="12"/>
      <c r="AR606" s="12"/>
      <c r="AV606" s="12"/>
      <c r="BF606" s="12"/>
      <c r="BG606" s="12"/>
      <c r="BH606" s="12"/>
      <c r="BI606" s="12"/>
      <c r="BJ606" s="12"/>
      <c r="BK606" s="12"/>
    </row>
    <row r="607">
      <c r="L607" s="12"/>
      <c r="S607" s="12"/>
      <c r="T607" s="12"/>
      <c r="U607" s="12"/>
      <c r="W607" s="12"/>
      <c r="Y607" s="12"/>
      <c r="AA607" s="12"/>
      <c r="AE607" s="12"/>
      <c r="AL607" s="12"/>
      <c r="AP607" s="12"/>
      <c r="AR607" s="12"/>
      <c r="AV607" s="12"/>
      <c r="BF607" s="12"/>
      <c r="BG607" s="12"/>
      <c r="BH607" s="12"/>
      <c r="BI607" s="12"/>
      <c r="BJ607" s="12"/>
      <c r="BK607" s="12"/>
    </row>
    <row r="608">
      <c r="L608" s="12"/>
      <c r="S608" s="12"/>
      <c r="T608" s="12"/>
      <c r="U608" s="12"/>
      <c r="W608" s="12"/>
      <c r="Y608" s="12"/>
      <c r="AA608" s="12"/>
      <c r="AE608" s="12"/>
      <c r="AL608" s="12"/>
      <c r="AP608" s="12"/>
      <c r="AR608" s="12"/>
      <c r="AV608" s="12"/>
      <c r="BF608" s="12"/>
      <c r="BG608" s="12"/>
      <c r="BH608" s="12"/>
      <c r="BI608" s="12"/>
      <c r="BJ608" s="12"/>
      <c r="BK608" s="12"/>
    </row>
    <row r="609">
      <c r="L609" s="12"/>
      <c r="S609" s="12"/>
      <c r="T609" s="12"/>
      <c r="U609" s="12"/>
      <c r="W609" s="12"/>
      <c r="Y609" s="12"/>
      <c r="AA609" s="12"/>
      <c r="AE609" s="12"/>
      <c r="AL609" s="12"/>
      <c r="AP609" s="12"/>
      <c r="AR609" s="12"/>
      <c r="AV609" s="12"/>
      <c r="BF609" s="12"/>
      <c r="BG609" s="12"/>
      <c r="BH609" s="12"/>
      <c r="BI609" s="12"/>
      <c r="BJ609" s="12"/>
      <c r="BK609" s="12"/>
    </row>
    <row r="610">
      <c r="L610" s="12"/>
      <c r="S610" s="12"/>
      <c r="T610" s="12"/>
      <c r="U610" s="12"/>
      <c r="W610" s="12"/>
      <c r="Y610" s="12"/>
      <c r="AA610" s="12"/>
      <c r="AE610" s="12"/>
      <c r="AL610" s="12"/>
      <c r="AP610" s="12"/>
      <c r="AR610" s="12"/>
      <c r="AV610" s="12"/>
      <c r="BF610" s="12"/>
      <c r="BG610" s="12"/>
      <c r="BH610" s="12"/>
      <c r="BI610" s="12"/>
      <c r="BJ610" s="12"/>
      <c r="BK610" s="12"/>
    </row>
    <row r="611">
      <c r="L611" s="12"/>
      <c r="S611" s="12"/>
      <c r="T611" s="12"/>
      <c r="U611" s="12"/>
      <c r="W611" s="12"/>
      <c r="Y611" s="12"/>
      <c r="AA611" s="12"/>
      <c r="AE611" s="12"/>
      <c r="AL611" s="12"/>
      <c r="AP611" s="12"/>
      <c r="AR611" s="12"/>
      <c r="AV611" s="12"/>
      <c r="BF611" s="12"/>
      <c r="BG611" s="12"/>
      <c r="BH611" s="12"/>
      <c r="BI611" s="12"/>
      <c r="BJ611" s="12"/>
      <c r="BK611" s="12"/>
    </row>
    <row r="612">
      <c r="L612" s="12"/>
      <c r="S612" s="12"/>
      <c r="T612" s="12"/>
      <c r="U612" s="12"/>
      <c r="W612" s="12"/>
      <c r="Y612" s="12"/>
      <c r="AA612" s="12"/>
      <c r="AE612" s="12"/>
      <c r="AL612" s="12"/>
      <c r="AP612" s="12"/>
      <c r="AR612" s="12"/>
      <c r="AV612" s="12"/>
      <c r="BF612" s="12"/>
      <c r="BG612" s="12"/>
      <c r="BH612" s="12"/>
      <c r="BI612" s="12"/>
      <c r="BJ612" s="12"/>
      <c r="BK612" s="12"/>
    </row>
    <row r="613">
      <c r="L613" s="12"/>
      <c r="S613" s="12"/>
      <c r="T613" s="12"/>
      <c r="U613" s="12"/>
      <c r="W613" s="12"/>
      <c r="Y613" s="12"/>
      <c r="AA613" s="12"/>
      <c r="AE613" s="12"/>
      <c r="AL613" s="12"/>
      <c r="AP613" s="12"/>
      <c r="AR613" s="12"/>
      <c r="AV613" s="12"/>
      <c r="BF613" s="12"/>
      <c r="BG613" s="12"/>
      <c r="BH613" s="12"/>
      <c r="BI613" s="12"/>
      <c r="BJ613" s="12"/>
      <c r="BK613" s="12"/>
    </row>
    <row r="614">
      <c r="L614" s="12"/>
      <c r="S614" s="12"/>
      <c r="T614" s="12"/>
      <c r="U614" s="12"/>
      <c r="W614" s="12"/>
      <c r="Y614" s="12"/>
      <c r="AA614" s="12"/>
      <c r="AE614" s="12"/>
      <c r="AL614" s="12"/>
      <c r="AP614" s="12"/>
      <c r="AR614" s="12"/>
      <c r="AV614" s="12"/>
      <c r="BF614" s="12"/>
      <c r="BG614" s="12"/>
      <c r="BH614" s="12"/>
      <c r="BI614" s="12"/>
      <c r="BJ614" s="12"/>
      <c r="BK614" s="12"/>
    </row>
    <row r="615">
      <c r="L615" s="12"/>
      <c r="S615" s="12"/>
      <c r="T615" s="12"/>
      <c r="U615" s="12"/>
      <c r="W615" s="12"/>
      <c r="Y615" s="12"/>
      <c r="AA615" s="12"/>
      <c r="AE615" s="12"/>
      <c r="AL615" s="12"/>
      <c r="AP615" s="12"/>
      <c r="AR615" s="12"/>
      <c r="AV615" s="12"/>
      <c r="BF615" s="12"/>
      <c r="BG615" s="12"/>
      <c r="BH615" s="12"/>
      <c r="BI615" s="12"/>
      <c r="BJ615" s="12"/>
      <c r="BK615" s="12"/>
    </row>
    <row r="616">
      <c r="L616" s="12"/>
      <c r="S616" s="12"/>
      <c r="T616" s="12"/>
      <c r="U616" s="12"/>
      <c r="W616" s="12"/>
      <c r="Y616" s="12"/>
      <c r="AA616" s="12"/>
      <c r="AE616" s="12"/>
      <c r="AL616" s="12"/>
      <c r="AP616" s="12"/>
      <c r="AR616" s="12"/>
      <c r="AV616" s="12"/>
      <c r="BF616" s="12"/>
      <c r="BG616" s="12"/>
      <c r="BH616" s="12"/>
      <c r="BI616" s="12"/>
      <c r="BJ616" s="12"/>
      <c r="BK616" s="12"/>
    </row>
    <row r="617">
      <c r="L617" s="12"/>
      <c r="S617" s="12"/>
      <c r="T617" s="12"/>
      <c r="U617" s="12"/>
      <c r="W617" s="12"/>
      <c r="Y617" s="12"/>
      <c r="AA617" s="12"/>
      <c r="AE617" s="12"/>
      <c r="AL617" s="12"/>
      <c r="AP617" s="12"/>
      <c r="AR617" s="12"/>
      <c r="AV617" s="12"/>
      <c r="BF617" s="12"/>
      <c r="BG617" s="12"/>
      <c r="BH617" s="12"/>
      <c r="BI617" s="12"/>
      <c r="BJ617" s="12"/>
      <c r="BK617" s="12"/>
    </row>
    <row r="618">
      <c r="L618" s="12"/>
      <c r="S618" s="12"/>
      <c r="T618" s="12"/>
      <c r="U618" s="12"/>
      <c r="W618" s="12"/>
      <c r="Y618" s="12"/>
      <c r="AA618" s="12"/>
      <c r="AE618" s="12"/>
      <c r="AL618" s="12"/>
      <c r="AP618" s="12"/>
      <c r="AR618" s="12"/>
      <c r="AV618" s="12"/>
      <c r="BF618" s="12"/>
      <c r="BG618" s="12"/>
      <c r="BH618" s="12"/>
      <c r="BI618" s="12"/>
      <c r="BJ618" s="12"/>
      <c r="BK618" s="12"/>
    </row>
    <row r="619">
      <c r="L619" s="12"/>
      <c r="S619" s="12"/>
      <c r="T619" s="12"/>
      <c r="U619" s="12"/>
      <c r="W619" s="12"/>
      <c r="Y619" s="12"/>
      <c r="AA619" s="12"/>
      <c r="AE619" s="12"/>
      <c r="AL619" s="12"/>
      <c r="AP619" s="12"/>
      <c r="AR619" s="12"/>
      <c r="AV619" s="12"/>
      <c r="BF619" s="12"/>
      <c r="BG619" s="12"/>
      <c r="BH619" s="12"/>
      <c r="BI619" s="12"/>
      <c r="BJ619" s="12"/>
      <c r="BK619" s="12"/>
    </row>
    <row r="620">
      <c r="L620" s="12"/>
      <c r="S620" s="12"/>
      <c r="T620" s="12"/>
      <c r="U620" s="12"/>
      <c r="W620" s="12"/>
      <c r="Y620" s="12"/>
      <c r="AA620" s="12"/>
      <c r="AE620" s="12"/>
      <c r="AL620" s="12"/>
      <c r="AP620" s="12"/>
      <c r="AR620" s="12"/>
      <c r="AV620" s="12"/>
      <c r="BF620" s="12"/>
      <c r="BG620" s="12"/>
      <c r="BH620" s="12"/>
      <c r="BI620" s="12"/>
      <c r="BJ620" s="12"/>
      <c r="BK620" s="12"/>
    </row>
    <row r="621">
      <c r="L621" s="12"/>
      <c r="S621" s="12"/>
      <c r="T621" s="12"/>
      <c r="U621" s="12"/>
      <c r="W621" s="12"/>
      <c r="Y621" s="12"/>
      <c r="AA621" s="12"/>
      <c r="AE621" s="12"/>
      <c r="AL621" s="12"/>
      <c r="AP621" s="12"/>
      <c r="AR621" s="12"/>
      <c r="AV621" s="12"/>
      <c r="BF621" s="12"/>
      <c r="BG621" s="12"/>
      <c r="BH621" s="12"/>
      <c r="BI621" s="12"/>
      <c r="BJ621" s="12"/>
      <c r="BK621" s="12"/>
    </row>
    <row r="622">
      <c r="L622" s="12"/>
      <c r="S622" s="12"/>
      <c r="T622" s="12"/>
      <c r="U622" s="12"/>
      <c r="W622" s="12"/>
      <c r="Y622" s="12"/>
      <c r="AA622" s="12"/>
      <c r="AE622" s="12"/>
      <c r="AL622" s="12"/>
      <c r="AP622" s="12"/>
      <c r="AR622" s="12"/>
      <c r="AV622" s="12"/>
      <c r="BF622" s="12"/>
      <c r="BG622" s="12"/>
      <c r="BH622" s="12"/>
      <c r="BI622" s="12"/>
      <c r="BJ622" s="12"/>
      <c r="BK622" s="12"/>
    </row>
    <row r="623">
      <c r="L623" s="12"/>
      <c r="S623" s="12"/>
      <c r="T623" s="12"/>
      <c r="U623" s="12"/>
      <c r="W623" s="12"/>
      <c r="Y623" s="12"/>
      <c r="AA623" s="12"/>
      <c r="AE623" s="12"/>
      <c r="AL623" s="12"/>
      <c r="AP623" s="12"/>
      <c r="AR623" s="12"/>
      <c r="AV623" s="12"/>
      <c r="BF623" s="12"/>
      <c r="BG623" s="12"/>
      <c r="BH623" s="12"/>
      <c r="BI623" s="12"/>
      <c r="BJ623" s="12"/>
      <c r="BK623" s="12"/>
    </row>
    <row r="624">
      <c r="L624" s="12"/>
      <c r="S624" s="12"/>
      <c r="T624" s="12"/>
      <c r="U624" s="12"/>
      <c r="W624" s="12"/>
      <c r="Y624" s="12"/>
      <c r="AA624" s="12"/>
      <c r="AE624" s="12"/>
      <c r="AL624" s="12"/>
      <c r="AP624" s="12"/>
      <c r="AR624" s="12"/>
      <c r="AV624" s="12"/>
      <c r="BF624" s="12"/>
      <c r="BG624" s="12"/>
      <c r="BH624" s="12"/>
      <c r="BI624" s="12"/>
      <c r="BJ624" s="12"/>
      <c r="BK624" s="12"/>
    </row>
    <row r="625">
      <c r="L625" s="12"/>
      <c r="S625" s="12"/>
      <c r="T625" s="12"/>
      <c r="U625" s="12"/>
      <c r="W625" s="12"/>
      <c r="Y625" s="12"/>
      <c r="AA625" s="12"/>
      <c r="AE625" s="12"/>
      <c r="AL625" s="12"/>
      <c r="AP625" s="12"/>
      <c r="AR625" s="12"/>
      <c r="AV625" s="12"/>
      <c r="BF625" s="12"/>
      <c r="BG625" s="12"/>
      <c r="BH625" s="12"/>
      <c r="BI625" s="12"/>
      <c r="BJ625" s="12"/>
      <c r="BK625" s="12"/>
    </row>
    <row r="626">
      <c r="L626" s="12"/>
      <c r="S626" s="12"/>
      <c r="T626" s="12"/>
      <c r="U626" s="12"/>
      <c r="W626" s="12"/>
      <c r="Y626" s="12"/>
      <c r="AA626" s="12"/>
      <c r="AE626" s="12"/>
      <c r="AL626" s="12"/>
      <c r="AP626" s="12"/>
      <c r="AR626" s="12"/>
      <c r="AV626" s="12"/>
      <c r="BF626" s="12"/>
      <c r="BG626" s="12"/>
      <c r="BH626" s="12"/>
      <c r="BI626" s="12"/>
      <c r="BJ626" s="12"/>
      <c r="BK626" s="12"/>
    </row>
    <row r="627">
      <c r="L627" s="12"/>
      <c r="S627" s="12"/>
      <c r="T627" s="12"/>
      <c r="U627" s="12"/>
      <c r="W627" s="12"/>
      <c r="Y627" s="12"/>
      <c r="AA627" s="12"/>
      <c r="AE627" s="12"/>
      <c r="AL627" s="12"/>
      <c r="AP627" s="12"/>
      <c r="AR627" s="12"/>
      <c r="AV627" s="12"/>
      <c r="BF627" s="12"/>
      <c r="BG627" s="12"/>
      <c r="BH627" s="12"/>
      <c r="BI627" s="12"/>
      <c r="BJ627" s="12"/>
      <c r="BK627" s="12"/>
    </row>
    <row r="628">
      <c r="L628" s="12"/>
      <c r="S628" s="12"/>
      <c r="T628" s="12"/>
      <c r="U628" s="12"/>
      <c r="W628" s="12"/>
      <c r="Y628" s="12"/>
      <c r="AA628" s="12"/>
      <c r="AE628" s="12"/>
      <c r="AL628" s="12"/>
      <c r="AP628" s="12"/>
      <c r="AR628" s="12"/>
      <c r="AV628" s="12"/>
      <c r="BF628" s="12"/>
      <c r="BG628" s="12"/>
      <c r="BH628" s="12"/>
      <c r="BI628" s="12"/>
      <c r="BJ628" s="12"/>
      <c r="BK628" s="12"/>
    </row>
    <row r="629">
      <c r="L629" s="12"/>
      <c r="S629" s="12"/>
      <c r="T629" s="12"/>
      <c r="U629" s="12"/>
      <c r="W629" s="12"/>
      <c r="Y629" s="12"/>
      <c r="AA629" s="12"/>
      <c r="AE629" s="12"/>
      <c r="AL629" s="12"/>
      <c r="AP629" s="12"/>
      <c r="AR629" s="12"/>
      <c r="AV629" s="12"/>
      <c r="BF629" s="12"/>
      <c r="BG629" s="12"/>
      <c r="BH629" s="12"/>
      <c r="BI629" s="12"/>
      <c r="BJ629" s="12"/>
      <c r="BK629" s="12"/>
    </row>
    <row r="630">
      <c r="L630" s="12"/>
      <c r="S630" s="12"/>
      <c r="T630" s="12"/>
      <c r="U630" s="12"/>
      <c r="W630" s="12"/>
      <c r="Y630" s="12"/>
      <c r="AA630" s="12"/>
      <c r="AE630" s="12"/>
      <c r="AL630" s="12"/>
      <c r="AP630" s="12"/>
      <c r="AR630" s="12"/>
      <c r="AV630" s="12"/>
      <c r="BF630" s="12"/>
      <c r="BG630" s="12"/>
      <c r="BH630" s="12"/>
      <c r="BI630" s="12"/>
      <c r="BJ630" s="12"/>
      <c r="BK630" s="12"/>
    </row>
    <row r="631">
      <c r="L631" s="12"/>
      <c r="S631" s="12"/>
      <c r="T631" s="12"/>
      <c r="U631" s="12"/>
      <c r="W631" s="12"/>
      <c r="Y631" s="12"/>
      <c r="AA631" s="12"/>
      <c r="AE631" s="12"/>
      <c r="AL631" s="12"/>
      <c r="AP631" s="12"/>
      <c r="AR631" s="12"/>
      <c r="AV631" s="12"/>
      <c r="BF631" s="12"/>
      <c r="BG631" s="12"/>
      <c r="BH631" s="12"/>
      <c r="BI631" s="12"/>
      <c r="BJ631" s="12"/>
      <c r="BK631" s="12"/>
    </row>
    <row r="632">
      <c r="L632" s="12"/>
      <c r="S632" s="12"/>
      <c r="T632" s="12"/>
      <c r="U632" s="12"/>
      <c r="W632" s="12"/>
      <c r="Y632" s="12"/>
      <c r="AA632" s="12"/>
      <c r="AE632" s="12"/>
      <c r="AL632" s="12"/>
      <c r="AP632" s="12"/>
      <c r="AR632" s="12"/>
      <c r="AV632" s="12"/>
      <c r="BF632" s="12"/>
      <c r="BG632" s="12"/>
      <c r="BH632" s="12"/>
      <c r="BI632" s="12"/>
      <c r="BJ632" s="12"/>
      <c r="BK632" s="12"/>
    </row>
    <row r="633">
      <c r="L633" s="12"/>
      <c r="S633" s="12"/>
      <c r="T633" s="12"/>
      <c r="U633" s="12"/>
      <c r="W633" s="12"/>
      <c r="Y633" s="12"/>
      <c r="AA633" s="12"/>
      <c r="AE633" s="12"/>
      <c r="AL633" s="12"/>
      <c r="AP633" s="12"/>
      <c r="AR633" s="12"/>
      <c r="AV633" s="12"/>
      <c r="BF633" s="12"/>
      <c r="BG633" s="12"/>
      <c r="BH633" s="12"/>
      <c r="BI633" s="12"/>
      <c r="BJ633" s="12"/>
      <c r="BK633" s="12"/>
    </row>
    <row r="634">
      <c r="L634" s="12"/>
      <c r="S634" s="12"/>
      <c r="T634" s="12"/>
      <c r="U634" s="12"/>
      <c r="W634" s="12"/>
      <c r="Y634" s="12"/>
      <c r="AA634" s="12"/>
      <c r="AE634" s="12"/>
      <c r="AL634" s="12"/>
      <c r="AP634" s="12"/>
      <c r="AR634" s="12"/>
      <c r="AV634" s="12"/>
      <c r="BF634" s="12"/>
      <c r="BG634" s="12"/>
      <c r="BH634" s="12"/>
      <c r="BI634" s="12"/>
      <c r="BJ634" s="12"/>
      <c r="BK634" s="12"/>
    </row>
    <row r="635">
      <c r="L635" s="12"/>
      <c r="S635" s="12"/>
      <c r="T635" s="12"/>
      <c r="U635" s="12"/>
      <c r="W635" s="12"/>
      <c r="Y635" s="12"/>
      <c r="AA635" s="12"/>
      <c r="AE635" s="12"/>
      <c r="AL635" s="12"/>
      <c r="AP635" s="12"/>
      <c r="AR635" s="12"/>
      <c r="AV635" s="12"/>
      <c r="BF635" s="12"/>
      <c r="BG635" s="12"/>
      <c r="BH635" s="12"/>
      <c r="BI635" s="12"/>
      <c r="BJ635" s="12"/>
      <c r="BK635" s="12"/>
    </row>
    <row r="636">
      <c r="L636" s="12"/>
      <c r="S636" s="12"/>
      <c r="T636" s="12"/>
      <c r="U636" s="12"/>
      <c r="W636" s="12"/>
      <c r="Y636" s="12"/>
      <c r="AA636" s="12"/>
      <c r="AE636" s="12"/>
      <c r="AL636" s="12"/>
      <c r="AP636" s="12"/>
      <c r="AR636" s="12"/>
      <c r="AV636" s="12"/>
      <c r="BF636" s="12"/>
      <c r="BG636" s="12"/>
      <c r="BH636" s="12"/>
      <c r="BI636" s="12"/>
      <c r="BJ636" s="12"/>
      <c r="BK636" s="12"/>
    </row>
    <row r="637">
      <c r="L637" s="12"/>
      <c r="S637" s="12"/>
      <c r="T637" s="12"/>
      <c r="U637" s="12"/>
      <c r="W637" s="12"/>
      <c r="Y637" s="12"/>
      <c r="AA637" s="12"/>
      <c r="AE637" s="12"/>
      <c r="AL637" s="12"/>
      <c r="AP637" s="12"/>
      <c r="AR637" s="12"/>
      <c r="AV637" s="12"/>
      <c r="BF637" s="12"/>
      <c r="BG637" s="12"/>
      <c r="BH637" s="12"/>
      <c r="BI637" s="12"/>
      <c r="BJ637" s="12"/>
      <c r="BK637" s="12"/>
    </row>
    <row r="638">
      <c r="L638" s="12"/>
      <c r="S638" s="12"/>
      <c r="T638" s="12"/>
      <c r="U638" s="12"/>
      <c r="W638" s="12"/>
      <c r="Y638" s="12"/>
      <c r="AA638" s="12"/>
      <c r="AE638" s="12"/>
      <c r="AL638" s="12"/>
      <c r="AP638" s="12"/>
      <c r="AR638" s="12"/>
      <c r="AV638" s="12"/>
      <c r="BF638" s="12"/>
      <c r="BG638" s="12"/>
      <c r="BH638" s="12"/>
      <c r="BI638" s="12"/>
      <c r="BJ638" s="12"/>
      <c r="BK638" s="12"/>
    </row>
    <row r="639">
      <c r="L639" s="12"/>
      <c r="S639" s="12"/>
      <c r="T639" s="12"/>
      <c r="U639" s="12"/>
      <c r="W639" s="12"/>
      <c r="Y639" s="12"/>
      <c r="AA639" s="12"/>
      <c r="AE639" s="12"/>
      <c r="AL639" s="12"/>
      <c r="AP639" s="12"/>
      <c r="AR639" s="12"/>
      <c r="AV639" s="12"/>
      <c r="BF639" s="12"/>
      <c r="BG639" s="12"/>
      <c r="BH639" s="12"/>
      <c r="BI639" s="12"/>
      <c r="BJ639" s="12"/>
      <c r="BK639" s="12"/>
    </row>
    <row r="640">
      <c r="L640" s="12"/>
      <c r="S640" s="12"/>
      <c r="T640" s="12"/>
      <c r="U640" s="12"/>
      <c r="W640" s="12"/>
      <c r="Y640" s="12"/>
      <c r="AA640" s="12"/>
      <c r="AE640" s="12"/>
      <c r="AL640" s="12"/>
      <c r="AP640" s="12"/>
      <c r="AR640" s="12"/>
      <c r="AV640" s="12"/>
      <c r="BF640" s="12"/>
      <c r="BG640" s="12"/>
      <c r="BH640" s="12"/>
      <c r="BI640" s="12"/>
      <c r="BJ640" s="12"/>
      <c r="BK640" s="12"/>
    </row>
    <row r="641">
      <c r="L641" s="12"/>
      <c r="S641" s="12"/>
      <c r="T641" s="12"/>
      <c r="U641" s="12"/>
      <c r="W641" s="12"/>
      <c r="Y641" s="12"/>
      <c r="AA641" s="12"/>
      <c r="AE641" s="12"/>
      <c r="AL641" s="12"/>
      <c r="AP641" s="12"/>
      <c r="AR641" s="12"/>
      <c r="AV641" s="12"/>
      <c r="BF641" s="12"/>
      <c r="BG641" s="12"/>
      <c r="BH641" s="12"/>
      <c r="BI641" s="12"/>
      <c r="BJ641" s="12"/>
      <c r="BK641" s="12"/>
    </row>
    <row r="642">
      <c r="L642" s="12"/>
      <c r="S642" s="12"/>
      <c r="T642" s="12"/>
      <c r="U642" s="12"/>
      <c r="W642" s="12"/>
      <c r="Y642" s="12"/>
      <c r="AA642" s="12"/>
      <c r="AE642" s="12"/>
      <c r="AL642" s="12"/>
      <c r="AP642" s="12"/>
      <c r="AR642" s="12"/>
      <c r="AV642" s="12"/>
      <c r="BF642" s="12"/>
      <c r="BG642" s="12"/>
      <c r="BH642" s="12"/>
      <c r="BI642" s="12"/>
      <c r="BJ642" s="12"/>
      <c r="BK642" s="12"/>
    </row>
    <row r="643">
      <c r="L643" s="12"/>
      <c r="S643" s="12"/>
      <c r="T643" s="12"/>
      <c r="U643" s="12"/>
      <c r="W643" s="12"/>
      <c r="Y643" s="12"/>
      <c r="AA643" s="12"/>
      <c r="AE643" s="12"/>
      <c r="AL643" s="12"/>
      <c r="AP643" s="12"/>
      <c r="AR643" s="12"/>
      <c r="AV643" s="12"/>
      <c r="BF643" s="12"/>
      <c r="BG643" s="12"/>
      <c r="BH643" s="12"/>
      <c r="BI643" s="12"/>
      <c r="BJ643" s="12"/>
      <c r="BK643" s="12"/>
    </row>
    <row r="644">
      <c r="L644" s="12"/>
      <c r="S644" s="12"/>
      <c r="T644" s="12"/>
      <c r="U644" s="12"/>
      <c r="W644" s="12"/>
      <c r="Y644" s="12"/>
      <c r="AA644" s="12"/>
      <c r="AE644" s="12"/>
      <c r="AL644" s="12"/>
      <c r="AP644" s="12"/>
      <c r="AR644" s="12"/>
      <c r="AV644" s="12"/>
      <c r="BF644" s="12"/>
      <c r="BG644" s="12"/>
      <c r="BH644" s="12"/>
      <c r="BI644" s="12"/>
      <c r="BJ644" s="12"/>
      <c r="BK644" s="12"/>
    </row>
    <row r="645">
      <c r="L645" s="12"/>
      <c r="S645" s="12"/>
      <c r="T645" s="12"/>
      <c r="U645" s="12"/>
      <c r="W645" s="12"/>
      <c r="Y645" s="12"/>
      <c r="AA645" s="12"/>
      <c r="AE645" s="12"/>
      <c r="AL645" s="12"/>
      <c r="AP645" s="12"/>
      <c r="AR645" s="12"/>
      <c r="AV645" s="12"/>
      <c r="BF645" s="12"/>
      <c r="BG645" s="12"/>
      <c r="BH645" s="12"/>
      <c r="BI645" s="12"/>
      <c r="BJ645" s="12"/>
      <c r="BK645" s="12"/>
    </row>
    <row r="646">
      <c r="L646" s="12"/>
      <c r="S646" s="12"/>
      <c r="T646" s="12"/>
      <c r="U646" s="12"/>
      <c r="W646" s="12"/>
      <c r="Y646" s="12"/>
      <c r="AA646" s="12"/>
      <c r="AE646" s="12"/>
      <c r="AL646" s="12"/>
      <c r="AP646" s="12"/>
      <c r="AR646" s="12"/>
      <c r="AV646" s="12"/>
      <c r="BF646" s="12"/>
      <c r="BG646" s="12"/>
      <c r="BH646" s="12"/>
      <c r="BI646" s="12"/>
      <c r="BJ646" s="12"/>
      <c r="BK646" s="12"/>
    </row>
    <row r="647">
      <c r="L647" s="12"/>
      <c r="S647" s="12"/>
      <c r="T647" s="12"/>
      <c r="U647" s="12"/>
      <c r="W647" s="12"/>
      <c r="Y647" s="12"/>
      <c r="AA647" s="12"/>
      <c r="AE647" s="12"/>
      <c r="AL647" s="12"/>
      <c r="AP647" s="12"/>
      <c r="AR647" s="12"/>
      <c r="AV647" s="12"/>
      <c r="BF647" s="12"/>
      <c r="BG647" s="12"/>
      <c r="BH647" s="12"/>
      <c r="BI647" s="12"/>
      <c r="BJ647" s="12"/>
      <c r="BK647" s="12"/>
    </row>
    <row r="648">
      <c r="L648" s="12"/>
      <c r="S648" s="12"/>
      <c r="T648" s="12"/>
      <c r="U648" s="12"/>
      <c r="W648" s="12"/>
      <c r="Y648" s="12"/>
      <c r="AA648" s="12"/>
      <c r="AE648" s="12"/>
      <c r="AL648" s="12"/>
      <c r="AP648" s="12"/>
      <c r="AR648" s="12"/>
      <c r="AV648" s="12"/>
      <c r="BF648" s="12"/>
      <c r="BG648" s="12"/>
      <c r="BH648" s="12"/>
      <c r="BI648" s="12"/>
      <c r="BJ648" s="12"/>
      <c r="BK648" s="12"/>
    </row>
    <row r="649">
      <c r="L649" s="12"/>
      <c r="S649" s="12"/>
      <c r="T649" s="12"/>
      <c r="U649" s="12"/>
      <c r="W649" s="12"/>
      <c r="Y649" s="12"/>
      <c r="AA649" s="12"/>
      <c r="AE649" s="12"/>
      <c r="AL649" s="12"/>
      <c r="AP649" s="12"/>
      <c r="AR649" s="12"/>
      <c r="AV649" s="12"/>
      <c r="BF649" s="12"/>
      <c r="BG649" s="12"/>
      <c r="BH649" s="12"/>
      <c r="BI649" s="12"/>
      <c r="BJ649" s="12"/>
      <c r="BK649" s="12"/>
    </row>
    <row r="650">
      <c r="L650" s="12"/>
      <c r="S650" s="12"/>
      <c r="T650" s="12"/>
      <c r="U650" s="12"/>
      <c r="W650" s="12"/>
      <c r="Y650" s="12"/>
      <c r="AA650" s="12"/>
      <c r="AE650" s="12"/>
      <c r="AL650" s="12"/>
      <c r="AP650" s="12"/>
      <c r="AR650" s="12"/>
      <c r="AV650" s="12"/>
      <c r="BF650" s="12"/>
      <c r="BG650" s="12"/>
      <c r="BH650" s="12"/>
      <c r="BI650" s="12"/>
      <c r="BJ650" s="12"/>
      <c r="BK650" s="12"/>
    </row>
    <row r="651">
      <c r="L651" s="12"/>
      <c r="S651" s="12"/>
      <c r="T651" s="12"/>
      <c r="U651" s="12"/>
      <c r="W651" s="12"/>
      <c r="Y651" s="12"/>
      <c r="AA651" s="12"/>
      <c r="AE651" s="12"/>
      <c r="AL651" s="12"/>
      <c r="AP651" s="12"/>
      <c r="AR651" s="12"/>
      <c r="AV651" s="12"/>
      <c r="BF651" s="12"/>
      <c r="BG651" s="12"/>
      <c r="BH651" s="12"/>
      <c r="BI651" s="12"/>
      <c r="BJ651" s="12"/>
      <c r="BK651" s="12"/>
    </row>
    <row r="652">
      <c r="L652" s="12"/>
      <c r="S652" s="12"/>
      <c r="T652" s="12"/>
      <c r="U652" s="12"/>
      <c r="W652" s="12"/>
      <c r="Y652" s="12"/>
      <c r="AA652" s="12"/>
      <c r="AE652" s="12"/>
      <c r="AL652" s="12"/>
      <c r="AP652" s="12"/>
      <c r="AR652" s="12"/>
      <c r="AV652" s="12"/>
      <c r="BF652" s="12"/>
      <c r="BG652" s="12"/>
      <c r="BH652" s="12"/>
      <c r="BI652" s="12"/>
      <c r="BJ652" s="12"/>
      <c r="BK652" s="12"/>
    </row>
    <row r="653">
      <c r="L653" s="12"/>
      <c r="S653" s="12"/>
      <c r="T653" s="12"/>
      <c r="U653" s="12"/>
      <c r="W653" s="12"/>
      <c r="Y653" s="12"/>
      <c r="AA653" s="12"/>
      <c r="AE653" s="12"/>
      <c r="AL653" s="12"/>
      <c r="AP653" s="12"/>
      <c r="AR653" s="12"/>
      <c r="AV653" s="12"/>
      <c r="BF653" s="12"/>
      <c r="BG653" s="12"/>
      <c r="BH653" s="12"/>
      <c r="BI653" s="12"/>
      <c r="BJ653" s="12"/>
      <c r="BK653" s="12"/>
    </row>
    <row r="654">
      <c r="L654" s="12"/>
      <c r="S654" s="12"/>
      <c r="T654" s="12"/>
      <c r="U654" s="12"/>
      <c r="W654" s="12"/>
      <c r="Y654" s="12"/>
      <c r="AA654" s="12"/>
      <c r="AE654" s="12"/>
      <c r="AL654" s="12"/>
      <c r="AP654" s="12"/>
      <c r="AR654" s="12"/>
      <c r="AV654" s="12"/>
      <c r="BF654" s="12"/>
      <c r="BG654" s="12"/>
      <c r="BH654" s="12"/>
      <c r="BI654" s="12"/>
      <c r="BJ654" s="12"/>
      <c r="BK654" s="12"/>
    </row>
    <row r="655">
      <c r="L655" s="12"/>
      <c r="S655" s="12"/>
      <c r="T655" s="12"/>
      <c r="U655" s="12"/>
      <c r="W655" s="12"/>
      <c r="Y655" s="12"/>
      <c r="AA655" s="12"/>
      <c r="AE655" s="12"/>
      <c r="AL655" s="12"/>
      <c r="AP655" s="12"/>
      <c r="AR655" s="12"/>
      <c r="AV655" s="12"/>
      <c r="BF655" s="12"/>
      <c r="BG655" s="12"/>
      <c r="BH655" s="12"/>
      <c r="BI655" s="12"/>
      <c r="BJ655" s="12"/>
      <c r="BK655" s="12"/>
    </row>
    <row r="656">
      <c r="L656" s="12"/>
      <c r="S656" s="12"/>
      <c r="T656" s="12"/>
      <c r="U656" s="12"/>
      <c r="W656" s="12"/>
      <c r="Y656" s="12"/>
      <c r="AA656" s="12"/>
      <c r="AE656" s="12"/>
      <c r="AL656" s="12"/>
      <c r="AP656" s="12"/>
      <c r="AR656" s="12"/>
      <c r="AV656" s="12"/>
      <c r="BF656" s="12"/>
      <c r="BG656" s="12"/>
      <c r="BH656" s="12"/>
      <c r="BI656" s="12"/>
      <c r="BJ656" s="12"/>
      <c r="BK656" s="12"/>
    </row>
    <row r="657">
      <c r="L657" s="12"/>
      <c r="S657" s="12"/>
      <c r="T657" s="12"/>
      <c r="U657" s="12"/>
      <c r="W657" s="12"/>
      <c r="Y657" s="12"/>
      <c r="AA657" s="12"/>
      <c r="AE657" s="12"/>
      <c r="AL657" s="12"/>
      <c r="AP657" s="12"/>
      <c r="AR657" s="12"/>
      <c r="AV657" s="12"/>
      <c r="BF657" s="12"/>
      <c r="BG657" s="12"/>
      <c r="BH657" s="12"/>
      <c r="BI657" s="12"/>
      <c r="BJ657" s="12"/>
      <c r="BK657" s="12"/>
    </row>
    <row r="658">
      <c r="L658" s="12"/>
      <c r="S658" s="12"/>
      <c r="T658" s="12"/>
      <c r="U658" s="12"/>
      <c r="W658" s="12"/>
      <c r="Y658" s="12"/>
      <c r="AA658" s="12"/>
      <c r="AE658" s="12"/>
      <c r="AL658" s="12"/>
      <c r="AP658" s="12"/>
      <c r="AR658" s="12"/>
      <c r="AV658" s="12"/>
      <c r="BF658" s="12"/>
      <c r="BG658" s="12"/>
      <c r="BH658" s="12"/>
      <c r="BI658" s="12"/>
      <c r="BJ658" s="12"/>
      <c r="BK658" s="12"/>
    </row>
    <row r="659">
      <c r="L659" s="12"/>
      <c r="S659" s="12"/>
      <c r="T659" s="12"/>
      <c r="U659" s="12"/>
      <c r="W659" s="12"/>
      <c r="Y659" s="12"/>
      <c r="AA659" s="12"/>
      <c r="AE659" s="12"/>
      <c r="AL659" s="12"/>
      <c r="AP659" s="12"/>
      <c r="AR659" s="12"/>
      <c r="AV659" s="12"/>
      <c r="BF659" s="12"/>
      <c r="BG659" s="12"/>
      <c r="BH659" s="12"/>
      <c r="BI659" s="12"/>
      <c r="BJ659" s="12"/>
      <c r="BK659" s="12"/>
    </row>
    <row r="660">
      <c r="L660" s="12"/>
      <c r="S660" s="12"/>
      <c r="T660" s="12"/>
      <c r="U660" s="12"/>
      <c r="W660" s="12"/>
      <c r="Y660" s="12"/>
      <c r="AA660" s="12"/>
      <c r="AE660" s="12"/>
      <c r="AL660" s="12"/>
      <c r="AP660" s="12"/>
      <c r="AR660" s="12"/>
      <c r="AV660" s="12"/>
      <c r="BF660" s="12"/>
      <c r="BG660" s="12"/>
      <c r="BH660" s="12"/>
      <c r="BI660" s="12"/>
      <c r="BJ660" s="12"/>
      <c r="BK660" s="12"/>
    </row>
    <row r="661">
      <c r="L661" s="12"/>
      <c r="S661" s="12"/>
      <c r="T661" s="12"/>
      <c r="U661" s="12"/>
      <c r="W661" s="12"/>
      <c r="Y661" s="12"/>
      <c r="AA661" s="12"/>
      <c r="AE661" s="12"/>
      <c r="AL661" s="12"/>
      <c r="AP661" s="12"/>
      <c r="AR661" s="12"/>
      <c r="AV661" s="12"/>
      <c r="BF661" s="12"/>
      <c r="BG661" s="12"/>
      <c r="BH661" s="12"/>
      <c r="BI661" s="12"/>
      <c r="BJ661" s="12"/>
      <c r="BK661" s="12"/>
    </row>
    <row r="662">
      <c r="L662" s="12"/>
      <c r="S662" s="12"/>
      <c r="T662" s="12"/>
      <c r="U662" s="12"/>
      <c r="W662" s="12"/>
      <c r="Y662" s="12"/>
      <c r="AA662" s="12"/>
      <c r="AE662" s="12"/>
      <c r="AL662" s="12"/>
      <c r="AP662" s="12"/>
      <c r="AR662" s="12"/>
      <c r="AV662" s="12"/>
      <c r="BF662" s="12"/>
      <c r="BG662" s="12"/>
      <c r="BH662" s="12"/>
      <c r="BI662" s="12"/>
      <c r="BJ662" s="12"/>
      <c r="BK662" s="12"/>
    </row>
    <row r="663">
      <c r="L663" s="12"/>
      <c r="S663" s="12"/>
      <c r="T663" s="12"/>
      <c r="U663" s="12"/>
      <c r="W663" s="12"/>
      <c r="Y663" s="12"/>
      <c r="AA663" s="12"/>
      <c r="AE663" s="12"/>
      <c r="AL663" s="12"/>
      <c r="AP663" s="12"/>
      <c r="AR663" s="12"/>
      <c r="AV663" s="12"/>
      <c r="BF663" s="12"/>
      <c r="BG663" s="12"/>
      <c r="BH663" s="12"/>
      <c r="BI663" s="12"/>
      <c r="BJ663" s="12"/>
      <c r="BK663" s="12"/>
    </row>
    <row r="664">
      <c r="L664" s="12"/>
      <c r="S664" s="12"/>
      <c r="T664" s="12"/>
      <c r="U664" s="12"/>
      <c r="W664" s="12"/>
      <c r="Y664" s="12"/>
      <c r="AA664" s="12"/>
      <c r="AE664" s="12"/>
      <c r="AL664" s="12"/>
      <c r="AP664" s="12"/>
      <c r="AR664" s="12"/>
      <c r="AV664" s="12"/>
      <c r="BF664" s="12"/>
      <c r="BG664" s="12"/>
      <c r="BH664" s="12"/>
      <c r="BI664" s="12"/>
      <c r="BJ664" s="12"/>
      <c r="BK664" s="12"/>
    </row>
    <row r="665">
      <c r="L665" s="12"/>
      <c r="S665" s="12"/>
      <c r="T665" s="12"/>
      <c r="U665" s="12"/>
      <c r="W665" s="12"/>
      <c r="Y665" s="12"/>
      <c r="AA665" s="12"/>
      <c r="AE665" s="12"/>
      <c r="AL665" s="12"/>
      <c r="AP665" s="12"/>
      <c r="AR665" s="12"/>
      <c r="AV665" s="12"/>
      <c r="BF665" s="12"/>
      <c r="BG665" s="12"/>
      <c r="BH665" s="12"/>
      <c r="BI665" s="12"/>
      <c r="BJ665" s="12"/>
      <c r="BK665" s="12"/>
    </row>
    <row r="666">
      <c r="L666" s="12"/>
      <c r="S666" s="12"/>
      <c r="T666" s="12"/>
      <c r="U666" s="12"/>
      <c r="W666" s="12"/>
      <c r="Y666" s="12"/>
      <c r="AA666" s="12"/>
      <c r="AE666" s="12"/>
      <c r="AL666" s="12"/>
      <c r="AP666" s="12"/>
      <c r="AR666" s="12"/>
      <c r="AV666" s="12"/>
      <c r="BF666" s="12"/>
      <c r="BG666" s="12"/>
      <c r="BH666" s="12"/>
      <c r="BI666" s="12"/>
      <c r="BJ666" s="12"/>
      <c r="BK666" s="12"/>
    </row>
    <row r="667">
      <c r="L667" s="12"/>
      <c r="S667" s="12"/>
      <c r="T667" s="12"/>
      <c r="U667" s="12"/>
      <c r="W667" s="12"/>
      <c r="Y667" s="12"/>
      <c r="AA667" s="12"/>
      <c r="AE667" s="12"/>
      <c r="AL667" s="12"/>
      <c r="AP667" s="12"/>
      <c r="AR667" s="12"/>
      <c r="AV667" s="12"/>
      <c r="BF667" s="12"/>
      <c r="BG667" s="12"/>
      <c r="BH667" s="12"/>
      <c r="BI667" s="12"/>
      <c r="BJ667" s="12"/>
      <c r="BK667" s="12"/>
    </row>
    <row r="668">
      <c r="L668" s="12"/>
      <c r="S668" s="12"/>
      <c r="T668" s="12"/>
      <c r="U668" s="12"/>
      <c r="W668" s="12"/>
      <c r="Y668" s="12"/>
      <c r="AA668" s="12"/>
      <c r="AE668" s="12"/>
      <c r="AL668" s="12"/>
      <c r="AP668" s="12"/>
      <c r="AR668" s="12"/>
      <c r="AV668" s="12"/>
      <c r="BF668" s="12"/>
      <c r="BG668" s="12"/>
      <c r="BH668" s="12"/>
      <c r="BI668" s="12"/>
      <c r="BJ668" s="12"/>
      <c r="BK668" s="12"/>
    </row>
    <row r="669">
      <c r="L669" s="12"/>
      <c r="S669" s="12"/>
      <c r="T669" s="12"/>
      <c r="U669" s="12"/>
      <c r="W669" s="12"/>
      <c r="Y669" s="12"/>
      <c r="AA669" s="12"/>
      <c r="AE669" s="12"/>
      <c r="AL669" s="12"/>
      <c r="AP669" s="12"/>
      <c r="AR669" s="12"/>
      <c r="AV669" s="12"/>
      <c r="BF669" s="12"/>
      <c r="BG669" s="12"/>
      <c r="BH669" s="12"/>
      <c r="BI669" s="12"/>
      <c r="BJ669" s="12"/>
      <c r="BK669" s="12"/>
    </row>
    <row r="670">
      <c r="L670" s="12"/>
      <c r="S670" s="12"/>
      <c r="T670" s="12"/>
      <c r="U670" s="12"/>
      <c r="W670" s="12"/>
      <c r="Y670" s="12"/>
      <c r="AA670" s="12"/>
      <c r="AE670" s="12"/>
      <c r="AL670" s="12"/>
      <c r="AP670" s="12"/>
      <c r="AR670" s="12"/>
      <c r="AV670" s="12"/>
      <c r="BF670" s="12"/>
      <c r="BG670" s="12"/>
      <c r="BH670" s="12"/>
      <c r="BI670" s="12"/>
      <c r="BJ670" s="12"/>
      <c r="BK670" s="12"/>
    </row>
    <row r="671">
      <c r="L671" s="12"/>
      <c r="S671" s="12"/>
      <c r="T671" s="12"/>
      <c r="U671" s="12"/>
      <c r="W671" s="12"/>
      <c r="Y671" s="12"/>
      <c r="AA671" s="12"/>
      <c r="AE671" s="12"/>
      <c r="AL671" s="12"/>
      <c r="AP671" s="12"/>
      <c r="AR671" s="12"/>
      <c r="AV671" s="12"/>
      <c r="BF671" s="12"/>
      <c r="BG671" s="12"/>
      <c r="BH671" s="12"/>
      <c r="BI671" s="12"/>
      <c r="BJ671" s="12"/>
      <c r="BK671" s="12"/>
    </row>
    <row r="672">
      <c r="L672" s="12"/>
      <c r="S672" s="12"/>
      <c r="T672" s="12"/>
      <c r="U672" s="12"/>
      <c r="W672" s="12"/>
      <c r="Y672" s="12"/>
      <c r="AA672" s="12"/>
      <c r="AE672" s="12"/>
      <c r="AL672" s="12"/>
      <c r="AP672" s="12"/>
      <c r="AR672" s="12"/>
      <c r="AV672" s="12"/>
      <c r="BF672" s="12"/>
      <c r="BG672" s="12"/>
      <c r="BH672" s="12"/>
      <c r="BI672" s="12"/>
      <c r="BJ672" s="12"/>
      <c r="BK672" s="12"/>
    </row>
    <row r="673">
      <c r="L673" s="12"/>
      <c r="S673" s="12"/>
      <c r="T673" s="12"/>
      <c r="U673" s="12"/>
      <c r="W673" s="12"/>
      <c r="Y673" s="12"/>
      <c r="AA673" s="12"/>
      <c r="AE673" s="12"/>
      <c r="AL673" s="12"/>
      <c r="AP673" s="12"/>
      <c r="AR673" s="12"/>
      <c r="AV673" s="12"/>
      <c r="BF673" s="12"/>
      <c r="BG673" s="12"/>
      <c r="BH673" s="12"/>
      <c r="BI673" s="12"/>
      <c r="BJ673" s="12"/>
      <c r="BK673" s="12"/>
    </row>
    <row r="674">
      <c r="L674" s="12"/>
      <c r="S674" s="12"/>
      <c r="T674" s="12"/>
      <c r="U674" s="12"/>
      <c r="W674" s="12"/>
      <c r="Y674" s="12"/>
      <c r="AA674" s="12"/>
      <c r="AE674" s="12"/>
      <c r="AL674" s="12"/>
      <c r="AP674" s="12"/>
      <c r="AR674" s="12"/>
      <c r="AV674" s="12"/>
      <c r="BF674" s="12"/>
      <c r="BG674" s="12"/>
      <c r="BH674" s="12"/>
      <c r="BI674" s="12"/>
      <c r="BJ674" s="12"/>
      <c r="BK674" s="12"/>
    </row>
    <row r="675">
      <c r="L675" s="12"/>
      <c r="S675" s="12"/>
      <c r="T675" s="12"/>
      <c r="U675" s="12"/>
      <c r="W675" s="12"/>
      <c r="Y675" s="12"/>
      <c r="AA675" s="12"/>
      <c r="AE675" s="12"/>
      <c r="AL675" s="12"/>
      <c r="AP675" s="12"/>
      <c r="AR675" s="12"/>
      <c r="AV675" s="12"/>
      <c r="BF675" s="12"/>
      <c r="BG675" s="12"/>
      <c r="BH675" s="12"/>
      <c r="BI675" s="12"/>
      <c r="BJ675" s="12"/>
      <c r="BK675" s="12"/>
    </row>
    <row r="676">
      <c r="L676" s="12"/>
      <c r="S676" s="12"/>
      <c r="T676" s="12"/>
      <c r="U676" s="12"/>
      <c r="W676" s="12"/>
      <c r="Y676" s="12"/>
      <c r="AA676" s="12"/>
      <c r="AE676" s="12"/>
      <c r="AL676" s="12"/>
      <c r="AP676" s="12"/>
      <c r="AR676" s="12"/>
      <c r="AV676" s="12"/>
      <c r="BF676" s="12"/>
      <c r="BG676" s="12"/>
      <c r="BH676" s="12"/>
      <c r="BI676" s="12"/>
      <c r="BJ676" s="12"/>
      <c r="BK676" s="12"/>
    </row>
    <row r="677">
      <c r="L677" s="12"/>
      <c r="S677" s="12"/>
      <c r="T677" s="12"/>
      <c r="U677" s="12"/>
      <c r="W677" s="12"/>
      <c r="Y677" s="12"/>
      <c r="AA677" s="12"/>
      <c r="AE677" s="12"/>
      <c r="AL677" s="12"/>
      <c r="AP677" s="12"/>
      <c r="AR677" s="12"/>
      <c r="AV677" s="12"/>
      <c r="BF677" s="12"/>
      <c r="BG677" s="12"/>
      <c r="BH677" s="12"/>
      <c r="BI677" s="12"/>
      <c r="BJ677" s="12"/>
      <c r="BK677" s="12"/>
    </row>
    <row r="678">
      <c r="L678" s="12"/>
      <c r="S678" s="12"/>
      <c r="T678" s="12"/>
      <c r="U678" s="12"/>
      <c r="W678" s="12"/>
      <c r="Y678" s="12"/>
      <c r="AA678" s="12"/>
      <c r="AE678" s="12"/>
      <c r="AL678" s="12"/>
      <c r="AP678" s="12"/>
      <c r="AR678" s="12"/>
      <c r="AV678" s="12"/>
      <c r="BF678" s="12"/>
      <c r="BG678" s="12"/>
      <c r="BH678" s="12"/>
      <c r="BI678" s="12"/>
      <c r="BJ678" s="12"/>
      <c r="BK678" s="12"/>
    </row>
    <row r="679">
      <c r="L679" s="12"/>
      <c r="S679" s="12"/>
      <c r="T679" s="12"/>
      <c r="U679" s="12"/>
      <c r="W679" s="12"/>
      <c r="Y679" s="12"/>
      <c r="AA679" s="12"/>
      <c r="AE679" s="12"/>
      <c r="AL679" s="12"/>
      <c r="AP679" s="12"/>
      <c r="AR679" s="12"/>
      <c r="AV679" s="12"/>
      <c r="BF679" s="12"/>
      <c r="BG679" s="12"/>
      <c r="BH679" s="12"/>
      <c r="BI679" s="12"/>
      <c r="BJ679" s="12"/>
      <c r="BK679" s="12"/>
    </row>
    <row r="680">
      <c r="L680" s="12"/>
      <c r="S680" s="12"/>
      <c r="T680" s="12"/>
      <c r="U680" s="12"/>
      <c r="W680" s="12"/>
      <c r="Y680" s="12"/>
      <c r="AA680" s="12"/>
      <c r="AE680" s="12"/>
      <c r="AL680" s="12"/>
      <c r="AP680" s="12"/>
      <c r="AR680" s="12"/>
      <c r="AV680" s="12"/>
      <c r="BF680" s="12"/>
      <c r="BG680" s="12"/>
      <c r="BH680" s="12"/>
      <c r="BI680" s="12"/>
      <c r="BJ680" s="12"/>
      <c r="BK680" s="12"/>
    </row>
    <row r="681">
      <c r="L681" s="12"/>
      <c r="S681" s="12"/>
      <c r="T681" s="12"/>
      <c r="U681" s="12"/>
      <c r="W681" s="12"/>
      <c r="Y681" s="12"/>
      <c r="AA681" s="12"/>
      <c r="AE681" s="12"/>
      <c r="AL681" s="12"/>
      <c r="AP681" s="12"/>
      <c r="AR681" s="12"/>
      <c r="AV681" s="12"/>
      <c r="BF681" s="12"/>
      <c r="BG681" s="12"/>
      <c r="BH681" s="12"/>
      <c r="BI681" s="12"/>
      <c r="BJ681" s="12"/>
      <c r="BK681" s="12"/>
    </row>
    <row r="682">
      <c r="L682" s="12"/>
      <c r="S682" s="12"/>
      <c r="T682" s="12"/>
      <c r="U682" s="12"/>
      <c r="W682" s="12"/>
      <c r="Y682" s="12"/>
      <c r="AA682" s="12"/>
      <c r="AE682" s="12"/>
      <c r="AL682" s="12"/>
      <c r="AP682" s="12"/>
      <c r="AR682" s="12"/>
      <c r="AV682" s="12"/>
      <c r="BF682" s="12"/>
      <c r="BG682" s="12"/>
      <c r="BH682" s="12"/>
      <c r="BI682" s="12"/>
      <c r="BJ682" s="12"/>
      <c r="BK682" s="12"/>
    </row>
    <row r="683">
      <c r="L683" s="12"/>
      <c r="S683" s="12"/>
      <c r="T683" s="12"/>
      <c r="U683" s="12"/>
      <c r="W683" s="12"/>
      <c r="Y683" s="12"/>
      <c r="AA683" s="12"/>
      <c r="AE683" s="12"/>
      <c r="AL683" s="12"/>
      <c r="AP683" s="12"/>
      <c r="AR683" s="12"/>
      <c r="AV683" s="12"/>
      <c r="BF683" s="12"/>
      <c r="BG683" s="12"/>
      <c r="BH683" s="12"/>
      <c r="BI683" s="12"/>
      <c r="BJ683" s="12"/>
      <c r="BK683" s="12"/>
    </row>
    <row r="684">
      <c r="L684" s="12"/>
      <c r="S684" s="12"/>
      <c r="T684" s="12"/>
      <c r="U684" s="12"/>
      <c r="W684" s="12"/>
      <c r="Y684" s="12"/>
      <c r="AA684" s="12"/>
      <c r="AE684" s="12"/>
      <c r="AL684" s="12"/>
      <c r="AP684" s="12"/>
      <c r="AR684" s="12"/>
      <c r="AV684" s="12"/>
      <c r="BF684" s="12"/>
      <c r="BG684" s="12"/>
      <c r="BH684" s="12"/>
      <c r="BI684" s="12"/>
      <c r="BJ684" s="12"/>
      <c r="BK684" s="12"/>
    </row>
    <row r="685">
      <c r="L685" s="12"/>
      <c r="S685" s="12"/>
      <c r="T685" s="12"/>
      <c r="U685" s="12"/>
      <c r="W685" s="12"/>
      <c r="Y685" s="12"/>
      <c r="AA685" s="12"/>
      <c r="AE685" s="12"/>
      <c r="AL685" s="12"/>
      <c r="AP685" s="12"/>
      <c r="AR685" s="12"/>
      <c r="AV685" s="12"/>
      <c r="BF685" s="12"/>
      <c r="BG685" s="12"/>
      <c r="BH685" s="12"/>
      <c r="BI685" s="12"/>
      <c r="BJ685" s="12"/>
      <c r="BK685" s="12"/>
    </row>
    <row r="686">
      <c r="L686" s="12"/>
      <c r="S686" s="12"/>
      <c r="T686" s="12"/>
      <c r="U686" s="12"/>
      <c r="W686" s="12"/>
      <c r="Y686" s="12"/>
      <c r="AA686" s="12"/>
      <c r="AE686" s="12"/>
      <c r="AL686" s="12"/>
      <c r="AP686" s="12"/>
      <c r="AR686" s="12"/>
      <c r="AV686" s="12"/>
      <c r="BF686" s="12"/>
      <c r="BG686" s="12"/>
      <c r="BH686" s="12"/>
      <c r="BI686" s="12"/>
      <c r="BJ686" s="12"/>
      <c r="BK686" s="12"/>
    </row>
    <row r="687">
      <c r="L687" s="12"/>
      <c r="S687" s="12"/>
      <c r="T687" s="12"/>
      <c r="U687" s="12"/>
      <c r="W687" s="12"/>
      <c r="Y687" s="12"/>
      <c r="AA687" s="12"/>
      <c r="AE687" s="12"/>
      <c r="AL687" s="12"/>
      <c r="AP687" s="12"/>
      <c r="AR687" s="12"/>
      <c r="AV687" s="12"/>
      <c r="BF687" s="12"/>
      <c r="BG687" s="12"/>
      <c r="BH687" s="12"/>
      <c r="BI687" s="12"/>
      <c r="BJ687" s="12"/>
      <c r="BK687" s="12"/>
    </row>
    <row r="688">
      <c r="L688" s="12"/>
      <c r="S688" s="12"/>
      <c r="T688" s="12"/>
      <c r="U688" s="12"/>
      <c r="W688" s="12"/>
      <c r="Y688" s="12"/>
      <c r="AA688" s="12"/>
      <c r="AE688" s="12"/>
      <c r="AL688" s="12"/>
      <c r="AP688" s="12"/>
      <c r="AR688" s="12"/>
      <c r="AV688" s="12"/>
      <c r="BF688" s="12"/>
      <c r="BG688" s="12"/>
      <c r="BH688" s="12"/>
      <c r="BI688" s="12"/>
      <c r="BJ688" s="12"/>
      <c r="BK688" s="12"/>
    </row>
    <row r="689">
      <c r="L689" s="12"/>
      <c r="S689" s="12"/>
      <c r="T689" s="12"/>
      <c r="U689" s="12"/>
      <c r="W689" s="12"/>
      <c r="Y689" s="12"/>
      <c r="AA689" s="12"/>
      <c r="AE689" s="12"/>
      <c r="AL689" s="12"/>
      <c r="AP689" s="12"/>
      <c r="AR689" s="12"/>
      <c r="AV689" s="12"/>
      <c r="BF689" s="12"/>
      <c r="BG689" s="12"/>
      <c r="BH689" s="12"/>
      <c r="BI689" s="12"/>
      <c r="BJ689" s="12"/>
      <c r="BK689" s="12"/>
    </row>
    <row r="690">
      <c r="L690" s="12"/>
      <c r="S690" s="12"/>
      <c r="T690" s="12"/>
      <c r="U690" s="12"/>
      <c r="W690" s="12"/>
      <c r="Y690" s="12"/>
      <c r="AA690" s="12"/>
      <c r="AE690" s="12"/>
      <c r="AL690" s="12"/>
      <c r="AP690" s="12"/>
      <c r="AR690" s="12"/>
      <c r="AV690" s="12"/>
      <c r="BF690" s="12"/>
      <c r="BG690" s="12"/>
      <c r="BH690" s="12"/>
      <c r="BI690" s="12"/>
      <c r="BJ690" s="12"/>
      <c r="BK690" s="12"/>
    </row>
    <row r="691">
      <c r="L691" s="12"/>
      <c r="S691" s="12"/>
      <c r="T691" s="12"/>
      <c r="U691" s="12"/>
      <c r="W691" s="12"/>
      <c r="Y691" s="12"/>
      <c r="AA691" s="12"/>
      <c r="AE691" s="12"/>
      <c r="AL691" s="12"/>
      <c r="AP691" s="12"/>
      <c r="AR691" s="12"/>
      <c r="AV691" s="12"/>
      <c r="BF691" s="12"/>
      <c r="BG691" s="12"/>
      <c r="BH691" s="12"/>
      <c r="BI691" s="12"/>
      <c r="BJ691" s="12"/>
      <c r="BK691" s="12"/>
    </row>
    <row r="692">
      <c r="L692" s="12"/>
      <c r="S692" s="12"/>
      <c r="T692" s="12"/>
      <c r="U692" s="12"/>
      <c r="W692" s="12"/>
      <c r="Y692" s="12"/>
      <c r="AA692" s="12"/>
      <c r="AE692" s="12"/>
      <c r="AL692" s="12"/>
      <c r="AP692" s="12"/>
      <c r="AR692" s="12"/>
      <c r="AV692" s="12"/>
      <c r="BF692" s="12"/>
      <c r="BG692" s="12"/>
      <c r="BH692" s="12"/>
      <c r="BI692" s="12"/>
      <c r="BJ692" s="12"/>
      <c r="BK692" s="12"/>
    </row>
    <row r="693">
      <c r="L693" s="12"/>
      <c r="S693" s="12"/>
      <c r="T693" s="12"/>
      <c r="U693" s="12"/>
      <c r="W693" s="12"/>
      <c r="Y693" s="12"/>
      <c r="AA693" s="12"/>
      <c r="AE693" s="12"/>
      <c r="AL693" s="12"/>
      <c r="AP693" s="12"/>
      <c r="AR693" s="12"/>
      <c r="AV693" s="12"/>
      <c r="BF693" s="12"/>
      <c r="BG693" s="12"/>
      <c r="BH693" s="12"/>
      <c r="BI693" s="12"/>
      <c r="BJ693" s="12"/>
      <c r="BK693" s="12"/>
    </row>
    <row r="694">
      <c r="L694" s="12"/>
      <c r="S694" s="12"/>
      <c r="T694" s="12"/>
      <c r="U694" s="12"/>
      <c r="W694" s="12"/>
      <c r="Y694" s="12"/>
      <c r="AA694" s="12"/>
      <c r="AE694" s="12"/>
      <c r="AL694" s="12"/>
      <c r="AP694" s="12"/>
      <c r="AR694" s="12"/>
      <c r="AV694" s="12"/>
      <c r="BF694" s="12"/>
      <c r="BG694" s="12"/>
      <c r="BH694" s="12"/>
      <c r="BI694" s="12"/>
      <c r="BJ694" s="12"/>
      <c r="BK694" s="12"/>
    </row>
    <row r="695">
      <c r="L695" s="12"/>
      <c r="S695" s="12"/>
      <c r="T695" s="12"/>
      <c r="U695" s="12"/>
      <c r="W695" s="12"/>
      <c r="Y695" s="12"/>
      <c r="AA695" s="12"/>
      <c r="AE695" s="12"/>
      <c r="AL695" s="12"/>
      <c r="AP695" s="12"/>
      <c r="AR695" s="12"/>
      <c r="AV695" s="12"/>
      <c r="BF695" s="12"/>
      <c r="BG695" s="12"/>
      <c r="BH695" s="12"/>
      <c r="BI695" s="12"/>
      <c r="BJ695" s="12"/>
      <c r="BK695" s="12"/>
    </row>
    <row r="696">
      <c r="L696" s="12"/>
      <c r="S696" s="12"/>
      <c r="T696" s="12"/>
      <c r="U696" s="12"/>
      <c r="W696" s="12"/>
      <c r="Y696" s="12"/>
      <c r="AA696" s="12"/>
      <c r="AE696" s="12"/>
      <c r="AL696" s="12"/>
      <c r="AP696" s="12"/>
      <c r="AR696" s="12"/>
      <c r="AV696" s="12"/>
      <c r="BF696" s="12"/>
      <c r="BG696" s="12"/>
      <c r="BH696" s="12"/>
      <c r="BI696" s="12"/>
      <c r="BJ696" s="12"/>
      <c r="BK696" s="12"/>
    </row>
    <row r="697">
      <c r="L697" s="12"/>
      <c r="S697" s="12"/>
      <c r="T697" s="12"/>
      <c r="U697" s="12"/>
      <c r="W697" s="12"/>
      <c r="Y697" s="12"/>
      <c r="AA697" s="12"/>
      <c r="AE697" s="12"/>
      <c r="AL697" s="12"/>
      <c r="AP697" s="12"/>
      <c r="AR697" s="12"/>
      <c r="AV697" s="12"/>
      <c r="BF697" s="12"/>
      <c r="BG697" s="12"/>
      <c r="BH697" s="12"/>
      <c r="BI697" s="12"/>
      <c r="BJ697" s="12"/>
      <c r="BK697" s="12"/>
    </row>
    <row r="698">
      <c r="L698" s="12"/>
      <c r="S698" s="12"/>
      <c r="T698" s="12"/>
      <c r="U698" s="12"/>
      <c r="W698" s="12"/>
      <c r="Y698" s="12"/>
      <c r="AA698" s="12"/>
      <c r="AE698" s="12"/>
      <c r="AL698" s="12"/>
      <c r="AP698" s="12"/>
      <c r="AR698" s="12"/>
      <c r="AV698" s="12"/>
      <c r="BF698" s="12"/>
      <c r="BG698" s="12"/>
      <c r="BH698" s="12"/>
      <c r="BI698" s="12"/>
      <c r="BJ698" s="12"/>
      <c r="BK698" s="12"/>
    </row>
    <row r="699">
      <c r="L699" s="12"/>
      <c r="S699" s="12"/>
      <c r="T699" s="12"/>
      <c r="U699" s="12"/>
      <c r="W699" s="12"/>
      <c r="Y699" s="12"/>
      <c r="AA699" s="12"/>
      <c r="AE699" s="12"/>
      <c r="AL699" s="12"/>
      <c r="AP699" s="12"/>
      <c r="AR699" s="12"/>
      <c r="AV699" s="12"/>
      <c r="BF699" s="12"/>
      <c r="BG699" s="12"/>
      <c r="BH699" s="12"/>
      <c r="BI699" s="12"/>
      <c r="BJ699" s="12"/>
      <c r="BK699" s="12"/>
    </row>
    <row r="700">
      <c r="L700" s="12"/>
      <c r="S700" s="12"/>
      <c r="T700" s="12"/>
      <c r="U700" s="12"/>
      <c r="W700" s="12"/>
      <c r="Y700" s="12"/>
      <c r="AA700" s="12"/>
      <c r="AE700" s="12"/>
      <c r="AL700" s="12"/>
      <c r="AP700" s="12"/>
      <c r="AR700" s="12"/>
      <c r="AV700" s="12"/>
      <c r="BF700" s="12"/>
      <c r="BG700" s="12"/>
      <c r="BH700" s="12"/>
      <c r="BI700" s="12"/>
      <c r="BJ700" s="12"/>
      <c r="BK700" s="12"/>
    </row>
    <row r="701">
      <c r="L701" s="12"/>
      <c r="S701" s="12"/>
      <c r="T701" s="12"/>
      <c r="U701" s="12"/>
      <c r="W701" s="12"/>
      <c r="Y701" s="12"/>
      <c r="AA701" s="12"/>
      <c r="AE701" s="12"/>
      <c r="AL701" s="12"/>
      <c r="AP701" s="12"/>
      <c r="AR701" s="12"/>
      <c r="AV701" s="12"/>
      <c r="BF701" s="12"/>
      <c r="BG701" s="12"/>
      <c r="BH701" s="12"/>
      <c r="BI701" s="12"/>
      <c r="BJ701" s="12"/>
      <c r="BK701" s="12"/>
    </row>
    <row r="702">
      <c r="L702" s="12"/>
      <c r="S702" s="12"/>
      <c r="T702" s="12"/>
      <c r="U702" s="12"/>
      <c r="W702" s="12"/>
      <c r="Y702" s="12"/>
      <c r="AA702" s="12"/>
      <c r="AE702" s="12"/>
      <c r="AL702" s="12"/>
      <c r="AP702" s="12"/>
      <c r="AR702" s="12"/>
      <c r="AV702" s="12"/>
      <c r="BF702" s="12"/>
      <c r="BG702" s="12"/>
      <c r="BH702" s="12"/>
      <c r="BI702" s="12"/>
      <c r="BJ702" s="12"/>
      <c r="BK702" s="12"/>
    </row>
    <row r="703">
      <c r="L703" s="12"/>
      <c r="S703" s="12"/>
      <c r="T703" s="12"/>
      <c r="U703" s="12"/>
      <c r="W703" s="12"/>
      <c r="Y703" s="12"/>
      <c r="AA703" s="12"/>
      <c r="AE703" s="12"/>
      <c r="AL703" s="12"/>
      <c r="AP703" s="12"/>
      <c r="AR703" s="12"/>
      <c r="AV703" s="12"/>
      <c r="BF703" s="12"/>
      <c r="BG703" s="12"/>
      <c r="BH703" s="12"/>
      <c r="BI703" s="12"/>
      <c r="BJ703" s="12"/>
      <c r="BK703" s="12"/>
    </row>
    <row r="704">
      <c r="L704" s="12"/>
      <c r="S704" s="12"/>
      <c r="T704" s="12"/>
      <c r="U704" s="12"/>
      <c r="W704" s="12"/>
      <c r="Y704" s="12"/>
      <c r="AA704" s="12"/>
      <c r="AE704" s="12"/>
      <c r="AL704" s="12"/>
      <c r="AP704" s="12"/>
      <c r="AR704" s="12"/>
      <c r="AV704" s="12"/>
      <c r="BF704" s="12"/>
      <c r="BG704" s="12"/>
      <c r="BH704" s="12"/>
      <c r="BI704" s="12"/>
      <c r="BJ704" s="12"/>
      <c r="BK704" s="12"/>
    </row>
    <row r="705">
      <c r="L705" s="12"/>
      <c r="S705" s="12"/>
      <c r="T705" s="12"/>
      <c r="U705" s="12"/>
      <c r="W705" s="12"/>
      <c r="Y705" s="12"/>
      <c r="AA705" s="12"/>
      <c r="AE705" s="12"/>
      <c r="AL705" s="12"/>
      <c r="AP705" s="12"/>
      <c r="AR705" s="12"/>
      <c r="AV705" s="12"/>
      <c r="BF705" s="12"/>
      <c r="BG705" s="12"/>
      <c r="BH705" s="12"/>
      <c r="BI705" s="12"/>
      <c r="BJ705" s="12"/>
      <c r="BK705" s="12"/>
    </row>
    <row r="706">
      <c r="L706" s="12"/>
      <c r="S706" s="12"/>
      <c r="T706" s="12"/>
      <c r="U706" s="12"/>
      <c r="W706" s="12"/>
      <c r="Y706" s="12"/>
      <c r="AA706" s="12"/>
      <c r="AE706" s="12"/>
      <c r="AL706" s="12"/>
      <c r="AP706" s="12"/>
      <c r="AR706" s="12"/>
      <c r="AV706" s="12"/>
      <c r="BF706" s="12"/>
      <c r="BG706" s="12"/>
      <c r="BH706" s="12"/>
      <c r="BI706" s="12"/>
      <c r="BJ706" s="12"/>
      <c r="BK706" s="12"/>
    </row>
    <row r="707">
      <c r="L707" s="12"/>
      <c r="S707" s="12"/>
      <c r="T707" s="12"/>
      <c r="U707" s="12"/>
      <c r="W707" s="12"/>
      <c r="Y707" s="12"/>
      <c r="AA707" s="12"/>
      <c r="AE707" s="12"/>
      <c r="AL707" s="12"/>
      <c r="AP707" s="12"/>
      <c r="AR707" s="12"/>
      <c r="AV707" s="12"/>
      <c r="BF707" s="12"/>
      <c r="BG707" s="12"/>
      <c r="BH707" s="12"/>
      <c r="BI707" s="12"/>
      <c r="BJ707" s="12"/>
      <c r="BK707" s="12"/>
    </row>
    <row r="708">
      <c r="L708" s="12"/>
      <c r="S708" s="12"/>
      <c r="T708" s="12"/>
      <c r="U708" s="12"/>
      <c r="W708" s="12"/>
      <c r="Y708" s="12"/>
      <c r="AA708" s="12"/>
      <c r="AE708" s="12"/>
      <c r="AL708" s="12"/>
      <c r="AP708" s="12"/>
      <c r="AR708" s="12"/>
      <c r="AV708" s="12"/>
      <c r="BF708" s="12"/>
      <c r="BG708" s="12"/>
      <c r="BH708" s="12"/>
      <c r="BI708" s="12"/>
      <c r="BJ708" s="12"/>
      <c r="BK708" s="12"/>
    </row>
    <row r="709">
      <c r="L709" s="12"/>
      <c r="S709" s="12"/>
      <c r="T709" s="12"/>
      <c r="U709" s="12"/>
      <c r="W709" s="12"/>
      <c r="Y709" s="12"/>
      <c r="AA709" s="12"/>
      <c r="AE709" s="12"/>
      <c r="AL709" s="12"/>
      <c r="AP709" s="12"/>
      <c r="AR709" s="12"/>
      <c r="AV709" s="12"/>
      <c r="BF709" s="12"/>
      <c r="BG709" s="12"/>
      <c r="BH709" s="12"/>
      <c r="BI709" s="12"/>
      <c r="BJ709" s="12"/>
      <c r="BK709" s="12"/>
    </row>
    <row r="710">
      <c r="L710" s="12"/>
      <c r="S710" s="12"/>
      <c r="T710" s="12"/>
      <c r="U710" s="12"/>
      <c r="W710" s="12"/>
      <c r="Y710" s="12"/>
      <c r="AA710" s="12"/>
      <c r="AE710" s="12"/>
      <c r="AL710" s="12"/>
      <c r="AP710" s="12"/>
      <c r="AR710" s="12"/>
      <c r="AV710" s="12"/>
      <c r="BF710" s="12"/>
      <c r="BG710" s="12"/>
      <c r="BH710" s="12"/>
      <c r="BI710" s="12"/>
      <c r="BJ710" s="12"/>
      <c r="BK710" s="12"/>
    </row>
    <row r="711">
      <c r="L711" s="12"/>
      <c r="S711" s="12"/>
      <c r="T711" s="12"/>
      <c r="U711" s="12"/>
      <c r="W711" s="12"/>
      <c r="Y711" s="12"/>
      <c r="AA711" s="12"/>
      <c r="AE711" s="12"/>
      <c r="AL711" s="12"/>
      <c r="AP711" s="12"/>
      <c r="AR711" s="12"/>
      <c r="AV711" s="12"/>
      <c r="BF711" s="12"/>
      <c r="BG711" s="12"/>
      <c r="BH711" s="12"/>
      <c r="BI711" s="12"/>
      <c r="BJ711" s="12"/>
      <c r="BK711" s="12"/>
    </row>
    <row r="712">
      <c r="L712" s="12"/>
      <c r="S712" s="12"/>
      <c r="T712" s="12"/>
      <c r="U712" s="12"/>
      <c r="W712" s="12"/>
      <c r="Y712" s="12"/>
      <c r="AA712" s="12"/>
      <c r="AE712" s="12"/>
      <c r="AL712" s="12"/>
      <c r="AP712" s="12"/>
      <c r="AR712" s="12"/>
      <c r="AV712" s="12"/>
      <c r="BF712" s="12"/>
      <c r="BG712" s="12"/>
      <c r="BH712" s="12"/>
      <c r="BI712" s="12"/>
      <c r="BJ712" s="12"/>
      <c r="BK712" s="12"/>
    </row>
    <row r="713">
      <c r="L713" s="12"/>
      <c r="S713" s="12"/>
      <c r="T713" s="12"/>
      <c r="U713" s="12"/>
      <c r="W713" s="12"/>
      <c r="Y713" s="12"/>
      <c r="AA713" s="12"/>
      <c r="AE713" s="12"/>
      <c r="AL713" s="12"/>
      <c r="AP713" s="12"/>
      <c r="AR713" s="12"/>
      <c r="AV713" s="12"/>
      <c r="BF713" s="12"/>
      <c r="BG713" s="12"/>
      <c r="BH713" s="12"/>
      <c r="BI713" s="12"/>
      <c r="BJ713" s="12"/>
      <c r="BK713" s="12"/>
    </row>
    <row r="714">
      <c r="L714" s="12"/>
      <c r="S714" s="12"/>
      <c r="T714" s="12"/>
      <c r="U714" s="12"/>
      <c r="W714" s="12"/>
      <c r="Y714" s="12"/>
      <c r="AA714" s="12"/>
      <c r="AE714" s="12"/>
      <c r="AL714" s="12"/>
      <c r="AP714" s="12"/>
      <c r="AR714" s="12"/>
      <c r="AV714" s="12"/>
      <c r="BF714" s="12"/>
      <c r="BG714" s="12"/>
      <c r="BH714" s="12"/>
      <c r="BI714" s="12"/>
      <c r="BJ714" s="12"/>
      <c r="BK714" s="12"/>
    </row>
    <row r="715">
      <c r="L715" s="12"/>
      <c r="S715" s="12"/>
      <c r="T715" s="12"/>
      <c r="U715" s="12"/>
      <c r="W715" s="12"/>
      <c r="Y715" s="12"/>
      <c r="AA715" s="12"/>
      <c r="AE715" s="12"/>
      <c r="AL715" s="12"/>
      <c r="AP715" s="12"/>
      <c r="AR715" s="12"/>
      <c r="AV715" s="12"/>
      <c r="BF715" s="12"/>
      <c r="BG715" s="12"/>
      <c r="BH715" s="12"/>
      <c r="BI715" s="12"/>
      <c r="BJ715" s="12"/>
      <c r="BK715" s="12"/>
    </row>
    <row r="716">
      <c r="L716" s="12"/>
      <c r="S716" s="12"/>
      <c r="T716" s="12"/>
      <c r="U716" s="12"/>
      <c r="W716" s="12"/>
      <c r="Y716" s="12"/>
      <c r="AA716" s="12"/>
      <c r="AE716" s="12"/>
      <c r="AL716" s="12"/>
      <c r="AP716" s="12"/>
      <c r="AR716" s="12"/>
      <c r="AV716" s="12"/>
      <c r="BF716" s="12"/>
      <c r="BG716" s="12"/>
      <c r="BH716" s="12"/>
      <c r="BI716" s="12"/>
      <c r="BJ716" s="12"/>
      <c r="BK716" s="12"/>
    </row>
    <row r="717">
      <c r="L717" s="12"/>
      <c r="S717" s="12"/>
      <c r="T717" s="12"/>
      <c r="U717" s="12"/>
      <c r="W717" s="12"/>
      <c r="Y717" s="12"/>
      <c r="AA717" s="12"/>
      <c r="AE717" s="12"/>
      <c r="AL717" s="12"/>
      <c r="AP717" s="12"/>
      <c r="AR717" s="12"/>
      <c r="AV717" s="12"/>
      <c r="BF717" s="12"/>
      <c r="BG717" s="12"/>
      <c r="BH717" s="12"/>
      <c r="BI717" s="12"/>
      <c r="BJ717" s="12"/>
      <c r="BK717" s="12"/>
    </row>
    <row r="718">
      <c r="L718" s="12"/>
      <c r="S718" s="12"/>
      <c r="T718" s="12"/>
      <c r="U718" s="12"/>
      <c r="W718" s="12"/>
      <c r="Y718" s="12"/>
      <c r="AA718" s="12"/>
      <c r="AE718" s="12"/>
      <c r="AL718" s="12"/>
      <c r="AP718" s="12"/>
      <c r="AR718" s="12"/>
      <c r="AV718" s="12"/>
      <c r="BF718" s="12"/>
      <c r="BG718" s="12"/>
      <c r="BH718" s="12"/>
      <c r="BI718" s="12"/>
      <c r="BJ718" s="12"/>
      <c r="BK718" s="12"/>
    </row>
    <row r="719">
      <c r="L719" s="12"/>
      <c r="S719" s="12"/>
      <c r="T719" s="12"/>
      <c r="U719" s="12"/>
      <c r="W719" s="12"/>
      <c r="Y719" s="12"/>
      <c r="AA719" s="12"/>
      <c r="AE719" s="12"/>
      <c r="AL719" s="12"/>
      <c r="AP719" s="12"/>
      <c r="AR719" s="12"/>
      <c r="AV719" s="12"/>
      <c r="BF719" s="12"/>
      <c r="BG719" s="12"/>
      <c r="BH719" s="12"/>
      <c r="BI719" s="12"/>
      <c r="BJ719" s="12"/>
      <c r="BK719" s="12"/>
    </row>
    <row r="720">
      <c r="L720" s="12"/>
      <c r="S720" s="12"/>
      <c r="T720" s="12"/>
      <c r="U720" s="12"/>
      <c r="W720" s="12"/>
      <c r="Y720" s="12"/>
      <c r="AA720" s="12"/>
      <c r="AE720" s="12"/>
      <c r="AL720" s="12"/>
      <c r="AP720" s="12"/>
      <c r="AR720" s="12"/>
      <c r="AV720" s="12"/>
      <c r="BF720" s="12"/>
      <c r="BG720" s="12"/>
      <c r="BH720" s="12"/>
      <c r="BI720" s="12"/>
      <c r="BJ720" s="12"/>
      <c r="BK720" s="12"/>
    </row>
    <row r="721">
      <c r="L721" s="12"/>
      <c r="S721" s="12"/>
      <c r="T721" s="12"/>
      <c r="U721" s="12"/>
      <c r="W721" s="12"/>
      <c r="Y721" s="12"/>
      <c r="AA721" s="12"/>
      <c r="AE721" s="12"/>
      <c r="AL721" s="12"/>
      <c r="AP721" s="12"/>
      <c r="AR721" s="12"/>
      <c r="AV721" s="12"/>
      <c r="BF721" s="12"/>
      <c r="BG721" s="12"/>
      <c r="BH721" s="12"/>
      <c r="BI721" s="12"/>
      <c r="BJ721" s="12"/>
      <c r="BK721" s="12"/>
    </row>
    <row r="722">
      <c r="L722" s="12"/>
      <c r="S722" s="12"/>
      <c r="T722" s="12"/>
      <c r="U722" s="12"/>
      <c r="W722" s="12"/>
      <c r="Y722" s="12"/>
      <c r="AA722" s="12"/>
      <c r="AE722" s="12"/>
      <c r="AL722" s="12"/>
      <c r="AP722" s="12"/>
      <c r="AR722" s="12"/>
      <c r="AV722" s="12"/>
      <c r="BF722" s="12"/>
      <c r="BG722" s="12"/>
      <c r="BH722" s="12"/>
      <c r="BI722" s="12"/>
      <c r="BJ722" s="12"/>
      <c r="BK722" s="12"/>
    </row>
    <row r="723">
      <c r="L723" s="12"/>
      <c r="S723" s="12"/>
      <c r="T723" s="12"/>
      <c r="U723" s="12"/>
      <c r="W723" s="12"/>
      <c r="Y723" s="12"/>
      <c r="AA723" s="12"/>
      <c r="AE723" s="12"/>
      <c r="AL723" s="12"/>
      <c r="AP723" s="12"/>
      <c r="AR723" s="12"/>
      <c r="AV723" s="12"/>
      <c r="BF723" s="12"/>
      <c r="BG723" s="12"/>
      <c r="BH723" s="12"/>
      <c r="BI723" s="12"/>
      <c r="BJ723" s="12"/>
      <c r="BK723" s="12"/>
    </row>
    <row r="724">
      <c r="L724" s="12"/>
      <c r="S724" s="12"/>
      <c r="T724" s="12"/>
      <c r="U724" s="12"/>
      <c r="W724" s="12"/>
      <c r="Y724" s="12"/>
      <c r="AA724" s="12"/>
      <c r="AE724" s="12"/>
      <c r="AL724" s="12"/>
      <c r="AP724" s="12"/>
      <c r="AR724" s="12"/>
      <c r="AV724" s="12"/>
      <c r="BF724" s="12"/>
      <c r="BG724" s="12"/>
      <c r="BH724" s="12"/>
      <c r="BI724" s="12"/>
      <c r="BJ724" s="12"/>
      <c r="BK724" s="12"/>
    </row>
    <row r="725">
      <c r="L725" s="12"/>
      <c r="S725" s="12"/>
      <c r="T725" s="12"/>
      <c r="U725" s="12"/>
      <c r="W725" s="12"/>
      <c r="Y725" s="12"/>
      <c r="AA725" s="12"/>
      <c r="AE725" s="12"/>
      <c r="AL725" s="12"/>
      <c r="AP725" s="12"/>
      <c r="AR725" s="12"/>
      <c r="AV725" s="12"/>
      <c r="BF725" s="12"/>
      <c r="BG725" s="12"/>
      <c r="BH725" s="12"/>
      <c r="BI725" s="12"/>
      <c r="BJ725" s="12"/>
      <c r="BK725" s="12"/>
    </row>
    <row r="726">
      <c r="L726" s="12"/>
      <c r="S726" s="12"/>
      <c r="T726" s="12"/>
      <c r="U726" s="12"/>
      <c r="W726" s="12"/>
      <c r="Y726" s="12"/>
      <c r="AA726" s="12"/>
      <c r="AE726" s="12"/>
      <c r="AL726" s="12"/>
      <c r="AP726" s="12"/>
      <c r="AR726" s="12"/>
      <c r="AV726" s="12"/>
      <c r="BF726" s="12"/>
      <c r="BG726" s="12"/>
      <c r="BH726" s="12"/>
      <c r="BI726" s="12"/>
      <c r="BJ726" s="12"/>
      <c r="BK726" s="12"/>
    </row>
    <row r="727">
      <c r="L727" s="12"/>
      <c r="S727" s="12"/>
      <c r="T727" s="12"/>
      <c r="U727" s="12"/>
      <c r="W727" s="12"/>
      <c r="Y727" s="12"/>
      <c r="AA727" s="12"/>
      <c r="AE727" s="12"/>
      <c r="AL727" s="12"/>
      <c r="AP727" s="12"/>
      <c r="AR727" s="12"/>
      <c r="AV727" s="12"/>
      <c r="BF727" s="12"/>
      <c r="BG727" s="12"/>
      <c r="BH727" s="12"/>
      <c r="BI727" s="12"/>
      <c r="BJ727" s="12"/>
      <c r="BK727" s="12"/>
    </row>
    <row r="728">
      <c r="L728" s="12"/>
      <c r="S728" s="12"/>
      <c r="T728" s="12"/>
      <c r="U728" s="12"/>
      <c r="W728" s="12"/>
      <c r="Y728" s="12"/>
      <c r="AA728" s="12"/>
      <c r="AE728" s="12"/>
      <c r="AL728" s="12"/>
      <c r="AP728" s="12"/>
      <c r="AR728" s="12"/>
      <c r="AV728" s="12"/>
      <c r="BF728" s="12"/>
      <c r="BG728" s="12"/>
      <c r="BH728" s="12"/>
      <c r="BI728" s="12"/>
      <c r="BJ728" s="12"/>
      <c r="BK728" s="12"/>
    </row>
    <row r="729">
      <c r="L729" s="12"/>
      <c r="S729" s="12"/>
      <c r="T729" s="12"/>
      <c r="U729" s="12"/>
      <c r="W729" s="12"/>
      <c r="Y729" s="12"/>
      <c r="AA729" s="12"/>
      <c r="AE729" s="12"/>
      <c r="AL729" s="12"/>
      <c r="AP729" s="12"/>
      <c r="AR729" s="12"/>
      <c r="AV729" s="12"/>
      <c r="BF729" s="12"/>
      <c r="BG729" s="12"/>
      <c r="BH729" s="12"/>
      <c r="BI729" s="12"/>
      <c r="BJ729" s="12"/>
      <c r="BK729" s="12"/>
    </row>
    <row r="730">
      <c r="L730" s="12"/>
      <c r="S730" s="12"/>
      <c r="T730" s="12"/>
      <c r="U730" s="12"/>
      <c r="W730" s="12"/>
      <c r="Y730" s="12"/>
      <c r="AA730" s="12"/>
      <c r="AE730" s="12"/>
      <c r="AL730" s="12"/>
      <c r="AP730" s="12"/>
      <c r="AR730" s="12"/>
      <c r="AV730" s="12"/>
      <c r="BF730" s="12"/>
      <c r="BG730" s="12"/>
      <c r="BH730" s="12"/>
      <c r="BI730" s="12"/>
      <c r="BJ730" s="12"/>
      <c r="BK730" s="12"/>
    </row>
    <row r="731">
      <c r="L731" s="12"/>
      <c r="S731" s="12"/>
      <c r="T731" s="12"/>
      <c r="U731" s="12"/>
      <c r="W731" s="12"/>
      <c r="Y731" s="12"/>
      <c r="AA731" s="12"/>
      <c r="AE731" s="12"/>
      <c r="AL731" s="12"/>
      <c r="AP731" s="12"/>
      <c r="AR731" s="12"/>
      <c r="AV731" s="12"/>
      <c r="BF731" s="12"/>
      <c r="BG731" s="12"/>
      <c r="BH731" s="12"/>
      <c r="BI731" s="12"/>
      <c r="BJ731" s="12"/>
      <c r="BK731" s="12"/>
    </row>
    <row r="732">
      <c r="L732" s="12"/>
      <c r="S732" s="12"/>
      <c r="T732" s="12"/>
      <c r="U732" s="12"/>
      <c r="W732" s="12"/>
      <c r="Y732" s="12"/>
      <c r="AA732" s="12"/>
      <c r="AE732" s="12"/>
      <c r="AL732" s="12"/>
      <c r="AP732" s="12"/>
      <c r="AR732" s="12"/>
      <c r="AV732" s="12"/>
      <c r="BF732" s="12"/>
      <c r="BG732" s="12"/>
      <c r="BH732" s="12"/>
      <c r="BI732" s="12"/>
      <c r="BJ732" s="12"/>
      <c r="BK732" s="12"/>
    </row>
    <row r="733">
      <c r="L733" s="12"/>
      <c r="S733" s="12"/>
      <c r="T733" s="12"/>
      <c r="U733" s="12"/>
      <c r="W733" s="12"/>
      <c r="Y733" s="12"/>
      <c r="AA733" s="12"/>
      <c r="AE733" s="12"/>
      <c r="AL733" s="12"/>
      <c r="AP733" s="12"/>
      <c r="AR733" s="12"/>
      <c r="AV733" s="12"/>
      <c r="BF733" s="12"/>
      <c r="BG733" s="12"/>
      <c r="BH733" s="12"/>
      <c r="BI733" s="12"/>
      <c r="BJ733" s="12"/>
      <c r="BK733" s="12"/>
    </row>
    <row r="734">
      <c r="L734" s="12"/>
      <c r="S734" s="12"/>
      <c r="T734" s="12"/>
      <c r="U734" s="12"/>
      <c r="W734" s="12"/>
      <c r="Y734" s="12"/>
      <c r="AA734" s="12"/>
      <c r="AE734" s="12"/>
      <c r="AL734" s="12"/>
      <c r="AP734" s="12"/>
      <c r="AR734" s="12"/>
      <c r="AV734" s="12"/>
      <c r="BF734" s="12"/>
      <c r="BG734" s="12"/>
      <c r="BH734" s="12"/>
      <c r="BI734" s="12"/>
      <c r="BJ734" s="12"/>
      <c r="BK734" s="12"/>
    </row>
    <row r="735">
      <c r="L735" s="12"/>
      <c r="S735" s="12"/>
      <c r="T735" s="12"/>
      <c r="U735" s="12"/>
      <c r="W735" s="12"/>
      <c r="Y735" s="12"/>
      <c r="AA735" s="12"/>
      <c r="AE735" s="12"/>
      <c r="AL735" s="12"/>
      <c r="AP735" s="12"/>
      <c r="AR735" s="12"/>
      <c r="AV735" s="12"/>
      <c r="BF735" s="12"/>
      <c r="BG735" s="12"/>
      <c r="BH735" s="12"/>
      <c r="BI735" s="12"/>
      <c r="BJ735" s="12"/>
      <c r="BK735" s="12"/>
    </row>
    <row r="736">
      <c r="L736" s="12"/>
      <c r="S736" s="12"/>
      <c r="T736" s="12"/>
      <c r="U736" s="12"/>
      <c r="W736" s="12"/>
      <c r="Y736" s="12"/>
      <c r="AA736" s="12"/>
      <c r="AE736" s="12"/>
      <c r="AL736" s="12"/>
      <c r="AP736" s="12"/>
      <c r="AR736" s="12"/>
      <c r="AV736" s="12"/>
      <c r="BF736" s="12"/>
      <c r="BG736" s="12"/>
      <c r="BH736" s="12"/>
      <c r="BI736" s="12"/>
      <c r="BJ736" s="12"/>
      <c r="BK736" s="12"/>
    </row>
    <row r="737">
      <c r="L737" s="12"/>
      <c r="S737" s="12"/>
      <c r="T737" s="12"/>
      <c r="U737" s="12"/>
      <c r="W737" s="12"/>
      <c r="Y737" s="12"/>
      <c r="AA737" s="12"/>
      <c r="AE737" s="12"/>
      <c r="AL737" s="12"/>
      <c r="AP737" s="12"/>
      <c r="AR737" s="12"/>
      <c r="AV737" s="12"/>
      <c r="BF737" s="12"/>
      <c r="BG737" s="12"/>
      <c r="BH737" s="12"/>
      <c r="BI737" s="12"/>
      <c r="BJ737" s="12"/>
      <c r="BK737" s="12"/>
    </row>
    <row r="738">
      <c r="L738" s="12"/>
      <c r="S738" s="12"/>
      <c r="T738" s="12"/>
      <c r="U738" s="12"/>
      <c r="W738" s="12"/>
      <c r="Y738" s="12"/>
      <c r="AA738" s="12"/>
      <c r="AE738" s="12"/>
      <c r="AL738" s="12"/>
      <c r="AP738" s="12"/>
      <c r="AR738" s="12"/>
      <c r="AV738" s="12"/>
      <c r="BF738" s="12"/>
      <c r="BG738" s="12"/>
      <c r="BH738" s="12"/>
      <c r="BI738" s="12"/>
      <c r="BJ738" s="12"/>
      <c r="BK738" s="12"/>
    </row>
    <row r="739">
      <c r="L739" s="12"/>
      <c r="S739" s="12"/>
      <c r="T739" s="12"/>
      <c r="U739" s="12"/>
      <c r="W739" s="12"/>
      <c r="Y739" s="12"/>
      <c r="AA739" s="12"/>
      <c r="AE739" s="12"/>
      <c r="AL739" s="12"/>
      <c r="AP739" s="12"/>
      <c r="AR739" s="12"/>
      <c r="AV739" s="12"/>
      <c r="BF739" s="12"/>
      <c r="BG739" s="12"/>
      <c r="BH739" s="12"/>
      <c r="BI739" s="12"/>
      <c r="BJ739" s="12"/>
      <c r="BK739" s="12"/>
    </row>
    <row r="740">
      <c r="L740" s="12"/>
      <c r="S740" s="12"/>
      <c r="T740" s="12"/>
      <c r="U740" s="12"/>
      <c r="W740" s="12"/>
      <c r="Y740" s="12"/>
      <c r="AA740" s="12"/>
      <c r="AE740" s="12"/>
      <c r="AL740" s="12"/>
      <c r="AP740" s="12"/>
      <c r="AR740" s="12"/>
      <c r="AV740" s="12"/>
      <c r="BF740" s="12"/>
      <c r="BG740" s="12"/>
      <c r="BH740" s="12"/>
      <c r="BI740" s="12"/>
      <c r="BJ740" s="12"/>
      <c r="BK740" s="12"/>
    </row>
    <row r="741">
      <c r="L741" s="12"/>
      <c r="S741" s="12"/>
      <c r="T741" s="12"/>
      <c r="U741" s="12"/>
      <c r="W741" s="12"/>
      <c r="Y741" s="12"/>
      <c r="AA741" s="12"/>
      <c r="AE741" s="12"/>
      <c r="AL741" s="12"/>
      <c r="AP741" s="12"/>
      <c r="AR741" s="12"/>
      <c r="AV741" s="12"/>
      <c r="BF741" s="12"/>
      <c r="BG741" s="12"/>
      <c r="BH741" s="12"/>
      <c r="BI741" s="12"/>
      <c r="BJ741" s="12"/>
      <c r="BK741" s="12"/>
    </row>
    <row r="742">
      <c r="L742" s="12"/>
      <c r="S742" s="12"/>
      <c r="T742" s="12"/>
      <c r="U742" s="12"/>
      <c r="W742" s="12"/>
      <c r="Y742" s="12"/>
      <c r="AA742" s="12"/>
      <c r="AE742" s="12"/>
      <c r="AL742" s="12"/>
      <c r="AP742" s="12"/>
      <c r="AR742" s="12"/>
      <c r="AV742" s="12"/>
      <c r="BF742" s="12"/>
      <c r="BG742" s="12"/>
      <c r="BH742" s="12"/>
      <c r="BI742" s="12"/>
      <c r="BJ742" s="12"/>
      <c r="BK742" s="12"/>
    </row>
    <row r="743">
      <c r="L743" s="12"/>
      <c r="S743" s="12"/>
      <c r="T743" s="12"/>
      <c r="U743" s="12"/>
      <c r="W743" s="12"/>
      <c r="Y743" s="12"/>
      <c r="AA743" s="12"/>
      <c r="AE743" s="12"/>
      <c r="AL743" s="12"/>
      <c r="AP743" s="12"/>
      <c r="AR743" s="12"/>
      <c r="AV743" s="12"/>
      <c r="BF743" s="12"/>
      <c r="BG743" s="12"/>
      <c r="BH743" s="12"/>
      <c r="BI743" s="12"/>
      <c r="BJ743" s="12"/>
      <c r="BK743" s="12"/>
    </row>
    <row r="744">
      <c r="L744" s="12"/>
      <c r="S744" s="12"/>
      <c r="T744" s="12"/>
      <c r="U744" s="12"/>
      <c r="W744" s="12"/>
      <c r="Y744" s="12"/>
      <c r="AA744" s="12"/>
      <c r="AE744" s="12"/>
      <c r="AL744" s="12"/>
      <c r="AP744" s="12"/>
      <c r="AR744" s="12"/>
      <c r="AV744" s="12"/>
      <c r="BF744" s="12"/>
      <c r="BG744" s="12"/>
      <c r="BH744" s="12"/>
      <c r="BI744" s="12"/>
      <c r="BJ744" s="12"/>
      <c r="BK744" s="12"/>
    </row>
    <row r="745">
      <c r="L745" s="12"/>
      <c r="S745" s="12"/>
      <c r="T745" s="12"/>
      <c r="U745" s="12"/>
      <c r="W745" s="12"/>
      <c r="Y745" s="12"/>
      <c r="AA745" s="12"/>
      <c r="AE745" s="12"/>
      <c r="AL745" s="12"/>
      <c r="AP745" s="12"/>
      <c r="AR745" s="12"/>
      <c r="AV745" s="12"/>
      <c r="BF745" s="12"/>
      <c r="BG745" s="12"/>
      <c r="BH745" s="12"/>
      <c r="BI745" s="12"/>
      <c r="BJ745" s="12"/>
      <c r="BK745" s="12"/>
    </row>
    <row r="746">
      <c r="L746" s="12"/>
      <c r="S746" s="12"/>
      <c r="T746" s="12"/>
      <c r="U746" s="12"/>
      <c r="W746" s="12"/>
      <c r="Y746" s="12"/>
      <c r="AA746" s="12"/>
      <c r="AE746" s="12"/>
      <c r="AL746" s="12"/>
      <c r="AP746" s="12"/>
      <c r="AR746" s="12"/>
      <c r="AV746" s="12"/>
      <c r="BF746" s="12"/>
      <c r="BG746" s="12"/>
      <c r="BH746" s="12"/>
      <c r="BI746" s="12"/>
      <c r="BJ746" s="12"/>
      <c r="BK746" s="12"/>
    </row>
    <row r="747">
      <c r="L747" s="12"/>
      <c r="S747" s="12"/>
      <c r="T747" s="12"/>
      <c r="U747" s="12"/>
      <c r="W747" s="12"/>
      <c r="Y747" s="12"/>
      <c r="AA747" s="12"/>
      <c r="AE747" s="12"/>
      <c r="AL747" s="12"/>
      <c r="AP747" s="12"/>
      <c r="AR747" s="12"/>
      <c r="AV747" s="12"/>
      <c r="BF747" s="12"/>
      <c r="BG747" s="12"/>
      <c r="BH747" s="12"/>
      <c r="BI747" s="12"/>
      <c r="BJ747" s="12"/>
      <c r="BK747" s="12"/>
    </row>
    <row r="748">
      <c r="L748" s="12"/>
      <c r="S748" s="12"/>
      <c r="T748" s="12"/>
      <c r="U748" s="12"/>
      <c r="W748" s="12"/>
      <c r="Y748" s="12"/>
      <c r="AA748" s="12"/>
      <c r="AE748" s="12"/>
      <c r="AL748" s="12"/>
      <c r="AP748" s="12"/>
      <c r="AR748" s="12"/>
      <c r="AV748" s="12"/>
      <c r="BF748" s="12"/>
      <c r="BG748" s="12"/>
      <c r="BH748" s="12"/>
      <c r="BI748" s="12"/>
      <c r="BJ748" s="12"/>
      <c r="BK748" s="12"/>
    </row>
    <row r="749">
      <c r="L749" s="12"/>
      <c r="S749" s="12"/>
      <c r="T749" s="12"/>
      <c r="U749" s="12"/>
      <c r="W749" s="12"/>
      <c r="Y749" s="12"/>
      <c r="AA749" s="12"/>
      <c r="AE749" s="12"/>
      <c r="AL749" s="12"/>
      <c r="AP749" s="12"/>
      <c r="AR749" s="12"/>
      <c r="AV749" s="12"/>
      <c r="BF749" s="12"/>
      <c r="BG749" s="12"/>
      <c r="BH749" s="12"/>
      <c r="BI749" s="12"/>
      <c r="BJ749" s="12"/>
      <c r="BK749" s="12"/>
    </row>
    <row r="750">
      <c r="L750" s="12"/>
      <c r="S750" s="12"/>
      <c r="T750" s="12"/>
      <c r="U750" s="12"/>
      <c r="W750" s="12"/>
      <c r="Y750" s="12"/>
      <c r="AA750" s="12"/>
      <c r="AE750" s="12"/>
      <c r="AL750" s="12"/>
      <c r="AP750" s="12"/>
      <c r="AR750" s="12"/>
      <c r="AV750" s="12"/>
      <c r="BF750" s="12"/>
      <c r="BG750" s="12"/>
      <c r="BH750" s="12"/>
      <c r="BI750" s="12"/>
      <c r="BJ750" s="12"/>
      <c r="BK750" s="12"/>
    </row>
    <row r="751">
      <c r="L751" s="12"/>
      <c r="S751" s="12"/>
      <c r="T751" s="12"/>
      <c r="U751" s="12"/>
      <c r="W751" s="12"/>
      <c r="Y751" s="12"/>
      <c r="AA751" s="12"/>
      <c r="AE751" s="12"/>
      <c r="AL751" s="12"/>
      <c r="AP751" s="12"/>
      <c r="AR751" s="12"/>
      <c r="AV751" s="12"/>
      <c r="BF751" s="12"/>
      <c r="BG751" s="12"/>
      <c r="BH751" s="12"/>
      <c r="BI751" s="12"/>
      <c r="BJ751" s="12"/>
      <c r="BK751" s="12"/>
    </row>
    <row r="752">
      <c r="L752" s="12"/>
      <c r="S752" s="12"/>
      <c r="T752" s="12"/>
      <c r="U752" s="12"/>
      <c r="W752" s="12"/>
      <c r="Y752" s="12"/>
      <c r="AA752" s="12"/>
      <c r="AE752" s="12"/>
      <c r="AL752" s="12"/>
      <c r="AP752" s="12"/>
      <c r="AR752" s="12"/>
      <c r="AV752" s="12"/>
      <c r="BF752" s="12"/>
      <c r="BG752" s="12"/>
      <c r="BH752" s="12"/>
      <c r="BI752" s="12"/>
      <c r="BJ752" s="12"/>
      <c r="BK752" s="12"/>
    </row>
    <row r="753">
      <c r="L753" s="12"/>
      <c r="S753" s="12"/>
      <c r="T753" s="12"/>
      <c r="U753" s="12"/>
      <c r="W753" s="12"/>
      <c r="Y753" s="12"/>
      <c r="AA753" s="12"/>
      <c r="AE753" s="12"/>
      <c r="AL753" s="12"/>
      <c r="AP753" s="12"/>
      <c r="AR753" s="12"/>
      <c r="AV753" s="12"/>
      <c r="BF753" s="12"/>
      <c r="BG753" s="12"/>
      <c r="BH753" s="12"/>
      <c r="BI753" s="12"/>
      <c r="BJ753" s="12"/>
      <c r="BK753" s="12"/>
    </row>
    <row r="754">
      <c r="L754" s="12"/>
      <c r="S754" s="12"/>
      <c r="T754" s="12"/>
      <c r="U754" s="12"/>
      <c r="W754" s="12"/>
      <c r="Y754" s="12"/>
      <c r="AA754" s="12"/>
      <c r="AE754" s="12"/>
      <c r="AL754" s="12"/>
      <c r="AP754" s="12"/>
      <c r="AR754" s="12"/>
      <c r="AV754" s="12"/>
      <c r="BF754" s="12"/>
      <c r="BG754" s="12"/>
      <c r="BH754" s="12"/>
      <c r="BI754" s="12"/>
      <c r="BJ754" s="12"/>
      <c r="BK754" s="12"/>
    </row>
    <row r="755">
      <c r="L755" s="12"/>
      <c r="S755" s="12"/>
      <c r="T755" s="12"/>
      <c r="U755" s="12"/>
      <c r="W755" s="12"/>
      <c r="Y755" s="12"/>
      <c r="AA755" s="12"/>
      <c r="AE755" s="12"/>
      <c r="AL755" s="12"/>
      <c r="AP755" s="12"/>
      <c r="AR755" s="12"/>
      <c r="AV755" s="12"/>
      <c r="BF755" s="12"/>
      <c r="BG755" s="12"/>
      <c r="BH755" s="12"/>
      <c r="BI755" s="12"/>
      <c r="BJ755" s="12"/>
      <c r="BK755" s="12"/>
    </row>
    <row r="756">
      <c r="L756" s="12"/>
      <c r="S756" s="12"/>
      <c r="T756" s="12"/>
      <c r="U756" s="12"/>
      <c r="W756" s="12"/>
      <c r="Y756" s="12"/>
      <c r="AA756" s="12"/>
      <c r="AE756" s="12"/>
      <c r="AL756" s="12"/>
      <c r="AP756" s="12"/>
      <c r="AR756" s="12"/>
      <c r="AV756" s="12"/>
      <c r="BF756" s="12"/>
      <c r="BG756" s="12"/>
      <c r="BH756" s="12"/>
      <c r="BI756" s="12"/>
      <c r="BJ756" s="12"/>
      <c r="BK756" s="12"/>
    </row>
    <row r="757">
      <c r="L757" s="12"/>
      <c r="S757" s="12"/>
      <c r="T757" s="12"/>
      <c r="U757" s="12"/>
      <c r="W757" s="12"/>
      <c r="Y757" s="12"/>
      <c r="AA757" s="12"/>
      <c r="AE757" s="12"/>
      <c r="AL757" s="12"/>
      <c r="AP757" s="12"/>
      <c r="AR757" s="12"/>
      <c r="AV757" s="12"/>
      <c r="BF757" s="12"/>
      <c r="BG757" s="12"/>
      <c r="BH757" s="12"/>
      <c r="BI757" s="12"/>
      <c r="BJ757" s="12"/>
      <c r="BK757" s="12"/>
    </row>
    <row r="758">
      <c r="L758" s="12"/>
      <c r="S758" s="12"/>
      <c r="T758" s="12"/>
      <c r="U758" s="12"/>
      <c r="W758" s="12"/>
      <c r="Y758" s="12"/>
      <c r="AA758" s="12"/>
      <c r="AE758" s="12"/>
      <c r="AL758" s="12"/>
      <c r="AP758" s="12"/>
      <c r="AR758" s="12"/>
      <c r="AV758" s="12"/>
      <c r="BF758" s="12"/>
      <c r="BG758" s="12"/>
      <c r="BH758" s="12"/>
      <c r="BI758" s="12"/>
      <c r="BJ758" s="12"/>
      <c r="BK758" s="12"/>
    </row>
    <row r="759">
      <c r="L759" s="12"/>
      <c r="S759" s="12"/>
      <c r="T759" s="12"/>
      <c r="U759" s="12"/>
      <c r="W759" s="12"/>
      <c r="Y759" s="12"/>
      <c r="AA759" s="12"/>
      <c r="AE759" s="12"/>
      <c r="AL759" s="12"/>
      <c r="AP759" s="12"/>
      <c r="AR759" s="12"/>
      <c r="AV759" s="12"/>
      <c r="BF759" s="12"/>
      <c r="BG759" s="12"/>
      <c r="BH759" s="12"/>
      <c r="BI759" s="12"/>
      <c r="BJ759" s="12"/>
      <c r="BK759" s="12"/>
    </row>
    <row r="760">
      <c r="L760" s="12"/>
      <c r="S760" s="12"/>
      <c r="T760" s="12"/>
      <c r="U760" s="12"/>
      <c r="W760" s="12"/>
      <c r="Y760" s="12"/>
      <c r="AA760" s="12"/>
      <c r="AE760" s="12"/>
      <c r="AL760" s="12"/>
      <c r="AP760" s="12"/>
      <c r="AR760" s="12"/>
      <c r="AV760" s="12"/>
      <c r="BF760" s="12"/>
      <c r="BG760" s="12"/>
      <c r="BH760" s="12"/>
      <c r="BI760" s="12"/>
      <c r="BJ760" s="12"/>
      <c r="BK760" s="12"/>
    </row>
    <row r="761">
      <c r="L761" s="12"/>
      <c r="S761" s="12"/>
      <c r="T761" s="12"/>
      <c r="U761" s="12"/>
      <c r="W761" s="12"/>
      <c r="Y761" s="12"/>
      <c r="AA761" s="12"/>
      <c r="AE761" s="12"/>
      <c r="AL761" s="12"/>
      <c r="AP761" s="12"/>
      <c r="AR761" s="12"/>
      <c r="AV761" s="12"/>
      <c r="BF761" s="12"/>
      <c r="BG761" s="12"/>
      <c r="BH761" s="12"/>
      <c r="BI761" s="12"/>
      <c r="BJ761" s="12"/>
      <c r="BK761" s="12"/>
    </row>
    <row r="762">
      <c r="L762" s="12"/>
      <c r="S762" s="12"/>
      <c r="T762" s="12"/>
      <c r="U762" s="12"/>
      <c r="W762" s="12"/>
      <c r="Y762" s="12"/>
      <c r="AA762" s="12"/>
      <c r="AE762" s="12"/>
      <c r="AL762" s="12"/>
      <c r="AP762" s="12"/>
      <c r="AR762" s="12"/>
      <c r="AV762" s="12"/>
      <c r="BF762" s="12"/>
      <c r="BG762" s="12"/>
      <c r="BH762" s="12"/>
      <c r="BI762" s="12"/>
      <c r="BJ762" s="12"/>
      <c r="BK762" s="12"/>
    </row>
    <row r="763">
      <c r="L763" s="12"/>
      <c r="S763" s="12"/>
      <c r="T763" s="12"/>
      <c r="U763" s="12"/>
      <c r="W763" s="12"/>
      <c r="Y763" s="12"/>
      <c r="AA763" s="12"/>
      <c r="AE763" s="12"/>
      <c r="AL763" s="12"/>
      <c r="AP763" s="12"/>
      <c r="AR763" s="12"/>
      <c r="AV763" s="12"/>
      <c r="BF763" s="12"/>
      <c r="BG763" s="12"/>
      <c r="BH763" s="12"/>
      <c r="BI763" s="12"/>
      <c r="BJ763" s="12"/>
      <c r="BK763" s="12"/>
    </row>
    <row r="764">
      <c r="L764" s="12"/>
      <c r="S764" s="12"/>
      <c r="T764" s="12"/>
      <c r="U764" s="12"/>
      <c r="W764" s="12"/>
      <c r="Y764" s="12"/>
      <c r="AA764" s="12"/>
      <c r="AE764" s="12"/>
      <c r="AL764" s="12"/>
      <c r="AP764" s="12"/>
      <c r="AR764" s="12"/>
      <c r="AV764" s="12"/>
      <c r="BF764" s="12"/>
      <c r="BG764" s="12"/>
      <c r="BH764" s="12"/>
      <c r="BI764" s="12"/>
      <c r="BJ764" s="12"/>
      <c r="BK764" s="12"/>
    </row>
    <row r="765">
      <c r="L765" s="12"/>
      <c r="S765" s="12"/>
      <c r="T765" s="12"/>
      <c r="U765" s="12"/>
      <c r="W765" s="12"/>
      <c r="Y765" s="12"/>
      <c r="AA765" s="12"/>
      <c r="AE765" s="12"/>
      <c r="AL765" s="12"/>
      <c r="AP765" s="12"/>
      <c r="AR765" s="12"/>
      <c r="AV765" s="12"/>
      <c r="BF765" s="12"/>
      <c r="BG765" s="12"/>
      <c r="BH765" s="12"/>
      <c r="BI765" s="12"/>
      <c r="BJ765" s="12"/>
      <c r="BK765" s="12"/>
    </row>
    <row r="766">
      <c r="L766" s="12"/>
      <c r="S766" s="12"/>
      <c r="T766" s="12"/>
      <c r="U766" s="12"/>
      <c r="W766" s="12"/>
      <c r="Y766" s="12"/>
      <c r="AA766" s="12"/>
      <c r="AE766" s="12"/>
      <c r="AL766" s="12"/>
      <c r="AP766" s="12"/>
      <c r="AR766" s="12"/>
      <c r="AV766" s="12"/>
      <c r="BF766" s="12"/>
      <c r="BG766" s="12"/>
      <c r="BH766" s="12"/>
      <c r="BI766" s="12"/>
      <c r="BJ766" s="12"/>
      <c r="BK766" s="12"/>
    </row>
    <row r="767">
      <c r="L767" s="12"/>
      <c r="S767" s="12"/>
      <c r="T767" s="12"/>
      <c r="U767" s="12"/>
      <c r="W767" s="12"/>
      <c r="Y767" s="12"/>
      <c r="AA767" s="12"/>
      <c r="AE767" s="12"/>
      <c r="AL767" s="12"/>
      <c r="AP767" s="12"/>
      <c r="AR767" s="12"/>
      <c r="AV767" s="12"/>
      <c r="BF767" s="12"/>
      <c r="BG767" s="12"/>
      <c r="BH767" s="12"/>
      <c r="BI767" s="12"/>
      <c r="BJ767" s="12"/>
      <c r="BK767" s="12"/>
    </row>
    <row r="768">
      <c r="L768" s="12"/>
      <c r="S768" s="12"/>
      <c r="T768" s="12"/>
      <c r="U768" s="12"/>
      <c r="W768" s="12"/>
      <c r="Y768" s="12"/>
      <c r="AA768" s="12"/>
      <c r="AE768" s="12"/>
      <c r="AL768" s="12"/>
      <c r="AP768" s="12"/>
      <c r="AR768" s="12"/>
      <c r="AV768" s="12"/>
      <c r="BF768" s="12"/>
      <c r="BG768" s="12"/>
      <c r="BH768" s="12"/>
      <c r="BI768" s="12"/>
      <c r="BJ768" s="12"/>
      <c r="BK768" s="12"/>
    </row>
    <row r="769">
      <c r="L769" s="12"/>
      <c r="S769" s="12"/>
      <c r="T769" s="12"/>
      <c r="U769" s="12"/>
      <c r="W769" s="12"/>
      <c r="Y769" s="12"/>
      <c r="AA769" s="12"/>
      <c r="AE769" s="12"/>
      <c r="AL769" s="12"/>
      <c r="AP769" s="12"/>
      <c r="AR769" s="12"/>
      <c r="AV769" s="12"/>
      <c r="BF769" s="12"/>
      <c r="BG769" s="12"/>
      <c r="BH769" s="12"/>
      <c r="BI769" s="12"/>
      <c r="BJ769" s="12"/>
      <c r="BK769" s="12"/>
    </row>
    <row r="770">
      <c r="L770" s="12"/>
      <c r="S770" s="12"/>
      <c r="T770" s="12"/>
      <c r="U770" s="12"/>
      <c r="W770" s="12"/>
      <c r="Y770" s="12"/>
      <c r="AA770" s="12"/>
      <c r="AE770" s="12"/>
      <c r="AL770" s="12"/>
      <c r="AP770" s="12"/>
      <c r="AR770" s="12"/>
      <c r="AV770" s="12"/>
      <c r="BF770" s="12"/>
      <c r="BG770" s="12"/>
      <c r="BH770" s="12"/>
      <c r="BI770" s="12"/>
      <c r="BJ770" s="12"/>
      <c r="BK770" s="12"/>
    </row>
    <row r="771">
      <c r="L771" s="12"/>
      <c r="S771" s="12"/>
      <c r="T771" s="12"/>
      <c r="U771" s="12"/>
      <c r="W771" s="12"/>
      <c r="Y771" s="12"/>
      <c r="AA771" s="12"/>
      <c r="AE771" s="12"/>
      <c r="AL771" s="12"/>
      <c r="AP771" s="12"/>
      <c r="AR771" s="12"/>
      <c r="AV771" s="12"/>
      <c r="BF771" s="12"/>
      <c r="BG771" s="12"/>
      <c r="BH771" s="12"/>
      <c r="BI771" s="12"/>
      <c r="BJ771" s="12"/>
      <c r="BK771" s="12"/>
    </row>
    <row r="772">
      <c r="L772" s="12"/>
      <c r="S772" s="12"/>
      <c r="T772" s="12"/>
      <c r="U772" s="12"/>
      <c r="W772" s="12"/>
      <c r="Y772" s="12"/>
      <c r="AA772" s="12"/>
      <c r="AE772" s="12"/>
      <c r="AL772" s="12"/>
      <c r="AP772" s="12"/>
      <c r="AR772" s="12"/>
      <c r="AV772" s="12"/>
      <c r="BF772" s="12"/>
      <c r="BG772" s="12"/>
      <c r="BH772" s="12"/>
      <c r="BI772" s="12"/>
      <c r="BJ772" s="12"/>
      <c r="BK772" s="12"/>
    </row>
    <row r="773">
      <c r="L773" s="12"/>
      <c r="S773" s="12"/>
      <c r="T773" s="12"/>
      <c r="U773" s="12"/>
      <c r="W773" s="12"/>
      <c r="Y773" s="12"/>
      <c r="AA773" s="12"/>
      <c r="AE773" s="12"/>
      <c r="AL773" s="12"/>
      <c r="AP773" s="12"/>
      <c r="AR773" s="12"/>
      <c r="AV773" s="12"/>
      <c r="BF773" s="12"/>
      <c r="BG773" s="12"/>
      <c r="BH773" s="12"/>
      <c r="BI773" s="12"/>
      <c r="BJ773" s="12"/>
      <c r="BK773" s="12"/>
    </row>
    <row r="774">
      <c r="L774" s="12"/>
      <c r="S774" s="12"/>
      <c r="T774" s="12"/>
      <c r="U774" s="12"/>
      <c r="W774" s="12"/>
      <c r="Y774" s="12"/>
      <c r="AA774" s="12"/>
      <c r="AE774" s="12"/>
      <c r="AL774" s="12"/>
      <c r="AP774" s="12"/>
      <c r="AR774" s="12"/>
      <c r="AV774" s="12"/>
      <c r="BF774" s="12"/>
      <c r="BG774" s="12"/>
      <c r="BH774" s="12"/>
      <c r="BI774" s="12"/>
      <c r="BJ774" s="12"/>
      <c r="BK774" s="12"/>
    </row>
    <row r="775">
      <c r="L775" s="12"/>
      <c r="S775" s="12"/>
      <c r="T775" s="12"/>
      <c r="U775" s="12"/>
      <c r="W775" s="12"/>
      <c r="Y775" s="12"/>
      <c r="AA775" s="12"/>
      <c r="AE775" s="12"/>
      <c r="AL775" s="12"/>
      <c r="AP775" s="12"/>
      <c r="AR775" s="12"/>
      <c r="AV775" s="12"/>
      <c r="BF775" s="12"/>
      <c r="BG775" s="12"/>
      <c r="BH775" s="12"/>
      <c r="BI775" s="12"/>
      <c r="BJ775" s="12"/>
      <c r="BK775" s="12"/>
    </row>
    <row r="776">
      <c r="L776" s="12"/>
      <c r="S776" s="12"/>
      <c r="T776" s="12"/>
      <c r="U776" s="12"/>
      <c r="W776" s="12"/>
      <c r="Y776" s="12"/>
      <c r="AA776" s="12"/>
      <c r="AE776" s="12"/>
      <c r="AL776" s="12"/>
      <c r="AP776" s="12"/>
      <c r="AR776" s="12"/>
      <c r="AV776" s="12"/>
      <c r="BF776" s="12"/>
      <c r="BG776" s="12"/>
      <c r="BH776" s="12"/>
      <c r="BI776" s="12"/>
      <c r="BJ776" s="12"/>
      <c r="BK776" s="12"/>
    </row>
    <row r="777">
      <c r="L777" s="12"/>
      <c r="S777" s="12"/>
      <c r="T777" s="12"/>
      <c r="U777" s="12"/>
      <c r="W777" s="12"/>
      <c r="Y777" s="12"/>
      <c r="AA777" s="12"/>
      <c r="AE777" s="12"/>
      <c r="AL777" s="12"/>
      <c r="AP777" s="12"/>
      <c r="AR777" s="12"/>
      <c r="AV777" s="12"/>
      <c r="BF777" s="12"/>
      <c r="BG777" s="12"/>
      <c r="BH777" s="12"/>
      <c r="BI777" s="12"/>
      <c r="BJ777" s="12"/>
      <c r="BK777" s="12"/>
    </row>
    <row r="778">
      <c r="L778" s="12"/>
      <c r="S778" s="12"/>
      <c r="T778" s="12"/>
      <c r="U778" s="12"/>
      <c r="W778" s="12"/>
      <c r="Y778" s="12"/>
      <c r="AA778" s="12"/>
      <c r="AE778" s="12"/>
      <c r="AL778" s="12"/>
      <c r="AP778" s="12"/>
      <c r="AR778" s="12"/>
      <c r="AV778" s="12"/>
      <c r="BF778" s="12"/>
      <c r="BG778" s="12"/>
      <c r="BH778" s="12"/>
      <c r="BI778" s="12"/>
      <c r="BJ778" s="12"/>
      <c r="BK778" s="12"/>
    </row>
    <row r="779">
      <c r="L779" s="12"/>
      <c r="S779" s="12"/>
      <c r="T779" s="12"/>
      <c r="U779" s="12"/>
      <c r="W779" s="12"/>
      <c r="Y779" s="12"/>
      <c r="AA779" s="12"/>
      <c r="AE779" s="12"/>
      <c r="AL779" s="12"/>
      <c r="AP779" s="12"/>
      <c r="AR779" s="12"/>
      <c r="AV779" s="12"/>
      <c r="BF779" s="12"/>
      <c r="BG779" s="12"/>
      <c r="BH779" s="12"/>
      <c r="BI779" s="12"/>
      <c r="BJ779" s="12"/>
      <c r="BK779" s="12"/>
    </row>
    <row r="780">
      <c r="L780" s="12"/>
      <c r="S780" s="12"/>
      <c r="T780" s="12"/>
      <c r="U780" s="12"/>
      <c r="W780" s="12"/>
      <c r="Y780" s="12"/>
      <c r="AA780" s="12"/>
      <c r="AE780" s="12"/>
      <c r="AL780" s="12"/>
      <c r="AP780" s="12"/>
      <c r="AR780" s="12"/>
      <c r="AV780" s="12"/>
      <c r="BF780" s="12"/>
      <c r="BG780" s="12"/>
      <c r="BH780" s="12"/>
      <c r="BI780" s="12"/>
      <c r="BJ780" s="12"/>
      <c r="BK780" s="12"/>
    </row>
    <row r="781">
      <c r="L781" s="12"/>
      <c r="S781" s="12"/>
      <c r="T781" s="12"/>
      <c r="U781" s="12"/>
      <c r="W781" s="12"/>
      <c r="Y781" s="12"/>
      <c r="AA781" s="12"/>
      <c r="AE781" s="12"/>
      <c r="AL781" s="12"/>
      <c r="AP781" s="12"/>
      <c r="AR781" s="12"/>
      <c r="AV781" s="12"/>
      <c r="BF781" s="12"/>
      <c r="BG781" s="12"/>
      <c r="BH781" s="12"/>
      <c r="BI781" s="12"/>
      <c r="BJ781" s="12"/>
      <c r="BK781" s="12"/>
    </row>
    <row r="782">
      <c r="L782" s="12"/>
      <c r="S782" s="12"/>
      <c r="T782" s="12"/>
      <c r="U782" s="12"/>
      <c r="W782" s="12"/>
      <c r="Y782" s="12"/>
      <c r="AA782" s="12"/>
      <c r="AE782" s="12"/>
      <c r="AL782" s="12"/>
      <c r="AP782" s="12"/>
      <c r="AR782" s="12"/>
      <c r="AV782" s="12"/>
      <c r="BF782" s="12"/>
      <c r="BG782" s="12"/>
      <c r="BH782" s="12"/>
      <c r="BI782" s="12"/>
      <c r="BJ782" s="12"/>
      <c r="BK782" s="12"/>
    </row>
    <row r="783">
      <c r="L783" s="12"/>
      <c r="S783" s="12"/>
      <c r="T783" s="12"/>
      <c r="U783" s="12"/>
      <c r="W783" s="12"/>
      <c r="Y783" s="12"/>
      <c r="AA783" s="12"/>
      <c r="AE783" s="12"/>
      <c r="AL783" s="12"/>
      <c r="AP783" s="12"/>
      <c r="AR783" s="12"/>
      <c r="AV783" s="12"/>
      <c r="BF783" s="12"/>
      <c r="BG783" s="12"/>
      <c r="BH783" s="12"/>
      <c r="BI783" s="12"/>
      <c r="BJ783" s="12"/>
      <c r="BK783" s="12"/>
    </row>
    <row r="784">
      <c r="L784" s="12"/>
      <c r="S784" s="12"/>
      <c r="T784" s="12"/>
      <c r="U784" s="12"/>
      <c r="W784" s="12"/>
      <c r="Y784" s="12"/>
      <c r="AA784" s="12"/>
      <c r="AE784" s="12"/>
      <c r="AL784" s="12"/>
      <c r="AP784" s="12"/>
      <c r="AR784" s="12"/>
      <c r="AV784" s="12"/>
      <c r="BF784" s="12"/>
      <c r="BG784" s="12"/>
      <c r="BH784" s="12"/>
      <c r="BI784" s="12"/>
      <c r="BJ784" s="12"/>
      <c r="BK784" s="12"/>
    </row>
    <row r="785">
      <c r="L785" s="12"/>
      <c r="S785" s="12"/>
      <c r="T785" s="12"/>
      <c r="U785" s="12"/>
      <c r="W785" s="12"/>
      <c r="Y785" s="12"/>
      <c r="AA785" s="12"/>
      <c r="AE785" s="12"/>
      <c r="AL785" s="12"/>
      <c r="AP785" s="12"/>
      <c r="AR785" s="12"/>
      <c r="AV785" s="12"/>
      <c r="BF785" s="12"/>
      <c r="BG785" s="12"/>
      <c r="BH785" s="12"/>
      <c r="BI785" s="12"/>
      <c r="BJ785" s="12"/>
      <c r="BK785" s="12"/>
    </row>
    <row r="786">
      <c r="L786" s="12"/>
      <c r="S786" s="12"/>
      <c r="T786" s="12"/>
      <c r="U786" s="12"/>
      <c r="W786" s="12"/>
      <c r="Y786" s="12"/>
      <c r="AA786" s="12"/>
      <c r="AE786" s="12"/>
      <c r="AL786" s="12"/>
      <c r="AP786" s="12"/>
      <c r="AR786" s="12"/>
      <c r="AV786" s="12"/>
      <c r="BF786" s="12"/>
      <c r="BG786" s="12"/>
      <c r="BH786" s="12"/>
      <c r="BI786" s="12"/>
      <c r="BJ786" s="12"/>
      <c r="BK786" s="12"/>
    </row>
    <row r="787">
      <c r="L787" s="12"/>
      <c r="S787" s="12"/>
      <c r="T787" s="12"/>
      <c r="U787" s="12"/>
      <c r="W787" s="12"/>
      <c r="Y787" s="12"/>
      <c r="AA787" s="12"/>
      <c r="AE787" s="12"/>
      <c r="AL787" s="12"/>
      <c r="AP787" s="12"/>
      <c r="AR787" s="12"/>
      <c r="AV787" s="12"/>
      <c r="BF787" s="12"/>
      <c r="BG787" s="12"/>
      <c r="BH787" s="12"/>
      <c r="BI787" s="12"/>
      <c r="BJ787" s="12"/>
      <c r="BK787" s="12"/>
    </row>
    <row r="788">
      <c r="L788" s="12"/>
      <c r="S788" s="12"/>
      <c r="T788" s="12"/>
      <c r="U788" s="12"/>
      <c r="W788" s="12"/>
      <c r="Y788" s="12"/>
      <c r="AA788" s="12"/>
      <c r="AE788" s="12"/>
      <c r="AL788" s="12"/>
      <c r="AP788" s="12"/>
      <c r="AR788" s="12"/>
      <c r="AV788" s="12"/>
      <c r="BF788" s="12"/>
      <c r="BG788" s="12"/>
      <c r="BH788" s="12"/>
      <c r="BI788" s="12"/>
      <c r="BJ788" s="12"/>
      <c r="BK788" s="12"/>
    </row>
    <row r="789">
      <c r="L789" s="12"/>
      <c r="S789" s="12"/>
      <c r="T789" s="12"/>
      <c r="U789" s="12"/>
      <c r="W789" s="12"/>
      <c r="Y789" s="12"/>
      <c r="AA789" s="12"/>
      <c r="AE789" s="12"/>
      <c r="AL789" s="12"/>
      <c r="AP789" s="12"/>
      <c r="AR789" s="12"/>
      <c r="AV789" s="12"/>
      <c r="BF789" s="12"/>
      <c r="BG789" s="12"/>
      <c r="BH789" s="12"/>
      <c r="BI789" s="12"/>
      <c r="BJ789" s="12"/>
      <c r="BK789" s="12"/>
    </row>
    <row r="790">
      <c r="L790" s="12"/>
      <c r="S790" s="12"/>
      <c r="T790" s="12"/>
      <c r="U790" s="12"/>
      <c r="W790" s="12"/>
      <c r="Y790" s="12"/>
      <c r="AA790" s="12"/>
      <c r="AE790" s="12"/>
      <c r="AL790" s="12"/>
      <c r="AP790" s="12"/>
      <c r="AR790" s="12"/>
      <c r="AV790" s="12"/>
      <c r="BF790" s="12"/>
      <c r="BG790" s="12"/>
      <c r="BH790" s="12"/>
      <c r="BI790" s="12"/>
      <c r="BJ790" s="12"/>
      <c r="BK790" s="12"/>
    </row>
    <row r="791">
      <c r="L791" s="12"/>
      <c r="S791" s="12"/>
      <c r="T791" s="12"/>
      <c r="U791" s="12"/>
      <c r="W791" s="12"/>
      <c r="Y791" s="12"/>
      <c r="AA791" s="12"/>
      <c r="AE791" s="12"/>
      <c r="AL791" s="12"/>
      <c r="AP791" s="12"/>
      <c r="AR791" s="12"/>
      <c r="AV791" s="12"/>
      <c r="BF791" s="12"/>
      <c r="BG791" s="12"/>
      <c r="BH791" s="12"/>
      <c r="BI791" s="12"/>
      <c r="BJ791" s="12"/>
      <c r="BK791" s="12"/>
    </row>
    <row r="792">
      <c r="L792" s="12"/>
      <c r="S792" s="12"/>
      <c r="T792" s="12"/>
      <c r="U792" s="12"/>
      <c r="W792" s="12"/>
      <c r="Y792" s="12"/>
      <c r="AA792" s="12"/>
      <c r="AE792" s="12"/>
      <c r="AL792" s="12"/>
      <c r="AP792" s="12"/>
      <c r="AR792" s="12"/>
      <c r="AV792" s="12"/>
      <c r="BF792" s="12"/>
      <c r="BG792" s="12"/>
      <c r="BH792" s="12"/>
      <c r="BI792" s="12"/>
      <c r="BJ792" s="12"/>
      <c r="BK792" s="12"/>
    </row>
    <row r="793">
      <c r="L793" s="12"/>
      <c r="S793" s="12"/>
      <c r="T793" s="12"/>
      <c r="U793" s="12"/>
      <c r="W793" s="12"/>
      <c r="Y793" s="12"/>
      <c r="AA793" s="12"/>
      <c r="AE793" s="12"/>
      <c r="AL793" s="12"/>
      <c r="AP793" s="12"/>
      <c r="AR793" s="12"/>
      <c r="AV793" s="12"/>
      <c r="BF793" s="12"/>
      <c r="BG793" s="12"/>
      <c r="BH793" s="12"/>
      <c r="BI793" s="12"/>
      <c r="BJ793" s="12"/>
      <c r="BK793" s="12"/>
    </row>
    <row r="794">
      <c r="L794" s="12"/>
      <c r="S794" s="12"/>
      <c r="T794" s="12"/>
      <c r="U794" s="12"/>
      <c r="W794" s="12"/>
      <c r="Y794" s="12"/>
      <c r="AA794" s="12"/>
      <c r="AE794" s="12"/>
      <c r="AL794" s="12"/>
      <c r="AP794" s="12"/>
      <c r="AR794" s="12"/>
      <c r="AV794" s="12"/>
      <c r="BF794" s="12"/>
      <c r="BG794" s="12"/>
      <c r="BH794" s="12"/>
      <c r="BI794" s="12"/>
      <c r="BJ794" s="12"/>
      <c r="BK794" s="12"/>
    </row>
    <row r="795">
      <c r="L795" s="12"/>
      <c r="S795" s="12"/>
      <c r="T795" s="12"/>
      <c r="U795" s="12"/>
      <c r="W795" s="12"/>
      <c r="Y795" s="12"/>
      <c r="AA795" s="12"/>
      <c r="AE795" s="12"/>
      <c r="AL795" s="12"/>
      <c r="AP795" s="12"/>
      <c r="AR795" s="12"/>
      <c r="AV795" s="12"/>
      <c r="BF795" s="12"/>
      <c r="BG795" s="12"/>
      <c r="BH795" s="12"/>
      <c r="BI795" s="12"/>
      <c r="BJ795" s="12"/>
      <c r="BK795" s="12"/>
    </row>
    <row r="796">
      <c r="L796" s="12"/>
      <c r="S796" s="12"/>
      <c r="T796" s="12"/>
      <c r="U796" s="12"/>
      <c r="W796" s="12"/>
      <c r="Y796" s="12"/>
      <c r="AA796" s="12"/>
      <c r="AE796" s="12"/>
      <c r="AL796" s="12"/>
      <c r="AP796" s="12"/>
      <c r="AR796" s="12"/>
      <c r="AV796" s="12"/>
      <c r="BF796" s="12"/>
      <c r="BG796" s="12"/>
      <c r="BH796" s="12"/>
      <c r="BI796" s="12"/>
      <c r="BJ796" s="12"/>
      <c r="BK796" s="12"/>
    </row>
    <row r="797">
      <c r="L797" s="12"/>
      <c r="S797" s="12"/>
      <c r="T797" s="12"/>
      <c r="U797" s="12"/>
      <c r="W797" s="12"/>
      <c r="Y797" s="12"/>
      <c r="AA797" s="12"/>
      <c r="AE797" s="12"/>
      <c r="AL797" s="12"/>
      <c r="AP797" s="12"/>
      <c r="AR797" s="12"/>
      <c r="AV797" s="12"/>
      <c r="BF797" s="12"/>
      <c r="BG797" s="12"/>
      <c r="BH797" s="12"/>
      <c r="BI797" s="12"/>
      <c r="BJ797" s="12"/>
      <c r="BK797" s="12"/>
    </row>
    <row r="798">
      <c r="L798" s="12"/>
      <c r="S798" s="12"/>
      <c r="T798" s="12"/>
      <c r="U798" s="12"/>
      <c r="W798" s="12"/>
      <c r="Y798" s="12"/>
      <c r="AA798" s="12"/>
      <c r="AE798" s="12"/>
      <c r="AL798" s="12"/>
      <c r="AP798" s="12"/>
      <c r="AR798" s="12"/>
      <c r="AV798" s="12"/>
      <c r="BF798" s="12"/>
      <c r="BG798" s="12"/>
      <c r="BH798" s="12"/>
      <c r="BI798" s="12"/>
      <c r="BJ798" s="12"/>
      <c r="BK798" s="12"/>
    </row>
    <row r="799">
      <c r="L799" s="12"/>
      <c r="S799" s="12"/>
      <c r="T799" s="12"/>
      <c r="U799" s="12"/>
      <c r="W799" s="12"/>
      <c r="Y799" s="12"/>
      <c r="AA799" s="12"/>
      <c r="AE799" s="12"/>
      <c r="AL799" s="12"/>
      <c r="AP799" s="12"/>
      <c r="AR799" s="12"/>
      <c r="AV799" s="12"/>
      <c r="BF799" s="12"/>
      <c r="BG799" s="12"/>
      <c r="BH799" s="12"/>
      <c r="BI799" s="12"/>
      <c r="BJ799" s="12"/>
      <c r="BK799" s="12"/>
    </row>
    <row r="800">
      <c r="L800" s="12"/>
      <c r="S800" s="12"/>
      <c r="T800" s="12"/>
      <c r="U800" s="12"/>
      <c r="W800" s="12"/>
      <c r="Y800" s="12"/>
      <c r="AA800" s="12"/>
      <c r="AE800" s="12"/>
      <c r="AL800" s="12"/>
      <c r="AP800" s="12"/>
      <c r="AR800" s="12"/>
      <c r="AV800" s="12"/>
      <c r="BF800" s="12"/>
      <c r="BG800" s="12"/>
      <c r="BH800" s="12"/>
      <c r="BI800" s="12"/>
      <c r="BJ800" s="12"/>
      <c r="BK800" s="12"/>
    </row>
    <row r="801">
      <c r="L801" s="12"/>
      <c r="S801" s="12"/>
      <c r="T801" s="12"/>
      <c r="U801" s="12"/>
      <c r="W801" s="12"/>
      <c r="Y801" s="12"/>
      <c r="AA801" s="12"/>
      <c r="AE801" s="12"/>
      <c r="AL801" s="12"/>
      <c r="AP801" s="12"/>
      <c r="AR801" s="12"/>
      <c r="AV801" s="12"/>
      <c r="BF801" s="12"/>
      <c r="BG801" s="12"/>
      <c r="BH801" s="12"/>
      <c r="BI801" s="12"/>
      <c r="BJ801" s="12"/>
      <c r="BK801" s="12"/>
    </row>
    <row r="802">
      <c r="L802" s="12"/>
      <c r="S802" s="12"/>
      <c r="T802" s="12"/>
      <c r="U802" s="12"/>
      <c r="W802" s="12"/>
      <c r="Y802" s="12"/>
      <c r="AA802" s="12"/>
      <c r="AE802" s="12"/>
      <c r="AL802" s="12"/>
      <c r="AP802" s="12"/>
      <c r="AR802" s="12"/>
      <c r="AV802" s="12"/>
      <c r="BF802" s="12"/>
      <c r="BG802" s="12"/>
      <c r="BH802" s="12"/>
      <c r="BI802" s="12"/>
      <c r="BJ802" s="12"/>
      <c r="BK802" s="12"/>
    </row>
    <row r="803">
      <c r="L803" s="12"/>
      <c r="S803" s="12"/>
      <c r="T803" s="12"/>
      <c r="U803" s="12"/>
      <c r="W803" s="12"/>
      <c r="Y803" s="12"/>
      <c r="AA803" s="12"/>
      <c r="AE803" s="12"/>
      <c r="AL803" s="12"/>
      <c r="AP803" s="12"/>
      <c r="AR803" s="12"/>
      <c r="AV803" s="12"/>
      <c r="BF803" s="12"/>
      <c r="BG803" s="12"/>
      <c r="BH803" s="12"/>
      <c r="BI803" s="12"/>
      <c r="BJ803" s="12"/>
      <c r="BK803" s="12"/>
    </row>
    <row r="804">
      <c r="L804" s="12"/>
      <c r="S804" s="12"/>
      <c r="T804" s="12"/>
      <c r="U804" s="12"/>
      <c r="W804" s="12"/>
      <c r="Y804" s="12"/>
      <c r="AA804" s="12"/>
      <c r="AE804" s="12"/>
      <c r="AL804" s="12"/>
      <c r="AP804" s="12"/>
      <c r="AR804" s="12"/>
      <c r="AV804" s="12"/>
      <c r="BF804" s="12"/>
      <c r="BG804" s="12"/>
      <c r="BH804" s="12"/>
      <c r="BI804" s="12"/>
      <c r="BJ804" s="12"/>
      <c r="BK804" s="12"/>
    </row>
    <row r="805">
      <c r="L805" s="12"/>
      <c r="S805" s="12"/>
      <c r="T805" s="12"/>
      <c r="U805" s="12"/>
      <c r="W805" s="12"/>
      <c r="Y805" s="12"/>
      <c r="AA805" s="12"/>
      <c r="AE805" s="12"/>
      <c r="AL805" s="12"/>
      <c r="AP805" s="12"/>
      <c r="AR805" s="12"/>
      <c r="AV805" s="12"/>
      <c r="BF805" s="12"/>
      <c r="BG805" s="12"/>
      <c r="BH805" s="12"/>
      <c r="BI805" s="12"/>
      <c r="BJ805" s="12"/>
      <c r="BK805" s="12"/>
    </row>
    <row r="806">
      <c r="L806" s="12"/>
      <c r="S806" s="12"/>
      <c r="T806" s="12"/>
      <c r="U806" s="12"/>
      <c r="W806" s="12"/>
      <c r="Y806" s="12"/>
      <c r="AA806" s="12"/>
      <c r="AE806" s="12"/>
      <c r="AL806" s="12"/>
      <c r="AP806" s="12"/>
      <c r="AR806" s="12"/>
      <c r="AV806" s="12"/>
      <c r="BF806" s="12"/>
      <c r="BG806" s="12"/>
      <c r="BH806" s="12"/>
      <c r="BI806" s="12"/>
      <c r="BJ806" s="12"/>
      <c r="BK806" s="12"/>
    </row>
    <row r="807">
      <c r="L807" s="12"/>
      <c r="S807" s="12"/>
      <c r="T807" s="12"/>
      <c r="U807" s="12"/>
      <c r="W807" s="12"/>
      <c r="Y807" s="12"/>
      <c r="AA807" s="12"/>
      <c r="AE807" s="12"/>
      <c r="AL807" s="12"/>
      <c r="AP807" s="12"/>
      <c r="AR807" s="12"/>
      <c r="AV807" s="12"/>
      <c r="BF807" s="12"/>
      <c r="BG807" s="12"/>
      <c r="BH807" s="12"/>
      <c r="BI807" s="12"/>
      <c r="BJ807" s="12"/>
      <c r="BK807" s="12"/>
    </row>
    <row r="808">
      <c r="L808" s="12"/>
      <c r="S808" s="12"/>
      <c r="T808" s="12"/>
      <c r="U808" s="12"/>
      <c r="W808" s="12"/>
      <c r="Y808" s="12"/>
      <c r="AA808" s="12"/>
      <c r="AE808" s="12"/>
      <c r="AL808" s="12"/>
      <c r="AP808" s="12"/>
      <c r="AR808" s="12"/>
      <c r="AV808" s="12"/>
      <c r="BF808" s="12"/>
      <c r="BG808" s="12"/>
      <c r="BH808" s="12"/>
      <c r="BI808" s="12"/>
      <c r="BJ808" s="12"/>
      <c r="BK808" s="12"/>
    </row>
    <row r="809">
      <c r="L809" s="12"/>
      <c r="S809" s="12"/>
      <c r="T809" s="12"/>
      <c r="U809" s="12"/>
      <c r="W809" s="12"/>
      <c r="Y809" s="12"/>
      <c r="AA809" s="12"/>
      <c r="AE809" s="12"/>
      <c r="AL809" s="12"/>
      <c r="AP809" s="12"/>
      <c r="AR809" s="12"/>
      <c r="AV809" s="12"/>
      <c r="BF809" s="12"/>
      <c r="BG809" s="12"/>
      <c r="BH809" s="12"/>
      <c r="BI809" s="12"/>
      <c r="BJ809" s="12"/>
      <c r="BK809" s="12"/>
    </row>
    <row r="810">
      <c r="L810" s="12"/>
      <c r="S810" s="12"/>
      <c r="T810" s="12"/>
      <c r="U810" s="12"/>
      <c r="W810" s="12"/>
      <c r="Y810" s="12"/>
      <c r="AA810" s="12"/>
      <c r="AE810" s="12"/>
      <c r="AL810" s="12"/>
      <c r="AP810" s="12"/>
      <c r="AR810" s="12"/>
      <c r="AV810" s="12"/>
      <c r="BF810" s="12"/>
      <c r="BG810" s="12"/>
      <c r="BH810" s="12"/>
      <c r="BI810" s="12"/>
      <c r="BJ810" s="12"/>
      <c r="BK810" s="12"/>
    </row>
    <row r="811">
      <c r="L811" s="12"/>
      <c r="S811" s="12"/>
      <c r="T811" s="12"/>
      <c r="U811" s="12"/>
      <c r="W811" s="12"/>
      <c r="Y811" s="12"/>
      <c r="AA811" s="12"/>
      <c r="AE811" s="12"/>
      <c r="AL811" s="12"/>
      <c r="AP811" s="12"/>
      <c r="AR811" s="12"/>
      <c r="AV811" s="12"/>
      <c r="BF811" s="12"/>
      <c r="BG811" s="12"/>
      <c r="BH811" s="12"/>
      <c r="BI811" s="12"/>
      <c r="BJ811" s="12"/>
      <c r="BK811" s="12"/>
    </row>
    <row r="812">
      <c r="L812" s="12"/>
      <c r="S812" s="12"/>
      <c r="T812" s="12"/>
      <c r="U812" s="12"/>
      <c r="W812" s="12"/>
      <c r="Y812" s="12"/>
      <c r="AA812" s="12"/>
      <c r="AE812" s="12"/>
      <c r="AL812" s="12"/>
      <c r="AP812" s="12"/>
      <c r="AR812" s="12"/>
      <c r="AV812" s="12"/>
      <c r="BF812" s="12"/>
      <c r="BG812" s="12"/>
      <c r="BH812" s="12"/>
      <c r="BI812" s="12"/>
      <c r="BJ812" s="12"/>
      <c r="BK812" s="12"/>
    </row>
    <row r="813">
      <c r="L813" s="12"/>
      <c r="S813" s="12"/>
      <c r="T813" s="12"/>
      <c r="U813" s="12"/>
      <c r="W813" s="12"/>
      <c r="Y813" s="12"/>
      <c r="AA813" s="12"/>
      <c r="AE813" s="12"/>
      <c r="AL813" s="12"/>
      <c r="AP813" s="12"/>
      <c r="AR813" s="12"/>
      <c r="AV813" s="12"/>
      <c r="BF813" s="12"/>
      <c r="BG813" s="12"/>
      <c r="BH813" s="12"/>
      <c r="BI813" s="12"/>
      <c r="BJ813" s="12"/>
      <c r="BK813" s="12"/>
    </row>
    <row r="814">
      <c r="L814" s="12"/>
      <c r="S814" s="12"/>
      <c r="T814" s="12"/>
      <c r="U814" s="12"/>
      <c r="W814" s="12"/>
      <c r="Y814" s="12"/>
      <c r="AA814" s="12"/>
      <c r="AE814" s="12"/>
      <c r="AL814" s="12"/>
      <c r="AP814" s="12"/>
      <c r="AR814" s="12"/>
      <c r="AV814" s="12"/>
      <c r="BF814" s="12"/>
      <c r="BG814" s="12"/>
      <c r="BH814" s="12"/>
      <c r="BI814" s="12"/>
      <c r="BJ814" s="12"/>
      <c r="BK814" s="12"/>
    </row>
    <row r="815">
      <c r="L815" s="12"/>
      <c r="S815" s="12"/>
      <c r="T815" s="12"/>
      <c r="U815" s="12"/>
      <c r="W815" s="12"/>
      <c r="Y815" s="12"/>
      <c r="AA815" s="12"/>
      <c r="AE815" s="12"/>
      <c r="AL815" s="12"/>
      <c r="AP815" s="12"/>
      <c r="AR815" s="12"/>
      <c r="AV815" s="12"/>
      <c r="BF815" s="12"/>
      <c r="BG815" s="12"/>
      <c r="BH815" s="12"/>
      <c r="BI815" s="12"/>
      <c r="BJ815" s="12"/>
      <c r="BK815" s="12"/>
    </row>
    <row r="816">
      <c r="L816" s="12"/>
      <c r="S816" s="12"/>
      <c r="T816" s="12"/>
      <c r="U816" s="12"/>
      <c r="W816" s="12"/>
      <c r="Y816" s="12"/>
      <c r="AA816" s="12"/>
      <c r="AE816" s="12"/>
      <c r="AL816" s="12"/>
      <c r="AP816" s="12"/>
      <c r="AR816" s="12"/>
      <c r="AV816" s="12"/>
      <c r="BF816" s="12"/>
      <c r="BG816" s="12"/>
      <c r="BH816" s="12"/>
      <c r="BI816" s="12"/>
      <c r="BJ816" s="12"/>
      <c r="BK816" s="12"/>
    </row>
    <row r="817">
      <c r="L817" s="12"/>
      <c r="S817" s="12"/>
      <c r="T817" s="12"/>
      <c r="U817" s="12"/>
      <c r="W817" s="12"/>
      <c r="Y817" s="12"/>
      <c r="AA817" s="12"/>
      <c r="AE817" s="12"/>
      <c r="AL817" s="12"/>
      <c r="AP817" s="12"/>
      <c r="AR817" s="12"/>
      <c r="AV817" s="12"/>
      <c r="BF817" s="12"/>
      <c r="BG817" s="12"/>
      <c r="BH817" s="12"/>
      <c r="BI817" s="12"/>
      <c r="BJ817" s="12"/>
      <c r="BK817" s="12"/>
    </row>
    <row r="818">
      <c r="L818" s="12"/>
      <c r="S818" s="12"/>
      <c r="T818" s="12"/>
      <c r="U818" s="12"/>
      <c r="W818" s="12"/>
      <c r="Y818" s="12"/>
      <c r="AA818" s="12"/>
      <c r="AE818" s="12"/>
      <c r="AL818" s="12"/>
      <c r="AP818" s="12"/>
      <c r="AR818" s="12"/>
      <c r="AV818" s="12"/>
      <c r="BF818" s="12"/>
      <c r="BG818" s="12"/>
      <c r="BH818" s="12"/>
      <c r="BI818" s="12"/>
      <c r="BJ818" s="12"/>
      <c r="BK818" s="12"/>
    </row>
    <row r="819">
      <c r="L819" s="12"/>
      <c r="S819" s="12"/>
      <c r="T819" s="12"/>
      <c r="U819" s="12"/>
      <c r="W819" s="12"/>
      <c r="Y819" s="12"/>
      <c r="AA819" s="12"/>
      <c r="AE819" s="12"/>
      <c r="AL819" s="12"/>
      <c r="AP819" s="12"/>
      <c r="AR819" s="12"/>
      <c r="AV819" s="12"/>
      <c r="BF819" s="12"/>
      <c r="BG819" s="12"/>
      <c r="BH819" s="12"/>
      <c r="BI819" s="12"/>
      <c r="BJ819" s="12"/>
      <c r="BK819" s="12"/>
    </row>
    <row r="820">
      <c r="L820" s="12"/>
      <c r="S820" s="12"/>
      <c r="T820" s="12"/>
      <c r="U820" s="12"/>
      <c r="W820" s="12"/>
      <c r="Y820" s="12"/>
      <c r="AA820" s="12"/>
      <c r="AE820" s="12"/>
      <c r="AL820" s="12"/>
      <c r="AP820" s="12"/>
      <c r="AR820" s="12"/>
      <c r="AV820" s="12"/>
      <c r="BF820" s="12"/>
      <c r="BG820" s="12"/>
      <c r="BH820" s="12"/>
      <c r="BI820" s="12"/>
      <c r="BJ820" s="12"/>
      <c r="BK820" s="12"/>
    </row>
    <row r="821">
      <c r="L821" s="12"/>
      <c r="S821" s="12"/>
      <c r="T821" s="12"/>
      <c r="U821" s="12"/>
      <c r="W821" s="12"/>
      <c r="Y821" s="12"/>
      <c r="AA821" s="12"/>
      <c r="AE821" s="12"/>
      <c r="AL821" s="12"/>
      <c r="AP821" s="12"/>
      <c r="AR821" s="12"/>
      <c r="AV821" s="12"/>
      <c r="BF821" s="12"/>
      <c r="BG821" s="12"/>
      <c r="BH821" s="12"/>
      <c r="BI821" s="12"/>
      <c r="BJ821" s="12"/>
      <c r="BK821" s="12"/>
    </row>
    <row r="822">
      <c r="L822" s="12"/>
      <c r="S822" s="12"/>
      <c r="T822" s="12"/>
      <c r="U822" s="12"/>
      <c r="W822" s="12"/>
      <c r="Y822" s="12"/>
      <c r="AA822" s="12"/>
      <c r="AE822" s="12"/>
      <c r="AL822" s="12"/>
      <c r="AP822" s="12"/>
      <c r="AR822" s="12"/>
      <c r="AV822" s="12"/>
      <c r="BF822" s="12"/>
      <c r="BG822" s="12"/>
      <c r="BH822" s="12"/>
      <c r="BI822" s="12"/>
      <c r="BJ822" s="12"/>
      <c r="BK822" s="12"/>
    </row>
    <row r="823">
      <c r="L823" s="12"/>
      <c r="S823" s="12"/>
      <c r="T823" s="12"/>
      <c r="U823" s="12"/>
      <c r="W823" s="12"/>
      <c r="Y823" s="12"/>
      <c r="AA823" s="12"/>
      <c r="AE823" s="12"/>
      <c r="AL823" s="12"/>
      <c r="AP823" s="12"/>
      <c r="AR823" s="12"/>
      <c r="AV823" s="12"/>
      <c r="BF823" s="12"/>
      <c r="BG823" s="12"/>
      <c r="BH823" s="12"/>
      <c r="BI823" s="12"/>
      <c r="BJ823" s="12"/>
      <c r="BK823" s="12"/>
    </row>
    <row r="824">
      <c r="L824" s="12"/>
      <c r="S824" s="12"/>
      <c r="T824" s="12"/>
      <c r="U824" s="12"/>
      <c r="W824" s="12"/>
      <c r="Y824" s="12"/>
      <c r="AA824" s="12"/>
      <c r="AE824" s="12"/>
      <c r="AL824" s="12"/>
      <c r="AP824" s="12"/>
      <c r="AR824" s="12"/>
      <c r="AV824" s="12"/>
      <c r="BF824" s="12"/>
      <c r="BG824" s="12"/>
      <c r="BH824" s="12"/>
      <c r="BI824" s="12"/>
      <c r="BJ824" s="12"/>
      <c r="BK824" s="12"/>
    </row>
    <row r="825">
      <c r="L825" s="12"/>
      <c r="S825" s="12"/>
      <c r="T825" s="12"/>
      <c r="U825" s="12"/>
      <c r="W825" s="12"/>
      <c r="Y825" s="12"/>
      <c r="AA825" s="12"/>
      <c r="AE825" s="12"/>
      <c r="AL825" s="12"/>
      <c r="AP825" s="12"/>
      <c r="AR825" s="12"/>
      <c r="AV825" s="12"/>
      <c r="BF825" s="12"/>
      <c r="BG825" s="12"/>
      <c r="BH825" s="12"/>
      <c r="BI825" s="12"/>
      <c r="BJ825" s="12"/>
      <c r="BK825" s="12"/>
    </row>
    <row r="826">
      <c r="L826" s="12"/>
      <c r="S826" s="12"/>
      <c r="T826" s="12"/>
      <c r="U826" s="12"/>
      <c r="W826" s="12"/>
      <c r="Y826" s="12"/>
      <c r="AA826" s="12"/>
      <c r="AE826" s="12"/>
      <c r="AL826" s="12"/>
      <c r="AP826" s="12"/>
      <c r="AR826" s="12"/>
      <c r="AV826" s="12"/>
      <c r="BF826" s="12"/>
      <c r="BG826" s="12"/>
      <c r="BH826" s="12"/>
      <c r="BI826" s="12"/>
      <c r="BJ826" s="12"/>
      <c r="BK826" s="12"/>
    </row>
    <row r="827">
      <c r="L827" s="12"/>
      <c r="S827" s="12"/>
      <c r="T827" s="12"/>
      <c r="U827" s="12"/>
      <c r="W827" s="12"/>
      <c r="Y827" s="12"/>
      <c r="AA827" s="12"/>
      <c r="AE827" s="12"/>
      <c r="AL827" s="12"/>
      <c r="AP827" s="12"/>
      <c r="AR827" s="12"/>
      <c r="AV827" s="12"/>
      <c r="BF827" s="12"/>
      <c r="BG827" s="12"/>
      <c r="BH827" s="12"/>
      <c r="BI827" s="12"/>
      <c r="BJ827" s="12"/>
      <c r="BK827" s="12"/>
    </row>
    <row r="828">
      <c r="L828" s="12"/>
      <c r="S828" s="12"/>
      <c r="T828" s="12"/>
      <c r="U828" s="12"/>
      <c r="W828" s="12"/>
      <c r="Y828" s="12"/>
      <c r="AA828" s="12"/>
      <c r="AE828" s="12"/>
      <c r="AL828" s="12"/>
      <c r="AP828" s="12"/>
      <c r="AR828" s="12"/>
      <c r="AV828" s="12"/>
      <c r="BF828" s="12"/>
      <c r="BG828" s="12"/>
      <c r="BH828" s="12"/>
      <c r="BI828" s="12"/>
      <c r="BJ828" s="12"/>
      <c r="BK828" s="12"/>
    </row>
    <row r="829">
      <c r="L829" s="12"/>
      <c r="S829" s="12"/>
      <c r="T829" s="12"/>
      <c r="U829" s="12"/>
      <c r="W829" s="12"/>
      <c r="Y829" s="12"/>
      <c r="AA829" s="12"/>
      <c r="AE829" s="12"/>
      <c r="AL829" s="12"/>
      <c r="AP829" s="12"/>
      <c r="AR829" s="12"/>
      <c r="AV829" s="12"/>
      <c r="BF829" s="12"/>
      <c r="BG829" s="12"/>
      <c r="BH829" s="12"/>
      <c r="BI829" s="12"/>
      <c r="BJ829" s="12"/>
      <c r="BK829" s="12"/>
    </row>
    <row r="830">
      <c r="L830" s="12"/>
      <c r="S830" s="12"/>
      <c r="T830" s="12"/>
      <c r="U830" s="12"/>
      <c r="W830" s="12"/>
      <c r="Y830" s="12"/>
      <c r="AA830" s="12"/>
      <c r="AE830" s="12"/>
      <c r="AL830" s="12"/>
      <c r="AP830" s="12"/>
      <c r="AR830" s="12"/>
      <c r="AV830" s="12"/>
      <c r="BF830" s="12"/>
      <c r="BG830" s="12"/>
      <c r="BH830" s="12"/>
      <c r="BI830" s="12"/>
      <c r="BJ830" s="12"/>
      <c r="BK830" s="12"/>
    </row>
    <row r="831">
      <c r="L831" s="12"/>
      <c r="S831" s="12"/>
      <c r="T831" s="12"/>
      <c r="U831" s="12"/>
      <c r="W831" s="12"/>
      <c r="Y831" s="12"/>
      <c r="AA831" s="12"/>
      <c r="AE831" s="12"/>
      <c r="AL831" s="12"/>
      <c r="AP831" s="12"/>
      <c r="AR831" s="12"/>
      <c r="AV831" s="12"/>
      <c r="BF831" s="12"/>
      <c r="BG831" s="12"/>
      <c r="BH831" s="12"/>
      <c r="BI831" s="12"/>
      <c r="BJ831" s="12"/>
      <c r="BK831" s="12"/>
    </row>
    <row r="832">
      <c r="L832" s="12"/>
      <c r="S832" s="12"/>
      <c r="T832" s="12"/>
      <c r="U832" s="12"/>
      <c r="W832" s="12"/>
      <c r="Y832" s="12"/>
      <c r="AA832" s="12"/>
      <c r="AE832" s="12"/>
      <c r="AL832" s="12"/>
      <c r="AP832" s="12"/>
      <c r="AR832" s="12"/>
      <c r="AV832" s="12"/>
      <c r="BF832" s="12"/>
      <c r="BG832" s="12"/>
      <c r="BH832" s="12"/>
      <c r="BI832" s="12"/>
      <c r="BJ832" s="12"/>
      <c r="BK832" s="12"/>
    </row>
    <row r="833">
      <c r="L833" s="12"/>
      <c r="S833" s="12"/>
      <c r="T833" s="12"/>
      <c r="U833" s="12"/>
      <c r="W833" s="12"/>
      <c r="Y833" s="12"/>
      <c r="AA833" s="12"/>
      <c r="AE833" s="12"/>
      <c r="AL833" s="12"/>
      <c r="AP833" s="12"/>
      <c r="AR833" s="12"/>
      <c r="AV833" s="12"/>
      <c r="BF833" s="12"/>
      <c r="BG833" s="12"/>
      <c r="BH833" s="12"/>
      <c r="BI833" s="12"/>
      <c r="BJ833" s="12"/>
      <c r="BK833" s="12"/>
    </row>
    <row r="834">
      <c r="L834" s="12"/>
      <c r="S834" s="12"/>
      <c r="T834" s="12"/>
      <c r="U834" s="12"/>
      <c r="W834" s="12"/>
      <c r="Y834" s="12"/>
      <c r="AA834" s="12"/>
      <c r="AE834" s="12"/>
      <c r="AL834" s="12"/>
      <c r="AP834" s="12"/>
      <c r="AR834" s="12"/>
      <c r="AV834" s="12"/>
      <c r="BF834" s="12"/>
      <c r="BG834" s="12"/>
      <c r="BH834" s="12"/>
      <c r="BI834" s="12"/>
      <c r="BJ834" s="12"/>
      <c r="BK834" s="12"/>
    </row>
    <row r="835">
      <c r="L835" s="12"/>
      <c r="S835" s="12"/>
      <c r="T835" s="12"/>
      <c r="U835" s="12"/>
      <c r="W835" s="12"/>
      <c r="Y835" s="12"/>
      <c r="AA835" s="12"/>
      <c r="AE835" s="12"/>
      <c r="AL835" s="12"/>
      <c r="AP835" s="12"/>
      <c r="AR835" s="12"/>
      <c r="AV835" s="12"/>
      <c r="BF835" s="12"/>
      <c r="BG835" s="12"/>
      <c r="BH835" s="12"/>
      <c r="BI835" s="12"/>
      <c r="BJ835" s="12"/>
      <c r="BK835" s="12"/>
    </row>
    <row r="836">
      <c r="L836" s="12"/>
      <c r="S836" s="12"/>
      <c r="T836" s="12"/>
      <c r="U836" s="12"/>
      <c r="W836" s="12"/>
      <c r="Y836" s="12"/>
      <c r="AA836" s="12"/>
      <c r="AE836" s="12"/>
      <c r="AL836" s="12"/>
      <c r="AP836" s="12"/>
      <c r="AR836" s="12"/>
      <c r="AV836" s="12"/>
      <c r="BF836" s="12"/>
      <c r="BG836" s="12"/>
      <c r="BH836" s="12"/>
      <c r="BI836" s="12"/>
      <c r="BJ836" s="12"/>
      <c r="BK836" s="12"/>
    </row>
    <row r="837">
      <c r="L837" s="12"/>
      <c r="S837" s="12"/>
      <c r="T837" s="12"/>
      <c r="U837" s="12"/>
      <c r="W837" s="12"/>
      <c r="Y837" s="12"/>
      <c r="AA837" s="12"/>
      <c r="AE837" s="12"/>
      <c r="AL837" s="12"/>
      <c r="AP837" s="12"/>
      <c r="AR837" s="12"/>
      <c r="AV837" s="12"/>
      <c r="BF837" s="12"/>
      <c r="BG837" s="12"/>
      <c r="BH837" s="12"/>
      <c r="BI837" s="12"/>
      <c r="BJ837" s="12"/>
      <c r="BK837" s="12"/>
    </row>
    <row r="838">
      <c r="L838" s="12"/>
      <c r="S838" s="12"/>
      <c r="T838" s="12"/>
      <c r="U838" s="12"/>
      <c r="W838" s="12"/>
      <c r="Y838" s="12"/>
      <c r="AA838" s="12"/>
      <c r="AE838" s="12"/>
      <c r="AL838" s="12"/>
      <c r="AP838" s="12"/>
      <c r="AR838" s="12"/>
      <c r="AV838" s="12"/>
      <c r="BF838" s="12"/>
      <c r="BG838" s="12"/>
      <c r="BH838" s="12"/>
      <c r="BI838" s="12"/>
      <c r="BJ838" s="12"/>
      <c r="BK838" s="12"/>
    </row>
    <row r="839">
      <c r="L839" s="12"/>
      <c r="S839" s="12"/>
      <c r="T839" s="12"/>
      <c r="U839" s="12"/>
      <c r="W839" s="12"/>
      <c r="Y839" s="12"/>
      <c r="AA839" s="12"/>
      <c r="AE839" s="12"/>
      <c r="AL839" s="12"/>
      <c r="AP839" s="12"/>
      <c r="AR839" s="12"/>
      <c r="AV839" s="12"/>
      <c r="BF839" s="12"/>
      <c r="BG839" s="12"/>
      <c r="BH839" s="12"/>
      <c r="BI839" s="12"/>
      <c r="BJ839" s="12"/>
      <c r="BK839" s="12"/>
    </row>
    <row r="840">
      <c r="L840" s="12"/>
      <c r="S840" s="12"/>
      <c r="T840" s="12"/>
      <c r="U840" s="12"/>
      <c r="W840" s="12"/>
      <c r="Y840" s="12"/>
      <c r="AA840" s="12"/>
      <c r="AE840" s="12"/>
      <c r="AL840" s="12"/>
      <c r="AP840" s="12"/>
      <c r="AR840" s="12"/>
      <c r="AV840" s="12"/>
      <c r="BF840" s="12"/>
      <c r="BG840" s="12"/>
      <c r="BH840" s="12"/>
      <c r="BI840" s="12"/>
      <c r="BJ840" s="12"/>
      <c r="BK840" s="12"/>
    </row>
    <row r="841">
      <c r="L841" s="12"/>
      <c r="S841" s="12"/>
      <c r="T841" s="12"/>
      <c r="U841" s="12"/>
      <c r="W841" s="12"/>
      <c r="Y841" s="12"/>
      <c r="AA841" s="12"/>
      <c r="AE841" s="12"/>
      <c r="AL841" s="12"/>
      <c r="AP841" s="12"/>
      <c r="AR841" s="12"/>
      <c r="AV841" s="12"/>
      <c r="BF841" s="12"/>
      <c r="BG841" s="12"/>
      <c r="BH841" s="12"/>
      <c r="BI841" s="12"/>
      <c r="BJ841" s="12"/>
      <c r="BK841" s="12"/>
    </row>
    <row r="842">
      <c r="L842" s="12"/>
      <c r="S842" s="12"/>
      <c r="T842" s="12"/>
      <c r="U842" s="12"/>
      <c r="W842" s="12"/>
      <c r="Y842" s="12"/>
      <c r="AA842" s="12"/>
      <c r="AE842" s="12"/>
      <c r="AL842" s="12"/>
      <c r="AP842" s="12"/>
      <c r="AR842" s="12"/>
      <c r="AV842" s="12"/>
      <c r="BF842" s="12"/>
      <c r="BG842" s="12"/>
      <c r="BH842" s="12"/>
      <c r="BI842" s="12"/>
      <c r="BJ842" s="12"/>
      <c r="BK842" s="12"/>
    </row>
    <row r="843">
      <c r="L843" s="12"/>
      <c r="S843" s="12"/>
      <c r="T843" s="12"/>
      <c r="U843" s="12"/>
      <c r="W843" s="12"/>
      <c r="Y843" s="12"/>
      <c r="AA843" s="12"/>
      <c r="AE843" s="12"/>
      <c r="AL843" s="12"/>
      <c r="AP843" s="12"/>
      <c r="AR843" s="12"/>
      <c r="AV843" s="12"/>
      <c r="BF843" s="12"/>
      <c r="BG843" s="12"/>
      <c r="BH843" s="12"/>
      <c r="BI843" s="12"/>
      <c r="BJ843" s="12"/>
      <c r="BK843" s="12"/>
    </row>
    <row r="844">
      <c r="L844" s="12"/>
      <c r="S844" s="12"/>
      <c r="T844" s="12"/>
      <c r="U844" s="12"/>
      <c r="W844" s="12"/>
      <c r="Y844" s="12"/>
      <c r="AA844" s="12"/>
      <c r="AE844" s="12"/>
      <c r="AL844" s="12"/>
      <c r="AP844" s="12"/>
      <c r="AR844" s="12"/>
      <c r="AV844" s="12"/>
      <c r="BF844" s="12"/>
      <c r="BG844" s="12"/>
      <c r="BH844" s="12"/>
      <c r="BI844" s="12"/>
      <c r="BJ844" s="12"/>
      <c r="BK844" s="12"/>
    </row>
    <row r="845">
      <c r="L845" s="12"/>
      <c r="S845" s="12"/>
      <c r="T845" s="12"/>
      <c r="U845" s="12"/>
      <c r="W845" s="12"/>
      <c r="Y845" s="12"/>
      <c r="AA845" s="12"/>
      <c r="AE845" s="12"/>
      <c r="AL845" s="12"/>
      <c r="AP845" s="12"/>
      <c r="AR845" s="12"/>
      <c r="AV845" s="12"/>
      <c r="BF845" s="12"/>
      <c r="BG845" s="12"/>
      <c r="BH845" s="12"/>
      <c r="BI845" s="12"/>
      <c r="BJ845" s="12"/>
      <c r="BK845" s="12"/>
    </row>
    <row r="846">
      <c r="L846" s="12"/>
      <c r="S846" s="12"/>
      <c r="T846" s="12"/>
      <c r="U846" s="12"/>
      <c r="W846" s="12"/>
      <c r="Y846" s="12"/>
      <c r="AA846" s="12"/>
      <c r="AE846" s="12"/>
      <c r="AL846" s="12"/>
      <c r="AP846" s="12"/>
      <c r="AR846" s="12"/>
      <c r="AV846" s="12"/>
      <c r="BF846" s="12"/>
      <c r="BG846" s="12"/>
      <c r="BH846" s="12"/>
      <c r="BI846" s="12"/>
      <c r="BJ846" s="12"/>
      <c r="BK846" s="12"/>
    </row>
    <row r="847">
      <c r="L847" s="12"/>
      <c r="S847" s="12"/>
      <c r="T847" s="12"/>
      <c r="U847" s="12"/>
      <c r="W847" s="12"/>
      <c r="Y847" s="12"/>
      <c r="AA847" s="12"/>
      <c r="AE847" s="12"/>
      <c r="AL847" s="12"/>
      <c r="AP847" s="12"/>
      <c r="AR847" s="12"/>
      <c r="AV847" s="12"/>
      <c r="BF847" s="12"/>
      <c r="BG847" s="12"/>
      <c r="BH847" s="12"/>
      <c r="BI847" s="12"/>
      <c r="BJ847" s="12"/>
      <c r="BK847" s="12"/>
    </row>
    <row r="848">
      <c r="L848" s="12"/>
      <c r="S848" s="12"/>
      <c r="T848" s="12"/>
      <c r="U848" s="12"/>
      <c r="W848" s="12"/>
      <c r="Y848" s="12"/>
      <c r="AA848" s="12"/>
      <c r="AE848" s="12"/>
      <c r="AL848" s="12"/>
      <c r="AP848" s="12"/>
      <c r="AR848" s="12"/>
      <c r="AV848" s="12"/>
      <c r="BF848" s="12"/>
      <c r="BG848" s="12"/>
      <c r="BH848" s="12"/>
      <c r="BI848" s="12"/>
      <c r="BJ848" s="12"/>
      <c r="BK848" s="12"/>
    </row>
    <row r="849">
      <c r="L849" s="12"/>
      <c r="S849" s="12"/>
      <c r="T849" s="12"/>
      <c r="U849" s="12"/>
      <c r="W849" s="12"/>
      <c r="Y849" s="12"/>
      <c r="AA849" s="12"/>
      <c r="AE849" s="12"/>
      <c r="AL849" s="12"/>
      <c r="AP849" s="12"/>
      <c r="AR849" s="12"/>
      <c r="AV849" s="12"/>
      <c r="BF849" s="12"/>
      <c r="BG849" s="12"/>
      <c r="BH849" s="12"/>
      <c r="BI849" s="12"/>
      <c r="BJ849" s="12"/>
      <c r="BK849" s="12"/>
    </row>
    <row r="850">
      <c r="L850" s="12"/>
      <c r="S850" s="12"/>
      <c r="T850" s="12"/>
      <c r="U850" s="12"/>
      <c r="W850" s="12"/>
      <c r="Y850" s="12"/>
      <c r="AA850" s="12"/>
      <c r="AE850" s="12"/>
      <c r="AL850" s="12"/>
      <c r="AP850" s="12"/>
      <c r="AR850" s="12"/>
      <c r="AV850" s="12"/>
      <c r="BF850" s="12"/>
      <c r="BG850" s="12"/>
      <c r="BH850" s="12"/>
      <c r="BI850" s="12"/>
      <c r="BJ850" s="12"/>
      <c r="BK850" s="12"/>
    </row>
    <row r="851">
      <c r="L851" s="12"/>
      <c r="S851" s="12"/>
      <c r="T851" s="12"/>
      <c r="U851" s="12"/>
      <c r="W851" s="12"/>
      <c r="Y851" s="12"/>
      <c r="AA851" s="12"/>
      <c r="AE851" s="12"/>
      <c r="AL851" s="12"/>
      <c r="AP851" s="12"/>
      <c r="AR851" s="12"/>
      <c r="AV851" s="12"/>
      <c r="BF851" s="12"/>
      <c r="BG851" s="12"/>
      <c r="BH851" s="12"/>
      <c r="BI851" s="12"/>
      <c r="BJ851" s="12"/>
      <c r="BK851" s="12"/>
    </row>
    <row r="852">
      <c r="L852" s="12"/>
      <c r="S852" s="12"/>
      <c r="T852" s="12"/>
      <c r="U852" s="12"/>
      <c r="W852" s="12"/>
      <c r="Y852" s="12"/>
      <c r="AA852" s="12"/>
      <c r="AE852" s="12"/>
      <c r="AL852" s="12"/>
      <c r="AP852" s="12"/>
      <c r="AR852" s="12"/>
      <c r="AV852" s="12"/>
      <c r="BF852" s="12"/>
      <c r="BG852" s="12"/>
      <c r="BH852" s="12"/>
      <c r="BI852" s="12"/>
      <c r="BJ852" s="12"/>
      <c r="BK852" s="12"/>
    </row>
    <row r="853">
      <c r="L853" s="12"/>
      <c r="S853" s="12"/>
      <c r="T853" s="12"/>
      <c r="U853" s="12"/>
      <c r="W853" s="12"/>
      <c r="Y853" s="12"/>
      <c r="AA853" s="12"/>
      <c r="AE853" s="12"/>
      <c r="AL853" s="12"/>
      <c r="AP853" s="12"/>
      <c r="AR853" s="12"/>
      <c r="AV853" s="12"/>
      <c r="BF853" s="12"/>
      <c r="BG853" s="12"/>
      <c r="BH853" s="12"/>
      <c r="BI853" s="12"/>
      <c r="BJ853" s="12"/>
      <c r="BK853" s="12"/>
    </row>
    <row r="854">
      <c r="L854" s="12"/>
      <c r="S854" s="12"/>
      <c r="T854" s="12"/>
      <c r="U854" s="12"/>
      <c r="W854" s="12"/>
      <c r="Y854" s="12"/>
      <c r="AA854" s="12"/>
      <c r="AE854" s="12"/>
      <c r="AL854" s="12"/>
      <c r="AP854" s="12"/>
      <c r="AR854" s="12"/>
      <c r="AV854" s="12"/>
      <c r="BF854" s="12"/>
      <c r="BG854" s="12"/>
      <c r="BH854" s="12"/>
      <c r="BI854" s="12"/>
      <c r="BJ854" s="12"/>
      <c r="BK854" s="12"/>
    </row>
    <row r="855">
      <c r="L855" s="12"/>
      <c r="S855" s="12"/>
      <c r="T855" s="12"/>
      <c r="U855" s="12"/>
      <c r="W855" s="12"/>
      <c r="Y855" s="12"/>
      <c r="AA855" s="12"/>
      <c r="AE855" s="12"/>
      <c r="AL855" s="12"/>
      <c r="AP855" s="12"/>
      <c r="AR855" s="12"/>
      <c r="AV855" s="12"/>
      <c r="BF855" s="12"/>
      <c r="BG855" s="12"/>
      <c r="BH855" s="12"/>
      <c r="BI855" s="12"/>
      <c r="BJ855" s="12"/>
      <c r="BK855" s="12"/>
    </row>
    <row r="856">
      <c r="L856" s="12"/>
      <c r="S856" s="12"/>
      <c r="T856" s="12"/>
      <c r="U856" s="12"/>
      <c r="W856" s="12"/>
      <c r="Y856" s="12"/>
      <c r="AA856" s="12"/>
      <c r="AE856" s="12"/>
      <c r="AL856" s="12"/>
      <c r="AP856" s="12"/>
      <c r="AR856" s="12"/>
      <c r="AV856" s="12"/>
      <c r="BF856" s="12"/>
      <c r="BG856" s="12"/>
      <c r="BH856" s="12"/>
      <c r="BI856" s="12"/>
      <c r="BJ856" s="12"/>
      <c r="BK856" s="12"/>
    </row>
    <row r="857">
      <c r="L857" s="12"/>
      <c r="S857" s="12"/>
      <c r="T857" s="12"/>
      <c r="U857" s="12"/>
      <c r="W857" s="12"/>
      <c r="Y857" s="12"/>
      <c r="AA857" s="12"/>
      <c r="AE857" s="12"/>
      <c r="AL857" s="12"/>
      <c r="AP857" s="12"/>
      <c r="AR857" s="12"/>
      <c r="AV857" s="12"/>
      <c r="BF857" s="12"/>
      <c r="BG857" s="12"/>
      <c r="BH857" s="12"/>
      <c r="BI857" s="12"/>
      <c r="BJ857" s="12"/>
      <c r="BK857" s="12"/>
    </row>
    <row r="858">
      <c r="L858" s="12"/>
      <c r="S858" s="12"/>
      <c r="T858" s="12"/>
      <c r="U858" s="12"/>
      <c r="W858" s="12"/>
      <c r="Y858" s="12"/>
      <c r="AA858" s="12"/>
      <c r="AE858" s="12"/>
      <c r="AL858" s="12"/>
      <c r="AP858" s="12"/>
      <c r="AR858" s="12"/>
      <c r="AV858" s="12"/>
      <c r="BF858" s="12"/>
      <c r="BG858" s="12"/>
      <c r="BH858" s="12"/>
      <c r="BI858" s="12"/>
      <c r="BJ858" s="12"/>
      <c r="BK858" s="12"/>
    </row>
    <row r="859">
      <c r="L859" s="12"/>
      <c r="S859" s="12"/>
      <c r="T859" s="12"/>
      <c r="U859" s="12"/>
      <c r="W859" s="12"/>
      <c r="Y859" s="12"/>
      <c r="AA859" s="12"/>
      <c r="AE859" s="12"/>
      <c r="AL859" s="12"/>
      <c r="AP859" s="12"/>
      <c r="AR859" s="12"/>
      <c r="AV859" s="12"/>
      <c r="BF859" s="12"/>
      <c r="BG859" s="12"/>
      <c r="BH859" s="12"/>
      <c r="BI859" s="12"/>
      <c r="BJ859" s="12"/>
      <c r="BK859" s="12"/>
    </row>
    <row r="860">
      <c r="L860" s="12"/>
      <c r="S860" s="12"/>
      <c r="T860" s="12"/>
      <c r="U860" s="12"/>
      <c r="W860" s="12"/>
      <c r="Y860" s="12"/>
      <c r="AA860" s="12"/>
      <c r="AE860" s="12"/>
      <c r="AL860" s="12"/>
      <c r="AP860" s="12"/>
      <c r="AR860" s="12"/>
      <c r="AV860" s="12"/>
      <c r="BF860" s="12"/>
      <c r="BG860" s="12"/>
      <c r="BH860" s="12"/>
      <c r="BI860" s="12"/>
      <c r="BJ860" s="12"/>
      <c r="BK860" s="12"/>
    </row>
    <row r="861">
      <c r="L861" s="12"/>
      <c r="S861" s="12"/>
      <c r="T861" s="12"/>
      <c r="U861" s="12"/>
      <c r="W861" s="12"/>
      <c r="Y861" s="12"/>
      <c r="AA861" s="12"/>
      <c r="AE861" s="12"/>
      <c r="AL861" s="12"/>
      <c r="AP861" s="12"/>
      <c r="AR861" s="12"/>
      <c r="AV861" s="12"/>
      <c r="BF861" s="12"/>
      <c r="BG861" s="12"/>
      <c r="BH861" s="12"/>
      <c r="BI861" s="12"/>
      <c r="BJ861" s="12"/>
      <c r="BK861" s="12"/>
    </row>
    <row r="862">
      <c r="L862" s="12"/>
      <c r="S862" s="12"/>
      <c r="T862" s="12"/>
      <c r="U862" s="12"/>
      <c r="W862" s="12"/>
      <c r="Y862" s="12"/>
      <c r="AA862" s="12"/>
      <c r="AE862" s="12"/>
      <c r="AL862" s="12"/>
      <c r="AP862" s="12"/>
      <c r="AR862" s="12"/>
      <c r="AV862" s="12"/>
      <c r="BF862" s="12"/>
      <c r="BG862" s="12"/>
      <c r="BH862" s="12"/>
      <c r="BI862" s="12"/>
      <c r="BJ862" s="12"/>
      <c r="BK862" s="12"/>
    </row>
    <row r="863">
      <c r="L863" s="12"/>
      <c r="S863" s="12"/>
      <c r="T863" s="12"/>
      <c r="U863" s="12"/>
      <c r="W863" s="12"/>
      <c r="Y863" s="12"/>
      <c r="AA863" s="12"/>
      <c r="AE863" s="12"/>
      <c r="AL863" s="12"/>
      <c r="AP863" s="12"/>
      <c r="AR863" s="12"/>
      <c r="AV863" s="12"/>
      <c r="BF863" s="12"/>
      <c r="BG863" s="12"/>
      <c r="BH863" s="12"/>
      <c r="BI863" s="12"/>
      <c r="BJ863" s="12"/>
      <c r="BK863" s="12"/>
    </row>
    <row r="864">
      <c r="L864" s="12"/>
      <c r="S864" s="12"/>
      <c r="T864" s="12"/>
      <c r="U864" s="12"/>
      <c r="W864" s="12"/>
      <c r="Y864" s="12"/>
      <c r="AA864" s="12"/>
      <c r="AE864" s="12"/>
      <c r="AL864" s="12"/>
      <c r="AP864" s="12"/>
      <c r="AR864" s="12"/>
      <c r="AV864" s="12"/>
      <c r="BF864" s="12"/>
      <c r="BG864" s="12"/>
      <c r="BH864" s="12"/>
      <c r="BI864" s="12"/>
      <c r="BJ864" s="12"/>
      <c r="BK864" s="12"/>
    </row>
    <row r="865">
      <c r="L865" s="12"/>
      <c r="S865" s="12"/>
      <c r="T865" s="12"/>
      <c r="U865" s="12"/>
      <c r="W865" s="12"/>
      <c r="Y865" s="12"/>
      <c r="AA865" s="12"/>
      <c r="AE865" s="12"/>
      <c r="AL865" s="12"/>
      <c r="AP865" s="12"/>
      <c r="AR865" s="12"/>
      <c r="AV865" s="12"/>
      <c r="BF865" s="12"/>
      <c r="BG865" s="12"/>
      <c r="BH865" s="12"/>
      <c r="BI865" s="12"/>
      <c r="BJ865" s="12"/>
      <c r="BK865" s="12"/>
    </row>
    <row r="866">
      <c r="L866" s="12"/>
      <c r="S866" s="12"/>
      <c r="T866" s="12"/>
      <c r="U866" s="12"/>
      <c r="W866" s="12"/>
      <c r="Y866" s="12"/>
      <c r="AA866" s="12"/>
      <c r="AE866" s="12"/>
      <c r="AL866" s="12"/>
      <c r="AP866" s="12"/>
      <c r="AR866" s="12"/>
      <c r="AV866" s="12"/>
      <c r="BF866" s="12"/>
      <c r="BG866" s="12"/>
      <c r="BH866" s="12"/>
      <c r="BI866" s="12"/>
      <c r="BJ866" s="12"/>
      <c r="BK866" s="12"/>
    </row>
    <row r="867">
      <c r="L867" s="12"/>
      <c r="S867" s="12"/>
      <c r="T867" s="12"/>
      <c r="U867" s="12"/>
      <c r="W867" s="12"/>
      <c r="Y867" s="12"/>
      <c r="AA867" s="12"/>
      <c r="AE867" s="12"/>
      <c r="AL867" s="12"/>
      <c r="AP867" s="12"/>
      <c r="AR867" s="12"/>
      <c r="AV867" s="12"/>
      <c r="BF867" s="12"/>
      <c r="BG867" s="12"/>
      <c r="BH867" s="12"/>
      <c r="BI867" s="12"/>
      <c r="BJ867" s="12"/>
      <c r="BK867" s="12"/>
    </row>
    <row r="868">
      <c r="L868" s="12"/>
      <c r="S868" s="12"/>
      <c r="T868" s="12"/>
      <c r="U868" s="12"/>
      <c r="W868" s="12"/>
      <c r="Y868" s="12"/>
      <c r="AA868" s="12"/>
      <c r="AE868" s="12"/>
      <c r="AL868" s="12"/>
      <c r="AP868" s="12"/>
      <c r="AR868" s="12"/>
      <c r="AV868" s="12"/>
      <c r="BF868" s="12"/>
      <c r="BG868" s="12"/>
      <c r="BH868" s="12"/>
      <c r="BI868" s="12"/>
      <c r="BJ868" s="12"/>
      <c r="BK868" s="12"/>
    </row>
    <row r="869">
      <c r="L869" s="12"/>
      <c r="S869" s="12"/>
      <c r="T869" s="12"/>
      <c r="U869" s="12"/>
      <c r="W869" s="12"/>
      <c r="Y869" s="12"/>
      <c r="AA869" s="12"/>
      <c r="AE869" s="12"/>
      <c r="AL869" s="12"/>
      <c r="AP869" s="12"/>
      <c r="AR869" s="12"/>
      <c r="AV869" s="12"/>
      <c r="BF869" s="12"/>
      <c r="BG869" s="12"/>
      <c r="BH869" s="12"/>
      <c r="BI869" s="12"/>
      <c r="BJ869" s="12"/>
      <c r="BK869" s="12"/>
    </row>
    <row r="870">
      <c r="L870" s="12"/>
      <c r="S870" s="12"/>
      <c r="T870" s="12"/>
      <c r="U870" s="12"/>
      <c r="W870" s="12"/>
      <c r="Y870" s="12"/>
      <c r="AA870" s="12"/>
      <c r="AE870" s="12"/>
      <c r="AL870" s="12"/>
      <c r="AP870" s="12"/>
      <c r="AR870" s="12"/>
      <c r="AV870" s="12"/>
      <c r="BF870" s="12"/>
      <c r="BG870" s="12"/>
      <c r="BH870" s="12"/>
      <c r="BI870" s="12"/>
      <c r="BJ870" s="12"/>
      <c r="BK870" s="12"/>
    </row>
    <row r="871">
      <c r="L871" s="12"/>
      <c r="S871" s="12"/>
      <c r="T871" s="12"/>
      <c r="U871" s="12"/>
      <c r="W871" s="12"/>
      <c r="Y871" s="12"/>
      <c r="AA871" s="12"/>
      <c r="AE871" s="12"/>
      <c r="AL871" s="12"/>
      <c r="AP871" s="12"/>
      <c r="AR871" s="12"/>
      <c r="AV871" s="12"/>
      <c r="BF871" s="12"/>
      <c r="BG871" s="12"/>
      <c r="BH871" s="12"/>
      <c r="BI871" s="12"/>
      <c r="BJ871" s="12"/>
      <c r="BK871" s="12"/>
    </row>
    <row r="872">
      <c r="L872" s="12"/>
      <c r="S872" s="12"/>
      <c r="T872" s="12"/>
      <c r="U872" s="12"/>
      <c r="W872" s="12"/>
      <c r="Y872" s="12"/>
      <c r="AA872" s="12"/>
      <c r="AE872" s="12"/>
      <c r="AL872" s="12"/>
      <c r="AP872" s="12"/>
      <c r="AR872" s="12"/>
      <c r="AV872" s="12"/>
      <c r="BF872" s="12"/>
      <c r="BG872" s="12"/>
      <c r="BH872" s="12"/>
      <c r="BI872" s="12"/>
      <c r="BJ872" s="12"/>
      <c r="BK872" s="12"/>
    </row>
    <row r="873">
      <c r="L873" s="12"/>
      <c r="S873" s="12"/>
      <c r="T873" s="12"/>
      <c r="U873" s="12"/>
      <c r="W873" s="12"/>
      <c r="Y873" s="12"/>
      <c r="AA873" s="12"/>
      <c r="AE873" s="12"/>
      <c r="AL873" s="12"/>
      <c r="AP873" s="12"/>
      <c r="AR873" s="12"/>
      <c r="AV873" s="12"/>
      <c r="BF873" s="12"/>
      <c r="BG873" s="12"/>
      <c r="BH873" s="12"/>
      <c r="BI873" s="12"/>
      <c r="BJ873" s="12"/>
      <c r="BK873" s="12"/>
    </row>
    <row r="874">
      <c r="L874" s="12"/>
      <c r="S874" s="12"/>
      <c r="T874" s="12"/>
      <c r="U874" s="12"/>
      <c r="W874" s="12"/>
      <c r="Y874" s="12"/>
      <c r="AA874" s="12"/>
      <c r="AE874" s="12"/>
      <c r="AL874" s="12"/>
      <c r="AP874" s="12"/>
      <c r="AR874" s="12"/>
      <c r="AV874" s="12"/>
      <c r="BF874" s="12"/>
      <c r="BG874" s="12"/>
      <c r="BH874" s="12"/>
      <c r="BI874" s="12"/>
      <c r="BJ874" s="12"/>
      <c r="BK874" s="12"/>
    </row>
    <row r="875">
      <c r="L875" s="12"/>
      <c r="S875" s="12"/>
      <c r="T875" s="12"/>
      <c r="U875" s="12"/>
      <c r="W875" s="12"/>
      <c r="Y875" s="12"/>
      <c r="AA875" s="12"/>
      <c r="AE875" s="12"/>
      <c r="AL875" s="12"/>
      <c r="AP875" s="12"/>
      <c r="AR875" s="12"/>
      <c r="AV875" s="12"/>
      <c r="BF875" s="12"/>
      <c r="BG875" s="12"/>
      <c r="BH875" s="12"/>
      <c r="BI875" s="12"/>
      <c r="BJ875" s="12"/>
      <c r="BK875" s="12"/>
    </row>
    <row r="876">
      <c r="L876" s="12"/>
      <c r="S876" s="12"/>
      <c r="T876" s="12"/>
      <c r="U876" s="12"/>
      <c r="W876" s="12"/>
      <c r="Y876" s="12"/>
      <c r="AA876" s="12"/>
      <c r="AE876" s="12"/>
      <c r="AL876" s="12"/>
      <c r="AP876" s="12"/>
      <c r="AR876" s="12"/>
      <c r="AV876" s="12"/>
      <c r="BF876" s="12"/>
      <c r="BG876" s="12"/>
      <c r="BH876" s="12"/>
      <c r="BI876" s="12"/>
      <c r="BJ876" s="12"/>
      <c r="BK876" s="12"/>
    </row>
    <row r="877">
      <c r="L877" s="12"/>
      <c r="S877" s="12"/>
      <c r="T877" s="12"/>
      <c r="U877" s="12"/>
      <c r="W877" s="12"/>
      <c r="Y877" s="12"/>
      <c r="AA877" s="12"/>
      <c r="AE877" s="12"/>
      <c r="AL877" s="12"/>
      <c r="AP877" s="12"/>
      <c r="AR877" s="12"/>
      <c r="AV877" s="12"/>
      <c r="BF877" s="12"/>
      <c r="BG877" s="12"/>
      <c r="BH877" s="12"/>
      <c r="BI877" s="12"/>
      <c r="BJ877" s="12"/>
      <c r="BK877" s="12"/>
    </row>
    <row r="878">
      <c r="L878" s="12"/>
      <c r="S878" s="12"/>
      <c r="T878" s="12"/>
      <c r="U878" s="12"/>
      <c r="W878" s="12"/>
      <c r="Y878" s="12"/>
      <c r="AA878" s="12"/>
      <c r="AE878" s="12"/>
      <c r="AL878" s="12"/>
      <c r="AP878" s="12"/>
      <c r="AR878" s="12"/>
      <c r="AV878" s="12"/>
      <c r="BF878" s="12"/>
      <c r="BG878" s="12"/>
      <c r="BH878" s="12"/>
      <c r="BI878" s="12"/>
      <c r="BJ878" s="12"/>
      <c r="BK878" s="12"/>
    </row>
    <row r="879">
      <c r="L879" s="12"/>
      <c r="S879" s="12"/>
      <c r="T879" s="12"/>
      <c r="U879" s="12"/>
      <c r="W879" s="12"/>
      <c r="Y879" s="12"/>
      <c r="AA879" s="12"/>
      <c r="AE879" s="12"/>
      <c r="AL879" s="12"/>
      <c r="AP879" s="12"/>
      <c r="AR879" s="12"/>
      <c r="AV879" s="12"/>
      <c r="BF879" s="12"/>
      <c r="BG879" s="12"/>
      <c r="BH879" s="12"/>
      <c r="BI879" s="12"/>
      <c r="BJ879" s="12"/>
      <c r="BK879" s="12"/>
    </row>
    <row r="880">
      <c r="L880" s="12"/>
      <c r="S880" s="12"/>
      <c r="T880" s="12"/>
      <c r="U880" s="12"/>
      <c r="W880" s="12"/>
      <c r="Y880" s="12"/>
      <c r="AA880" s="12"/>
      <c r="AE880" s="12"/>
      <c r="AL880" s="12"/>
      <c r="AP880" s="12"/>
      <c r="AR880" s="12"/>
      <c r="AV880" s="12"/>
      <c r="BF880" s="12"/>
      <c r="BG880" s="12"/>
      <c r="BH880" s="12"/>
      <c r="BI880" s="12"/>
      <c r="BJ880" s="12"/>
      <c r="BK880" s="12"/>
    </row>
    <row r="881">
      <c r="L881" s="12"/>
      <c r="S881" s="12"/>
      <c r="T881" s="12"/>
      <c r="U881" s="12"/>
      <c r="W881" s="12"/>
      <c r="Y881" s="12"/>
      <c r="AA881" s="12"/>
      <c r="AE881" s="12"/>
      <c r="AL881" s="12"/>
      <c r="AP881" s="12"/>
      <c r="AR881" s="12"/>
      <c r="AV881" s="12"/>
      <c r="BF881" s="12"/>
      <c r="BG881" s="12"/>
      <c r="BH881" s="12"/>
      <c r="BI881" s="12"/>
      <c r="BJ881" s="12"/>
      <c r="BK881" s="12"/>
    </row>
    <row r="882">
      <c r="L882" s="12"/>
      <c r="S882" s="12"/>
      <c r="T882" s="12"/>
      <c r="U882" s="12"/>
      <c r="W882" s="12"/>
      <c r="Y882" s="12"/>
      <c r="AA882" s="12"/>
      <c r="AE882" s="12"/>
      <c r="AL882" s="12"/>
      <c r="AP882" s="12"/>
      <c r="AR882" s="12"/>
      <c r="AV882" s="12"/>
      <c r="BF882" s="12"/>
      <c r="BG882" s="12"/>
      <c r="BH882" s="12"/>
      <c r="BI882" s="12"/>
      <c r="BJ882" s="12"/>
      <c r="BK882" s="12"/>
    </row>
    <row r="883">
      <c r="L883" s="12"/>
      <c r="S883" s="12"/>
      <c r="T883" s="12"/>
      <c r="U883" s="12"/>
      <c r="W883" s="12"/>
      <c r="Y883" s="12"/>
      <c r="AA883" s="12"/>
      <c r="AE883" s="12"/>
      <c r="AL883" s="12"/>
      <c r="AP883" s="12"/>
      <c r="AR883" s="12"/>
      <c r="AV883" s="12"/>
      <c r="BF883" s="12"/>
      <c r="BG883" s="12"/>
      <c r="BH883" s="12"/>
      <c r="BI883" s="12"/>
      <c r="BJ883" s="12"/>
      <c r="BK883" s="12"/>
    </row>
    <row r="884">
      <c r="L884" s="12"/>
      <c r="S884" s="12"/>
      <c r="T884" s="12"/>
      <c r="U884" s="12"/>
      <c r="W884" s="12"/>
      <c r="Y884" s="12"/>
      <c r="AA884" s="12"/>
      <c r="AE884" s="12"/>
      <c r="AL884" s="12"/>
      <c r="AP884" s="12"/>
      <c r="AR884" s="12"/>
      <c r="AV884" s="12"/>
      <c r="BF884" s="12"/>
      <c r="BG884" s="12"/>
      <c r="BH884" s="12"/>
      <c r="BI884" s="12"/>
      <c r="BJ884" s="12"/>
      <c r="BK884" s="12"/>
    </row>
    <row r="885">
      <c r="L885" s="12"/>
      <c r="S885" s="12"/>
      <c r="T885" s="12"/>
      <c r="U885" s="12"/>
      <c r="W885" s="12"/>
      <c r="Y885" s="12"/>
      <c r="AA885" s="12"/>
      <c r="AE885" s="12"/>
      <c r="AL885" s="12"/>
      <c r="AP885" s="12"/>
      <c r="AR885" s="12"/>
      <c r="AV885" s="12"/>
      <c r="BF885" s="12"/>
      <c r="BG885" s="12"/>
      <c r="BH885" s="12"/>
      <c r="BI885" s="12"/>
      <c r="BJ885" s="12"/>
      <c r="BK885" s="12"/>
    </row>
    <row r="886">
      <c r="L886" s="12"/>
      <c r="S886" s="12"/>
      <c r="T886" s="12"/>
      <c r="U886" s="12"/>
      <c r="W886" s="12"/>
      <c r="Y886" s="12"/>
      <c r="AA886" s="12"/>
      <c r="AE886" s="12"/>
      <c r="AL886" s="12"/>
      <c r="AP886" s="12"/>
      <c r="AR886" s="12"/>
      <c r="AV886" s="12"/>
      <c r="BF886" s="12"/>
      <c r="BG886" s="12"/>
      <c r="BH886" s="12"/>
      <c r="BI886" s="12"/>
      <c r="BJ886" s="12"/>
      <c r="BK886" s="12"/>
    </row>
    <row r="887">
      <c r="L887" s="12"/>
      <c r="S887" s="12"/>
      <c r="T887" s="12"/>
      <c r="U887" s="12"/>
      <c r="W887" s="12"/>
      <c r="Y887" s="12"/>
      <c r="AA887" s="12"/>
      <c r="AE887" s="12"/>
      <c r="AL887" s="12"/>
      <c r="AP887" s="12"/>
      <c r="AR887" s="12"/>
      <c r="AV887" s="12"/>
      <c r="BF887" s="12"/>
      <c r="BG887" s="12"/>
      <c r="BH887" s="12"/>
      <c r="BI887" s="12"/>
      <c r="BJ887" s="12"/>
      <c r="BK887" s="12"/>
    </row>
    <row r="888">
      <c r="L888" s="12"/>
      <c r="S888" s="12"/>
      <c r="T888" s="12"/>
      <c r="U888" s="12"/>
      <c r="W888" s="12"/>
      <c r="Y888" s="12"/>
      <c r="AA888" s="12"/>
      <c r="AE888" s="12"/>
      <c r="AL888" s="12"/>
      <c r="AP888" s="12"/>
      <c r="AR888" s="12"/>
      <c r="AV888" s="12"/>
      <c r="BF888" s="12"/>
      <c r="BG888" s="12"/>
      <c r="BH888" s="12"/>
      <c r="BI888" s="12"/>
      <c r="BJ888" s="12"/>
      <c r="BK888" s="12"/>
    </row>
    <row r="889">
      <c r="L889" s="12"/>
      <c r="S889" s="12"/>
      <c r="T889" s="12"/>
      <c r="U889" s="12"/>
      <c r="W889" s="12"/>
      <c r="Y889" s="12"/>
      <c r="AA889" s="12"/>
      <c r="AE889" s="12"/>
      <c r="AL889" s="12"/>
      <c r="AP889" s="12"/>
      <c r="AR889" s="12"/>
      <c r="AV889" s="12"/>
      <c r="BF889" s="12"/>
      <c r="BG889" s="12"/>
      <c r="BH889" s="12"/>
      <c r="BI889" s="12"/>
      <c r="BJ889" s="12"/>
      <c r="BK889" s="12"/>
    </row>
    <row r="890">
      <c r="L890" s="12"/>
      <c r="S890" s="12"/>
      <c r="T890" s="12"/>
      <c r="U890" s="12"/>
      <c r="W890" s="12"/>
      <c r="Y890" s="12"/>
      <c r="AA890" s="12"/>
      <c r="AE890" s="12"/>
      <c r="AL890" s="12"/>
      <c r="AP890" s="12"/>
      <c r="AR890" s="12"/>
      <c r="AV890" s="12"/>
      <c r="BF890" s="12"/>
      <c r="BG890" s="12"/>
      <c r="BH890" s="12"/>
      <c r="BI890" s="12"/>
      <c r="BJ890" s="12"/>
      <c r="BK890" s="12"/>
    </row>
    <row r="891">
      <c r="L891" s="12"/>
      <c r="S891" s="12"/>
      <c r="T891" s="12"/>
      <c r="U891" s="12"/>
      <c r="W891" s="12"/>
      <c r="Y891" s="12"/>
      <c r="AA891" s="12"/>
      <c r="AE891" s="12"/>
      <c r="AL891" s="12"/>
      <c r="AP891" s="12"/>
      <c r="AR891" s="12"/>
      <c r="AV891" s="12"/>
      <c r="BF891" s="12"/>
      <c r="BG891" s="12"/>
      <c r="BH891" s="12"/>
      <c r="BI891" s="12"/>
      <c r="BJ891" s="12"/>
      <c r="BK891" s="12"/>
    </row>
    <row r="892">
      <c r="L892" s="12"/>
      <c r="S892" s="12"/>
      <c r="T892" s="12"/>
      <c r="U892" s="12"/>
      <c r="W892" s="12"/>
      <c r="Y892" s="12"/>
      <c r="AA892" s="12"/>
      <c r="AE892" s="12"/>
      <c r="AL892" s="12"/>
      <c r="AP892" s="12"/>
      <c r="AR892" s="12"/>
      <c r="AV892" s="12"/>
      <c r="BF892" s="12"/>
      <c r="BG892" s="12"/>
      <c r="BH892" s="12"/>
      <c r="BI892" s="12"/>
      <c r="BJ892" s="12"/>
      <c r="BK892" s="12"/>
    </row>
    <row r="893">
      <c r="L893" s="12"/>
      <c r="S893" s="12"/>
      <c r="T893" s="12"/>
      <c r="U893" s="12"/>
      <c r="W893" s="12"/>
      <c r="Y893" s="12"/>
      <c r="AA893" s="12"/>
      <c r="AE893" s="12"/>
      <c r="AL893" s="12"/>
      <c r="AP893" s="12"/>
      <c r="AR893" s="12"/>
      <c r="AV893" s="12"/>
      <c r="BF893" s="12"/>
      <c r="BG893" s="12"/>
      <c r="BH893" s="12"/>
      <c r="BI893" s="12"/>
      <c r="BJ893" s="12"/>
      <c r="BK893" s="12"/>
    </row>
    <row r="894">
      <c r="L894" s="12"/>
      <c r="S894" s="12"/>
      <c r="T894" s="12"/>
      <c r="U894" s="12"/>
      <c r="W894" s="12"/>
      <c r="Y894" s="12"/>
      <c r="AA894" s="12"/>
      <c r="AE894" s="12"/>
      <c r="AL894" s="12"/>
      <c r="AP894" s="12"/>
      <c r="AR894" s="12"/>
      <c r="AV894" s="12"/>
      <c r="BF894" s="12"/>
      <c r="BG894" s="12"/>
      <c r="BH894" s="12"/>
      <c r="BI894" s="12"/>
      <c r="BJ894" s="12"/>
      <c r="BK894" s="12"/>
    </row>
    <row r="895">
      <c r="L895" s="12"/>
      <c r="S895" s="12"/>
      <c r="T895" s="12"/>
      <c r="U895" s="12"/>
      <c r="W895" s="12"/>
      <c r="Y895" s="12"/>
      <c r="AA895" s="12"/>
      <c r="AE895" s="12"/>
      <c r="AL895" s="12"/>
      <c r="AP895" s="12"/>
      <c r="AR895" s="12"/>
      <c r="AV895" s="12"/>
      <c r="BF895" s="12"/>
      <c r="BG895" s="12"/>
      <c r="BH895" s="12"/>
      <c r="BI895" s="12"/>
      <c r="BJ895" s="12"/>
      <c r="BK895" s="12"/>
    </row>
    <row r="896">
      <c r="L896" s="12"/>
      <c r="S896" s="12"/>
      <c r="T896" s="12"/>
      <c r="U896" s="12"/>
      <c r="W896" s="12"/>
      <c r="Y896" s="12"/>
      <c r="AA896" s="12"/>
      <c r="AE896" s="12"/>
      <c r="AL896" s="12"/>
      <c r="AP896" s="12"/>
      <c r="AR896" s="12"/>
      <c r="AV896" s="12"/>
      <c r="BF896" s="12"/>
      <c r="BG896" s="12"/>
      <c r="BH896" s="12"/>
      <c r="BI896" s="12"/>
      <c r="BJ896" s="12"/>
      <c r="BK896" s="12"/>
    </row>
    <row r="897">
      <c r="L897" s="12"/>
      <c r="S897" s="12"/>
      <c r="T897" s="12"/>
      <c r="U897" s="12"/>
      <c r="W897" s="12"/>
      <c r="Y897" s="12"/>
      <c r="AA897" s="12"/>
      <c r="AE897" s="12"/>
      <c r="AL897" s="12"/>
      <c r="AP897" s="12"/>
      <c r="AR897" s="12"/>
      <c r="AV897" s="12"/>
      <c r="BF897" s="12"/>
      <c r="BG897" s="12"/>
      <c r="BH897" s="12"/>
      <c r="BI897" s="12"/>
      <c r="BJ897" s="12"/>
      <c r="BK897" s="12"/>
    </row>
    <row r="898">
      <c r="L898" s="12"/>
      <c r="S898" s="12"/>
      <c r="T898" s="12"/>
      <c r="U898" s="12"/>
      <c r="W898" s="12"/>
      <c r="Y898" s="12"/>
      <c r="AA898" s="12"/>
      <c r="AE898" s="12"/>
      <c r="AL898" s="12"/>
      <c r="AP898" s="12"/>
      <c r="AR898" s="12"/>
      <c r="AV898" s="12"/>
      <c r="BF898" s="12"/>
      <c r="BG898" s="12"/>
      <c r="BH898" s="12"/>
      <c r="BI898" s="12"/>
      <c r="BJ898" s="12"/>
      <c r="BK898" s="12"/>
    </row>
    <row r="899">
      <c r="L899" s="12"/>
      <c r="S899" s="12"/>
      <c r="T899" s="12"/>
      <c r="U899" s="12"/>
      <c r="W899" s="12"/>
      <c r="Y899" s="12"/>
      <c r="AA899" s="12"/>
      <c r="AE899" s="12"/>
      <c r="AL899" s="12"/>
      <c r="AP899" s="12"/>
      <c r="AR899" s="12"/>
      <c r="AV899" s="12"/>
      <c r="BF899" s="12"/>
      <c r="BG899" s="12"/>
      <c r="BH899" s="12"/>
      <c r="BI899" s="12"/>
      <c r="BJ899" s="12"/>
      <c r="BK899" s="12"/>
    </row>
    <row r="900">
      <c r="L900" s="12"/>
      <c r="S900" s="12"/>
      <c r="T900" s="12"/>
      <c r="U900" s="12"/>
      <c r="W900" s="12"/>
      <c r="Y900" s="12"/>
      <c r="AA900" s="12"/>
      <c r="AE900" s="12"/>
      <c r="AL900" s="12"/>
      <c r="AP900" s="12"/>
      <c r="AR900" s="12"/>
      <c r="AV900" s="12"/>
      <c r="BF900" s="12"/>
      <c r="BG900" s="12"/>
      <c r="BH900" s="12"/>
      <c r="BI900" s="12"/>
      <c r="BJ900" s="12"/>
      <c r="BK900" s="12"/>
    </row>
    <row r="901">
      <c r="L901" s="12"/>
      <c r="S901" s="12"/>
      <c r="T901" s="12"/>
      <c r="U901" s="12"/>
      <c r="W901" s="12"/>
      <c r="Y901" s="12"/>
      <c r="AA901" s="12"/>
      <c r="AE901" s="12"/>
      <c r="AL901" s="12"/>
      <c r="AP901" s="12"/>
      <c r="AR901" s="12"/>
      <c r="AV901" s="12"/>
      <c r="BF901" s="12"/>
      <c r="BG901" s="12"/>
      <c r="BH901" s="12"/>
      <c r="BI901" s="12"/>
      <c r="BJ901" s="12"/>
      <c r="BK901" s="12"/>
    </row>
    <row r="902">
      <c r="L902" s="12"/>
      <c r="S902" s="12"/>
      <c r="T902" s="12"/>
      <c r="U902" s="12"/>
      <c r="W902" s="12"/>
      <c r="Y902" s="12"/>
      <c r="AA902" s="12"/>
      <c r="AE902" s="12"/>
      <c r="AL902" s="12"/>
      <c r="AP902" s="12"/>
      <c r="AR902" s="12"/>
      <c r="AV902" s="12"/>
      <c r="BF902" s="12"/>
      <c r="BG902" s="12"/>
      <c r="BH902" s="12"/>
      <c r="BI902" s="12"/>
      <c r="BJ902" s="12"/>
      <c r="BK902" s="12"/>
    </row>
    <row r="903">
      <c r="L903" s="12"/>
      <c r="S903" s="12"/>
      <c r="T903" s="12"/>
      <c r="U903" s="12"/>
      <c r="W903" s="12"/>
      <c r="Y903" s="12"/>
      <c r="AA903" s="12"/>
      <c r="AE903" s="12"/>
      <c r="AL903" s="12"/>
      <c r="AP903" s="12"/>
      <c r="AR903" s="12"/>
      <c r="AV903" s="12"/>
      <c r="BF903" s="12"/>
      <c r="BG903" s="12"/>
      <c r="BH903" s="12"/>
      <c r="BI903" s="12"/>
      <c r="BJ903" s="12"/>
      <c r="BK903" s="12"/>
    </row>
    <row r="904">
      <c r="L904" s="12"/>
      <c r="S904" s="12"/>
      <c r="T904" s="12"/>
      <c r="U904" s="12"/>
      <c r="W904" s="12"/>
      <c r="Y904" s="12"/>
      <c r="AA904" s="12"/>
      <c r="AE904" s="12"/>
      <c r="AL904" s="12"/>
      <c r="AP904" s="12"/>
      <c r="AR904" s="12"/>
      <c r="AV904" s="12"/>
      <c r="BF904" s="12"/>
      <c r="BG904" s="12"/>
      <c r="BH904" s="12"/>
      <c r="BI904" s="12"/>
      <c r="BJ904" s="12"/>
      <c r="BK904" s="12"/>
    </row>
    <row r="905">
      <c r="L905" s="12"/>
      <c r="S905" s="12"/>
      <c r="T905" s="12"/>
      <c r="U905" s="12"/>
      <c r="W905" s="12"/>
      <c r="Y905" s="12"/>
      <c r="AA905" s="12"/>
      <c r="AE905" s="12"/>
      <c r="AL905" s="12"/>
      <c r="AP905" s="12"/>
      <c r="AR905" s="12"/>
      <c r="AV905" s="12"/>
      <c r="BF905" s="12"/>
      <c r="BG905" s="12"/>
      <c r="BH905" s="12"/>
      <c r="BI905" s="12"/>
      <c r="BJ905" s="12"/>
      <c r="BK905" s="12"/>
    </row>
    <row r="906">
      <c r="L906" s="12"/>
      <c r="S906" s="12"/>
      <c r="T906" s="12"/>
      <c r="U906" s="12"/>
      <c r="W906" s="12"/>
      <c r="Y906" s="12"/>
      <c r="AA906" s="12"/>
      <c r="AE906" s="12"/>
      <c r="AL906" s="12"/>
      <c r="AP906" s="12"/>
      <c r="AR906" s="12"/>
      <c r="AV906" s="12"/>
      <c r="BF906" s="12"/>
      <c r="BG906" s="12"/>
      <c r="BH906" s="12"/>
      <c r="BI906" s="12"/>
      <c r="BJ906" s="12"/>
      <c r="BK906" s="12"/>
    </row>
    <row r="907">
      <c r="L907" s="12"/>
      <c r="S907" s="12"/>
      <c r="T907" s="12"/>
      <c r="U907" s="12"/>
      <c r="W907" s="12"/>
      <c r="Y907" s="12"/>
      <c r="AA907" s="12"/>
      <c r="AE907" s="12"/>
      <c r="AL907" s="12"/>
      <c r="AP907" s="12"/>
      <c r="AR907" s="12"/>
      <c r="AV907" s="12"/>
      <c r="BF907" s="12"/>
      <c r="BG907" s="12"/>
      <c r="BH907" s="12"/>
      <c r="BI907" s="12"/>
      <c r="BJ907" s="12"/>
      <c r="BK907" s="12"/>
    </row>
    <row r="908">
      <c r="L908" s="12"/>
      <c r="S908" s="12"/>
      <c r="T908" s="12"/>
      <c r="U908" s="12"/>
      <c r="W908" s="12"/>
      <c r="Y908" s="12"/>
      <c r="AA908" s="12"/>
      <c r="AE908" s="12"/>
      <c r="AL908" s="12"/>
      <c r="AP908" s="12"/>
      <c r="AR908" s="12"/>
      <c r="AV908" s="12"/>
      <c r="BF908" s="12"/>
      <c r="BG908" s="12"/>
      <c r="BH908" s="12"/>
      <c r="BI908" s="12"/>
      <c r="BJ908" s="12"/>
      <c r="BK908" s="12"/>
    </row>
    <row r="909">
      <c r="L909" s="12"/>
      <c r="S909" s="12"/>
      <c r="T909" s="12"/>
      <c r="U909" s="12"/>
      <c r="W909" s="12"/>
      <c r="Y909" s="12"/>
      <c r="AA909" s="12"/>
      <c r="AE909" s="12"/>
      <c r="AL909" s="12"/>
      <c r="AP909" s="12"/>
      <c r="AR909" s="12"/>
      <c r="AV909" s="12"/>
      <c r="BF909" s="12"/>
      <c r="BG909" s="12"/>
      <c r="BH909" s="12"/>
      <c r="BI909" s="12"/>
      <c r="BJ909" s="12"/>
      <c r="BK909" s="12"/>
    </row>
    <row r="910">
      <c r="L910" s="12"/>
      <c r="S910" s="12"/>
      <c r="T910" s="12"/>
      <c r="U910" s="12"/>
      <c r="W910" s="12"/>
      <c r="Y910" s="12"/>
      <c r="AA910" s="12"/>
      <c r="AE910" s="12"/>
      <c r="AL910" s="12"/>
      <c r="AP910" s="12"/>
      <c r="AR910" s="12"/>
      <c r="AV910" s="12"/>
      <c r="BF910" s="12"/>
      <c r="BG910" s="12"/>
      <c r="BH910" s="12"/>
      <c r="BI910" s="12"/>
      <c r="BJ910" s="12"/>
      <c r="BK910" s="12"/>
    </row>
    <row r="911">
      <c r="L911" s="12"/>
      <c r="S911" s="12"/>
      <c r="T911" s="12"/>
      <c r="U911" s="12"/>
      <c r="W911" s="12"/>
      <c r="Y911" s="12"/>
      <c r="AA911" s="12"/>
      <c r="AE911" s="12"/>
      <c r="AL911" s="12"/>
      <c r="AP911" s="12"/>
      <c r="AR911" s="12"/>
      <c r="AV911" s="12"/>
      <c r="BF911" s="12"/>
      <c r="BG911" s="12"/>
      <c r="BH911" s="12"/>
      <c r="BI911" s="12"/>
      <c r="BJ911" s="12"/>
      <c r="BK911" s="12"/>
    </row>
    <row r="912">
      <c r="L912" s="12"/>
      <c r="S912" s="12"/>
      <c r="T912" s="12"/>
      <c r="U912" s="12"/>
      <c r="W912" s="12"/>
      <c r="Y912" s="12"/>
      <c r="AA912" s="12"/>
      <c r="AE912" s="12"/>
      <c r="AL912" s="12"/>
      <c r="AP912" s="12"/>
      <c r="AR912" s="12"/>
      <c r="AV912" s="12"/>
      <c r="BF912" s="12"/>
      <c r="BG912" s="12"/>
      <c r="BH912" s="12"/>
      <c r="BI912" s="12"/>
      <c r="BJ912" s="12"/>
      <c r="BK912" s="12"/>
    </row>
    <row r="913">
      <c r="L913" s="12"/>
      <c r="S913" s="12"/>
      <c r="T913" s="12"/>
      <c r="U913" s="12"/>
      <c r="W913" s="12"/>
      <c r="Y913" s="12"/>
      <c r="AA913" s="12"/>
      <c r="AE913" s="12"/>
      <c r="AL913" s="12"/>
      <c r="AP913" s="12"/>
      <c r="AR913" s="12"/>
      <c r="AV913" s="12"/>
      <c r="BF913" s="12"/>
      <c r="BG913" s="12"/>
      <c r="BH913" s="12"/>
      <c r="BI913" s="12"/>
      <c r="BJ913" s="12"/>
      <c r="BK913" s="12"/>
    </row>
    <row r="914">
      <c r="L914" s="12"/>
      <c r="S914" s="12"/>
      <c r="T914" s="12"/>
      <c r="U914" s="12"/>
      <c r="W914" s="12"/>
      <c r="Y914" s="12"/>
      <c r="AA914" s="12"/>
      <c r="AE914" s="12"/>
      <c r="AL914" s="12"/>
      <c r="AP914" s="12"/>
      <c r="AR914" s="12"/>
      <c r="AV914" s="12"/>
      <c r="BF914" s="12"/>
      <c r="BG914" s="12"/>
      <c r="BH914" s="12"/>
      <c r="BI914" s="12"/>
      <c r="BJ914" s="12"/>
      <c r="BK914" s="12"/>
    </row>
    <row r="915">
      <c r="L915" s="12"/>
      <c r="S915" s="12"/>
      <c r="T915" s="12"/>
      <c r="U915" s="12"/>
      <c r="W915" s="12"/>
      <c r="Y915" s="12"/>
      <c r="AA915" s="12"/>
      <c r="AE915" s="12"/>
      <c r="AL915" s="12"/>
      <c r="AP915" s="12"/>
      <c r="AR915" s="12"/>
      <c r="AV915" s="12"/>
      <c r="BF915" s="12"/>
      <c r="BG915" s="12"/>
      <c r="BH915" s="12"/>
      <c r="BI915" s="12"/>
      <c r="BJ915" s="12"/>
      <c r="BK915" s="12"/>
    </row>
    <row r="916">
      <c r="L916" s="12"/>
      <c r="S916" s="12"/>
      <c r="T916" s="12"/>
      <c r="U916" s="12"/>
      <c r="W916" s="12"/>
      <c r="Y916" s="12"/>
      <c r="AA916" s="12"/>
      <c r="AE916" s="12"/>
      <c r="AL916" s="12"/>
      <c r="AP916" s="12"/>
      <c r="AR916" s="12"/>
      <c r="AV916" s="12"/>
      <c r="BF916" s="12"/>
      <c r="BG916" s="12"/>
      <c r="BH916" s="12"/>
      <c r="BI916" s="12"/>
      <c r="BJ916" s="12"/>
      <c r="BK916" s="12"/>
    </row>
    <row r="917">
      <c r="L917" s="12"/>
      <c r="S917" s="12"/>
      <c r="T917" s="12"/>
      <c r="U917" s="12"/>
      <c r="W917" s="12"/>
      <c r="Y917" s="12"/>
      <c r="AA917" s="12"/>
      <c r="AE917" s="12"/>
      <c r="AL917" s="12"/>
      <c r="AP917" s="12"/>
      <c r="AR917" s="12"/>
      <c r="AV917" s="12"/>
      <c r="BF917" s="12"/>
      <c r="BG917" s="12"/>
      <c r="BH917" s="12"/>
      <c r="BI917" s="12"/>
      <c r="BJ917" s="12"/>
      <c r="BK917" s="12"/>
    </row>
    <row r="918">
      <c r="L918" s="12"/>
      <c r="S918" s="12"/>
      <c r="T918" s="12"/>
      <c r="U918" s="12"/>
      <c r="W918" s="12"/>
      <c r="Y918" s="12"/>
      <c r="AA918" s="12"/>
      <c r="AE918" s="12"/>
      <c r="AL918" s="12"/>
      <c r="AP918" s="12"/>
      <c r="AR918" s="12"/>
      <c r="AV918" s="12"/>
      <c r="BF918" s="12"/>
      <c r="BG918" s="12"/>
      <c r="BH918" s="12"/>
      <c r="BI918" s="12"/>
      <c r="BJ918" s="12"/>
      <c r="BK918" s="12"/>
    </row>
    <row r="919">
      <c r="L919" s="12"/>
      <c r="S919" s="12"/>
      <c r="T919" s="12"/>
      <c r="U919" s="12"/>
      <c r="W919" s="12"/>
      <c r="Y919" s="12"/>
      <c r="AA919" s="12"/>
      <c r="AE919" s="12"/>
      <c r="AL919" s="12"/>
      <c r="AP919" s="12"/>
      <c r="AR919" s="12"/>
      <c r="AV919" s="12"/>
      <c r="BF919" s="12"/>
      <c r="BG919" s="12"/>
      <c r="BH919" s="12"/>
      <c r="BI919" s="12"/>
      <c r="BJ919" s="12"/>
      <c r="BK919" s="12"/>
    </row>
    <row r="920">
      <c r="L920" s="12"/>
      <c r="S920" s="12"/>
      <c r="T920" s="12"/>
      <c r="U920" s="12"/>
      <c r="W920" s="12"/>
      <c r="Y920" s="12"/>
      <c r="AA920" s="12"/>
      <c r="AE920" s="12"/>
      <c r="AL920" s="12"/>
      <c r="AP920" s="12"/>
      <c r="AR920" s="12"/>
      <c r="AV920" s="12"/>
      <c r="BF920" s="12"/>
      <c r="BG920" s="12"/>
      <c r="BH920" s="12"/>
      <c r="BI920" s="12"/>
      <c r="BJ920" s="12"/>
      <c r="BK920" s="12"/>
    </row>
    <row r="921">
      <c r="L921" s="12"/>
      <c r="S921" s="12"/>
      <c r="T921" s="12"/>
      <c r="U921" s="12"/>
      <c r="W921" s="12"/>
      <c r="Y921" s="12"/>
      <c r="AA921" s="12"/>
      <c r="AE921" s="12"/>
      <c r="AL921" s="12"/>
      <c r="AP921" s="12"/>
      <c r="AR921" s="12"/>
      <c r="AV921" s="12"/>
      <c r="BF921" s="12"/>
      <c r="BG921" s="12"/>
      <c r="BH921" s="12"/>
      <c r="BI921" s="12"/>
      <c r="BJ921" s="12"/>
      <c r="BK921" s="12"/>
    </row>
    <row r="922">
      <c r="L922" s="12"/>
      <c r="S922" s="12"/>
      <c r="T922" s="12"/>
      <c r="U922" s="12"/>
      <c r="W922" s="12"/>
      <c r="Y922" s="12"/>
      <c r="AA922" s="12"/>
      <c r="AE922" s="12"/>
      <c r="AL922" s="12"/>
      <c r="AP922" s="12"/>
      <c r="AR922" s="12"/>
      <c r="AV922" s="12"/>
      <c r="BF922" s="12"/>
      <c r="BG922" s="12"/>
      <c r="BH922" s="12"/>
      <c r="BI922" s="12"/>
      <c r="BJ922" s="12"/>
      <c r="BK922" s="12"/>
    </row>
    <row r="923">
      <c r="L923" s="12"/>
      <c r="S923" s="12"/>
      <c r="T923" s="12"/>
      <c r="U923" s="12"/>
      <c r="W923" s="12"/>
      <c r="Y923" s="12"/>
      <c r="AA923" s="12"/>
      <c r="AE923" s="12"/>
      <c r="AL923" s="12"/>
      <c r="AP923" s="12"/>
      <c r="AR923" s="12"/>
      <c r="AV923" s="12"/>
      <c r="BF923" s="12"/>
      <c r="BG923" s="12"/>
      <c r="BH923" s="12"/>
      <c r="BI923" s="12"/>
      <c r="BJ923" s="12"/>
      <c r="BK923" s="12"/>
    </row>
    <row r="924">
      <c r="L924" s="12"/>
      <c r="S924" s="12"/>
      <c r="T924" s="12"/>
      <c r="U924" s="12"/>
      <c r="W924" s="12"/>
      <c r="Y924" s="12"/>
      <c r="AA924" s="12"/>
      <c r="AE924" s="12"/>
      <c r="AL924" s="12"/>
      <c r="AP924" s="12"/>
      <c r="AR924" s="12"/>
      <c r="AV924" s="12"/>
      <c r="BF924" s="12"/>
      <c r="BG924" s="12"/>
      <c r="BH924" s="12"/>
      <c r="BI924" s="12"/>
      <c r="BJ924" s="12"/>
      <c r="BK924" s="12"/>
    </row>
    <row r="925">
      <c r="L925" s="12"/>
      <c r="S925" s="12"/>
      <c r="T925" s="12"/>
      <c r="U925" s="12"/>
      <c r="W925" s="12"/>
      <c r="Y925" s="12"/>
      <c r="AA925" s="12"/>
      <c r="AE925" s="12"/>
      <c r="AL925" s="12"/>
      <c r="AP925" s="12"/>
      <c r="AR925" s="12"/>
      <c r="AV925" s="12"/>
      <c r="BF925" s="12"/>
      <c r="BG925" s="12"/>
      <c r="BH925" s="12"/>
      <c r="BI925" s="12"/>
      <c r="BJ925" s="12"/>
      <c r="BK925" s="12"/>
    </row>
    <row r="926">
      <c r="L926" s="12"/>
      <c r="S926" s="12"/>
      <c r="T926" s="12"/>
      <c r="U926" s="12"/>
      <c r="W926" s="12"/>
      <c r="Y926" s="12"/>
      <c r="AA926" s="12"/>
      <c r="AE926" s="12"/>
      <c r="AL926" s="12"/>
      <c r="AP926" s="12"/>
      <c r="AR926" s="12"/>
      <c r="AV926" s="12"/>
      <c r="BF926" s="12"/>
      <c r="BG926" s="12"/>
      <c r="BH926" s="12"/>
      <c r="BI926" s="12"/>
      <c r="BJ926" s="12"/>
      <c r="BK926" s="12"/>
    </row>
    <row r="927">
      <c r="L927" s="12"/>
      <c r="S927" s="12"/>
      <c r="T927" s="12"/>
      <c r="U927" s="12"/>
      <c r="W927" s="12"/>
      <c r="Y927" s="12"/>
      <c r="AA927" s="12"/>
      <c r="AE927" s="12"/>
      <c r="AL927" s="12"/>
      <c r="AP927" s="12"/>
      <c r="AR927" s="12"/>
      <c r="AV927" s="12"/>
      <c r="BF927" s="12"/>
      <c r="BG927" s="12"/>
      <c r="BH927" s="12"/>
      <c r="BI927" s="12"/>
      <c r="BJ927" s="12"/>
      <c r="BK927" s="12"/>
    </row>
    <row r="928">
      <c r="L928" s="12"/>
      <c r="S928" s="12"/>
      <c r="T928" s="12"/>
      <c r="U928" s="12"/>
      <c r="W928" s="12"/>
      <c r="Y928" s="12"/>
      <c r="AA928" s="12"/>
      <c r="AE928" s="12"/>
      <c r="AL928" s="12"/>
      <c r="AP928" s="12"/>
      <c r="AR928" s="12"/>
      <c r="AV928" s="12"/>
      <c r="BF928" s="12"/>
      <c r="BG928" s="12"/>
      <c r="BH928" s="12"/>
      <c r="BI928" s="12"/>
      <c r="BJ928" s="12"/>
      <c r="BK928" s="12"/>
    </row>
    <row r="929">
      <c r="L929" s="12"/>
      <c r="S929" s="12"/>
      <c r="T929" s="12"/>
      <c r="U929" s="12"/>
      <c r="W929" s="12"/>
      <c r="Y929" s="12"/>
      <c r="AA929" s="12"/>
      <c r="AE929" s="12"/>
      <c r="AL929" s="12"/>
      <c r="AP929" s="12"/>
      <c r="AR929" s="12"/>
      <c r="AV929" s="12"/>
      <c r="BF929" s="12"/>
      <c r="BG929" s="12"/>
      <c r="BH929" s="12"/>
      <c r="BI929" s="12"/>
      <c r="BJ929" s="12"/>
      <c r="BK929" s="12"/>
    </row>
    <row r="930">
      <c r="L930" s="12"/>
      <c r="S930" s="12"/>
      <c r="T930" s="12"/>
      <c r="U930" s="12"/>
      <c r="W930" s="12"/>
      <c r="Y930" s="12"/>
      <c r="AA930" s="12"/>
      <c r="AE930" s="12"/>
      <c r="AL930" s="12"/>
      <c r="AP930" s="12"/>
      <c r="AR930" s="12"/>
      <c r="AV930" s="12"/>
      <c r="BF930" s="12"/>
      <c r="BG930" s="12"/>
      <c r="BH930" s="12"/>
      <c r="BI930" s="12"/>
      <c r="BJ930" s="12"/>
      <c r="BK930" s="12"/>
    </row>
    <row r="931">
      <c r="L931" s="12"/>
      <c r="S931" s="12"/>
      <c r="T931" s="12"/>
      <c r="U931" s="12"/>
      <c r="W931" s="12"/>
      <c r="Y931" s="12"/>
      <c r="AA931" s="12"/>
      <c r="AE931" s="12"/>
      <c r="AL931" s="12"/>
      <c r="AP931" s="12"/>
      <c r="AR931" s="12"/>
      <c r="AV931" s="12"/>
      <c r="BF931" s="12"/>
      <c r="BG931" s="12"/>
      <c r="BH931" s="12"/>
      <c r="BI931" s="12"/>
      <c r="BJ931" s="12"/>
      <c r="BK931" s="12"/>
    </row>
    <row r="932">
      <c r="L932" s="12"/>
      <c r="S932" s="12"/>
      <c r="T932" s="12"/>
      <c r="U932" s="12"/>
      <c r="W932" s="12"/>
      <c r="Y932" s="12"/>
      <c r="AA932" s="12"/>
      <c r="AE932" s="12"/>
      <c r="AL932" s="12"/>
      <c r="AP932" s="12"/>
      <c r="AR932" s="12"/>
      <c r="AV932" s="12"/>
      <c r="BF932" s="12"/>
      <c r="BG932" s="12"/>
      <c r="BH932" s="12"/>
      <c r="BI932" s="12"/>
      <c r="BJ932" s="12"/>
      <c r="BK932" s="12"/>
    </row>
    <row r="933">
      <c r="L933" s="12"/>
      <c r="S933" s="12"/>
      <c r="T933" s="12"/>
      <c r="U933" s="12"/>
      <c r="W933" s="12"/>
      <c r="Y933" s="12"/>
      <c r="AA933" s="12"/>
      <c r="AE933" s="12"/>
      <c r="AL933" s="12"/>
      <c r="AP933" s="12"/>
      <c r="AR933" s="12"/>
      <c r="AV933" s="12"/>
      <c r="BF933" s="12"/>
      <c r="BG933" s="12"/>
      <c r="BH933" s="12"/>
      <c r="BI933" s="12"/>
      <c r="BJ933" s="12"/>
      <c r="BK933" s="12"/>
    </row>
    <row r="934">
      <c r="L934" s="12"/>
      <c r="S934" s="12"/>
      <c r="T934" s="12"/>
      <c r="U934" s="12"/>
      <c r="W934" s="12"/>
      <c r="Y934" s="12"/>
      <c r="AA934" s="12"/>
      <c r="AE934" s="12"/>
      <c r="AL934" s="12"/>
      <c r="AP934" s="12"/>
      <c r="AR934" s="12"/>
      <c r="AV934" s="12"/>
      <c r="BF934" s="12"/>
      <c r="BG934" s="12"/>
      <c r="BH934" s="12"/>
      <c r="BI934" s="12"/>
      <c r="BJ934" s="12"/>
      <c r="BK934" s="12"/>
    </row>
    <row r="935">
      <c r="L935" s="12"/>
      <c r="S935" s="12"/>
      <c r="T935" s="12"/>
      <c r="U935" s="12"/>
      <c r="W935" s="12"/>
      <c r="Y935" s="12"/>
      <c r="AA935" s="12"/>
      <c r="AE935" s="12"/>
      <c r="AL935" s="12"/>
      <c r="AP935" s="12"/>
      <c r="AR935" s="12"/>
      <c r="AV935" s="12"/>
      <c r="BF935" s="12"/>
      <c r="BG935" s="12"/>
      <c r="BH935" s="12"/>
      <c r="BI935" s="12"/>
      <c r="BJ935" s="12"/>
      <c r="BK935" s="12"/>
    </row>
    <row r="936">
      <c r="L936" s="12"/>
      <c r="S936" s="12"/>
      <c r="T936" s="12"/>
      <c r="U936" s="12"/>
      <c r="W936" s="12"/>
      <c r="Y936" s="12"/>
      <c r="AA936" s="12"/>
      <c r="AE936" s="12"/>
      <c r="AL936" s="12"/>
      <c r="AP936" s="12"/>
      <c r="AR936" s="12"/>
      <c r="AV936" s="12"/>
      <c r="BF936" s="12"/>
      <c r="BG936" s="12"/>
      <c r="BH936" s="12"/>
      <c r="BI936" s="12"/>
      <c r="BJ936" s="12"/>
      <c r="BK936" s="12"/>
    </row>
    <row r="937">
      <c r="L937" s="12"/>
      <c r="S937" s="12"/>
      <c r="T937" s="12"/>
      <c r="U937" s="12"/>
      <c r="W937" s="12"/>
      <c r="Y937" s="12"/>
      <c r="AA937" s="12"/>
      <c r="AE937" s="12"/>
      <c r="AL937" s="12"/>
      <c r="AP937" s="12"/>
      <c r="AR937" s="12"/>
      <c r="AV937" s="12"/>
      <c r="BF937" s="12"/>
      <c r="BG937" s="12"/>
      <c r="BH937" s="12"/>
      <c r="BI937" s="12"/>
      <c r="BJ937" s="12"/>
      <c r="BK937" s="12"/>
    </row>
    <row r="938">
      <c r="L938" s="12"/>
      <c r="S938" s="12"/>
      <c r="T938" s="12"/>
      <c r="U938" s="12"/>
      <c r="W938" s="12"/>
      <c r="Y938" s="12"/>
      <c r="AA938" s="12"/>
      <c r="AE938" s="12"/>
      <c r="AL938" s="12"/>
      <c r="AP938" s="12"/>
      <c r="AR938" s="12"/>
      <c r="AV938" s="12"/>
      <c r="BF938" s="12"/>
      <c r="BG938" s="12"/>
      <c r="BH938" s="12"/>
      <c r="BI938" s="12"/>
      <c r="BJ938" s="12"/>
      <c r="BK938" s="12"/>
    </row>
    <row r="939">
      <c r="L939" s="12"/>
      <c r="S939" s="12"/>
      <c r="T939" s="12"/>
      <c r="U939" s="12"/>
      <c r="W939" s="12"/>
      <c r="Y939" s="12"/>
      <c r="AA939" s="12"/>
      <c r="AE939" s="12"/>
      <c r="AL939" s="12"/>
      <c r="AP939" s="12"/>
      <c r="AR939" s="12"/>
      <c r="AV939" s="12"/>
      <c r="BF939" s="12"/>
      <c r="BG939" s="12"/>
      <c r="BH939" s="12"/>
      <c r="BI939" s="12"/>
      <c r="BJ939" s="12"/>
      <c r="BK939" s="12"/>
    </row>
    <row r="940">
      <c r="L940" s="12"/>
      <c r="S940" s="12"/>
      <c r="T940" s="12"/>
      <c r="U940" s="12"/>
      <c r="W940" s="12"/>
      <c r="Y940" s="12"/>
      <c r="AA940" s="12"/>
      <c r="AE940" s="12"/>
      <c r="AL940" s="12"/>
      <c r="AP940" s="12"/>
      <c r="AR940" s="12"/>
      <c r="AV940" s="12"/>
      <c r="BF940" s="12"/>
      <c r="BG940" s="12"/>
      <c r="BH940" s="12"/>
      <c r="BI940" s="12"/>
      <c r="BJ940" s="12"/>
      <c r="BK940" s="12"/>
    </row>
    <row r="941">
      <c r="L941" s="12"/>
      <c r="S941" s="12"/>
      <c r="T941" s="12"/>
      <c r="U941" s="12"/>
      <c r="W941" s="12"/>
      <c r="Y941" s="12"/>
      <c r="AA941" s="12"/>
      <c r="AE941" s="12"/>
      <c r="AL941" s="12"/>
      <c r="AP941" s="12"/>
      <c r="AR941" s="12"/>
      <c r="AV941" s="12"/>
      <c r="BF941" s="12"/>
      <c r="BG941" s="12"/>
      <c r="BH941" s="12"/>
      <c r="BI941" s="12"/>
      <c r="BJ941" s="12"/>
      <c r="BK941" s="12"/>
    </row>
    <row r="942">
      <c r="L942" s="12"/>
      <c r="S942" s="12"/>
      <c r="T942" s="12"/>
      <c r="U942" s="12"/>
      <c r="W942" s="12"/>
      <c r="Y942" s="12"/>
      <c r="AA942" s="12"/>
      <c r="AE942" s="12"/>
      <c r="AL942" s="12"/>
      <c r="AP942" s="12"/>
      <c r="AR942" s="12"/>
      <c r="AV942" s="12"/>
      <c r="BF942" s="12"/>
      <c r="BG942" s="12"/>
      <c r="BH942" s="12"/>
      <c r="BI942" s="12"/>
      <c r="BJ942" s="12"/>
      <c r="BK942" s="12"/>
    </row>
    <row r="943">
      <c r="L943" s="12"/>
      <c r="S943" s="12"/>
      <c r="T943" s="12"/>
      <c r="U943" s="12"/>
      <c r="W943" s="12"/>
      <c r="Y943" s="12"/>
      <c r="AA943" s="12"/>
      <c r="AE943" s="12"/>
      <c r="AL943" s="12"/>
      <c r="AP943" s="12"/>
      <c r="AR943" s="12"/>
      <c r="AV943" s="12"/>
      <c r="BF943" s="12"/>
      <c r="BG943" s="12"/>
      <c r="BH943" s="12"/>
      <c r="BI943" s="12"/>
      <c r="BJ943" s="12"/>
      <c r="BK943" s="12"/>
    </row>
    <row r="944">
      <c r="L944" s="12"/>
      <c r="S944" s="12"/>
      <c r="T944" s="12"/>
      <c r="U944" s="12"/>
      <c r="W944" s="12"/>
      <c r="Y944" s="12"/>
      <c r="AA944" s="12"/>
      <c r="AE944" s="12"/>
      <c r="AL944" s="12"/>
      <c r="AP944" s="12"/>
      <c r="AR944" s="12"/>
      <c r="AV944" s="12"/>
      <c r="BF944" s="12"/>
      <c r="BG944" s="12"/>
      <c r="BH944" s="12"/>
      <c r="BI944" s="12"/>
      <c r="BJ944" s="12"/>
      <c r="BK944" s="12"/>
    </row>
    <row r="945">
      <c r="L945" s="12"/>
      <c r="S945" s="12"/>
      <c r="T945" s="12"/>
      <c r="U945" s="12"/>
      <c r="W945" s="12"/>
      <c r="Y945" s="12"/>
      <c r="AA945" s="12"/>
      <c r="AE945" s="12"/>
      <c r="AL945" s="12"/>
      <c r="AP945" s="12"/>
      <c r="AR945" s="12"/>
      <c r="AV945" s="12"/>
      <c r="BF945" s="12"/>
      <c r="BG945" s="12"/>
      <c r="BH945" s="12"/>
      <c r="BI945" s="12"/>
      <c r="BJ945" s="12"/>
      <c r="BK945" s="12"/>
    </row>
    <row r="946">
      <c r="L946" s="12"/>
      <c r="S946" s="12"/>
      <c r="T946" s="12"/>
      <c r="U946" s="12"/>
      <c r="W946" s="12"/>
      <c r="Y946" s="12"/>
      <c r="AA946" s="12"/>
      <c r="AE946" s="12"/>
      <c r="AL946" s="12"/>
      <c r="AP946" s="12"/>
      <c r="AR946" s="12"/>
      <c r="AV946" s="12"/>
      <c r="BF946" s="12"/>
      <c r="BG946" s="12"/>
      <c r="BH946" s="12"/>
      <c r="BI946" s="12"/>
      <c r="BJ946" s="12"/>
      <c r="BK946" s="12"/>
    </row>
    <row r="947">
      <c r="L947" s="12"/>
      <c r="S947" s="12"/>
      <c r="T947" s="12"/>
      <c r="U947" s="12"/>
      <c r="W947" s="12"/>
      <c r="Y947" s="12"/>
      <c r="AA947" s="12"/>
      <c r="AE947" s="12"/>
      <c r="AL947" s="12"/>
      <c r="AP947" s="12"/>
      <c r="AR947" s="12"/>
      <c r="AV947" s="12"/>
      <c r="BF947" s="12"/>
      <c r="BG947" s="12"/>
      <c r="BH947" s="12"/>
      <c r="BI947" s="12"/>
      <c r="BJ947" s="12"/>
      <c r="BK947" s="12"/>
    </row>
    <row r="948">
      <c r="L948" s="12"/>
      <c r="S948" s="12"/>
      <c r="T948" s="12"/>
      <c r="U948" s="12"/>
      <c r="W948" s="12"/>
      <c r="Y948" s="12"/>
      <c r="AA948" s="12"/>
      <c r="AE948" s="12"/>
      <c r="AL948" s="12"/>
      <c r="AP948" s="12"/>
      <c r="AR948" s="12"/>
      <c r="AV948" s="12"/>
      <c r="BF948" s="12"/>
      <c r="BG948" s="12"/>
      <c r="BH948" s="12"/>
      <c r="BI948" s="12"/>
      <c r="BJ948" s="12"/>
      <c r="BK948" s="12"/>
    </row>
    <row r="949">
      <c r="L949" s="12"/>
      <c r="S949" s="12"/>
      <c r="T949" s="12"/>
      <c r="U949" s="12"/>
      <c r="W949" s="12"/>
      <c r="Y949" s="12"/>
      <c r="AA949" s="12"/>
      <c r="AE949" s="12"/>
      <c r="AL949" s="12"/>
      <c r="AP949" s="12"/>
      <c r="AR949" s="12"/>
      <c r="AV949" s="12"/>
      <c r="BF949" s="12"/>
      <c r="BG949" s="12"/>
      <c r="BH949" s="12"/>
      <c r="BI949" s="12"/>
      <c r="BJ949" s="12"/>
      <c r="BK949" s="12"/>
    </row>
    <row r="950">
      <c r="L950" s="12"/>
      <c r="S950" s="12"/>
      <c r="T950" s="12"/>
      <c r="U950" s="12"/>
      <c r="W950" s="12"/>
      <c r="Y950" s="12"/>
      <c r="AA950" s="12"/>
      <c r="AE950" s="12"/>
      <c r="AL950" s="12"/>
      <c r="AP950" s="12"/>
      <c r="AR950" s="12"/>
      <c r="AV950" s="12"/>
      <c r="BF950" s="12"/>
      <c r="BG950" s="12"/>
      <c r="BH950" s="12"/>
      <c r="BI950" s="12"/>
      <c r="BJ950" s="12"/>
      <c r="BK950" s="12"/>
    </row>
    <row r="951">
      <c r="L951" s="12"/>
      <c r="S951" s="12"/>
      <c r="T951" s="12"/>
      <c r="U951" s="12"/>
      <c r="W951" s="12"/>
      <c r="Y951" s="12"/>
      <c r="AA951" s="12"/>
      <c r="AE951" s="12"/>
      <c r="AL951" s="12"/>
      <c r="AP951" s="12"/>
      <c r="AR951" s="12"/>
      <c r="AV951" s="12"/>
      <c r="BF951" s="12"/>
      <c r="BG951" s="12"/>
      <c r="BH951" s="12"/>
      <c r="BI951" s="12"/>
      <c r="BJ951" s="12"/>
      <c r="BK951" s="12"/>
    </row>
    <row r="952">
      <c r="L952" s="12"/>
      <c r="S952" s="12"/>
      <c r="T952" s="12"/>
      <c r="U952" s="12"/>
      <c r="W952" s="12"/>
      <c r="Y952" s="12"/>
      <c r="AA952" s="12"/>
      <c r="AE952" s="12"/>
      <c r="AL952" s="12"/>
      <c r="AP952" s="12"/>
      <c r="AR952" s="12"/>
      <c r="AV952" s="12"/>
      <c r="BF952" s="12"/>
      <c r="BG952" s="12"/>
      <c r="BH952" s="12"/>
      <c r="BI952" s="12"/>
      <c r="BJ952" s="12"/>
      <c r="BK952" s="12"/>
    </row>
    <row r="953">
      <c r="L953" s="12"/>
      <c r="S953" s="12"/>
      <c r="T953" s="12"/>
      <c r="U953" s="12"/>
      <c r="W953" s="12"/>
      <c r="Y953" s="12"/>
      <c r="AA953" s="12"/>
      <c r="AE953" s="12"/>
      <c r="AL953" s="12"/>
      <c r="AP953" s="12"/>
      <c r="AR953" s="12"/>
      <c r="AV953" s="12"/>
      <c r="BF953" s="12"/>
      <c r="BG953" s="12"/>
      <c r="BH953" s="12"/>
      <c r="BI953" s="12"/>
      <c r="BJ953" s="12"/>
      <c r="BK953" s="12"/>
    </row>
    <row r="954">
      <c r="L954" s="12"/>
      <c r="S954" s="12"/>
      <c r="T954" s="12"/>
      <c r="U954" s="12"/>
      <c r="W954" s="12"/>
      <c r="Y954" s="12"/>
      <c r="AA954" s="12"/>
      <c r="AE954" s="12"/>
      <c r="AL954" s="12"/>
      <c r="AP954" s="12"/>
      <c r="AR954" s="12"/>
      <c r="AV954" s="12"/>
      <c r="BF954" s="12"/>
      <c r="BG954" s="12"/>
      <c r="BH954" s="12"/>
      <c r="BI954" s="12"/>
      <c r="BJ954" s="12"/>
      <c r="BK954" s="12"/>
    </row>
    <row r="955">
      <c r="L955" s="12"/>
      <c r="S955" s="12"/>
      <c r="T955" s="12"/>
      <c r="U955" s="12"/>
      <c r="W955" s="12"/>
      <c r="Y955" s="12"/>
      <c r="AA955" s="12"/>
      <c r="AE955" s="12"/>
      <c r="AL955" s="12"/>
      <c r="AP955" s="12"/>
      <c r="AR955" s="12"/>
      <c r="AV955" s="12"/>
      <c r="BF955" s="12"/>
      <c r="BG955" s="12"/>
      <c r="BH955" s="12"/>
      <c r="BI955" s="12"/>
      <c r="BJ955" s="12"/>
      <c r="BK955" s="12"/>
    </row>
    <row r="956">
      <c r="L956" s="12"/>
      <c r="S956" s="12"/>
      <c r="T956" s="12"/>
      <c r="U956" s="12"/>
      <c r="W956" s="12"/>
      <c r="Y956" s="12"/>
      <c r="AA956" s="12"/>
      <c r="AE956" s="12"/>
      <c r="AL956" s="12"/>
      <c r="AP956" s="12"/>
      <c r="AR956" s="12"/>
      <c r="AV956" s="12"/>
      <c r="BF956" s="12"/>
      <c r="BG956" s="12"/>
      <c r="BH956" s="12"/>
      <c r="BI956" s="12"/>
      <c r="BJ956" s="12"/>
      <c r="BK956" s="12"/>
    </row>
    <row r="957">
      <c r="L957" s="12"/>
      <c r="S957" s="12"/>
      <c r="T957" s="12"/>
      <c r="U957" s="12"/>
      <c r="W957" s="12"/>
      <c r="Y957" s="12"/>
      <c r="AA957" s="12"/>
      <c r="AE957" s="12"/>
      <c r="AL957" s="12"/>
      <c r="AP957" s="12"/>
      <c r="AR957" s="12"/>
      <c r="AV957" s="12"/>
      <c r="BF957" s="12"/>
      <c r="BG957" s="12"/>
      <c r="BH957" s="12"/>
      <c r="BI957" s="12"/>
      <c r="BJ957" s="12"/>
      <c r="BK957" s="12"/>
    </row>
    <row r="958">
      <c r="L958" s="12"/>
      <c r="S958" s="12"/>
      <c r="T958" s="12"/>
      <c r="U958" s="12"/>
      <c r="W958" s="12"/>
      <c r="Y958" s="12"/>
      <c r="AA958" s="12"/>
      <c r="AE958" s="12"/>
      <c r="AL958" s="12"/>
      <c r="AP958" s="12"/>
      <c r="AR958" s="12"/>
      <c r="AV958" s="12"/>
      <c r="BF958" s="12"/>
      <c r="BG958" s="12"/>
      <c r="BH958" s="12"/>
      <c r="BI958" s="12"/>
      <c r="BJ958" s="12"/>
      <c r="BK958" s="12"/>
    </row>
    <row r="959">
      <c r="L959" s="12"/>
      <c r="S959" s="12"/>
      <c r="T959" s="12"/>
      <c r="U959" s="12"/>
      <c r="W959" s="12"/>
      <c r="Y959" s="12"/>
      <c r="AA959" s="12"/>
      <c r="AE959" s="12"/>
      <c r="AL959" s="12"/>
      <c r="AP959" s="12"/>
      <c r="AR959" s="12"/>
      <c r="AV959" s="12"/>
      <c r="BF959" s="12"/>
      <c r="BG959" s="12"/>
      <c r="BH959" s="12"/>
      <c r="BI959" s="12"/>
      <c r="BJ959" s="12"/>
      <c r="BK959" s="12"/>
    </row>
    <row r="960">
      <c r="L960" s="12"/>
      <c r="S960" s="12"/>
      <c r="T960" s="12"/>
      <c r="U960" s="12"/>
      <c r="W960" s="12"/>
      <c r="Y960" s="12"/>
      <c r="AA960" s="12"/>
      <c r="AE960" s="12"/>
      <c r="AL960" s="12"/>
      <c r="AP960" s="12"/>
      <c r="AR960" s="12"/>
      <c r="AV960" s="12"/>
      <c r="BF960" s="12"/>
      <c r="BG960" s="12"/>
      <c r="BH960" s="12"/>
      <c r="BI960" s="12"/>
      <c r="BJ960" s="12"/>
      <c r="BK960" s="12"/>
    </row>
    <row r="961">
      <c r="L961" s="12"/>
      <c r="S961" s="12"/>
      <c r="T961" s="12"/>
      <c r="U961" s="12"/>
      <c r="W961" s="12"/>
      <c r="Y961" s="12"/>
      <c r="AA961" s="12"/>
      <c r="AE961" s="12"/>
      <c r="AL961" s="12"/>
      <c r="AP961" s="12"/>
      <c r="AR961" s="12"/>
      <c r="AV961" s="12"/>
      <c r="BF961" s="12"/>
      <c r="BG961" s="12"/>
      <c r="BH961" s="12"/>
      <c r="BI961" s="12"/>
      <c r="BJ961" s="12"/>
      <c r="BK961" s="12"/>
    </row>
    <row r="962">
      <c r="L962" s="12"/>
      <c r="S962" s="12"/>
      <c r="T962" s="12"/>
      <c r="U962" s="12"/>
      <c r="W962" s="12"/>
      <c r="Y962" s="12"/>
      <c r="AA962" s="12"/>
      <c r="AE962" s="12"/>
      <c r="AL962" s="12"/>
      <c r="AP962" s="12"/>
      <c r="AR962" s="12"/>
      <c r="AV962" s="12"/>
      <c r="BF962" s="12"/>
      <c r="BG962" s="12"/>
      <c r="BH962" s="12"/>
      <c r="BI962" s="12"/>
      <c r="BJ962" s="12"/>
      <c r="BK962" s="12"/>
    </row>
    <row r="963">
      <c r="L963" s="12"/>
      <c r="S963" s="12"/>
      <c r="T963" s="12"/>
      <c r="U963" s="12"/>
      <c r="W963" s="12"/>
      <c r="Y963" s="12"/>
      <c r="AA963" s="12"/>
      <c r="AE963" s="12"/>
      <c r="AL963" s="12"/>
      <c r="AP963" s="12"/>
      <c r="AR963" s="12"/>
      <c r="AV963" s="12"/>
      <c r="BF963" s="12"/>
      <c r="BG963" s="12"/>
      <c r="BH963" s="12"/>
      <c r="BI963" s="12"/>
      <c r="BJ963" s="12"/>
      <c r="BK963" s="12"/>
    </row>
    <row r="964">
      <c r="L964" s="12"/>
      <c r="S964" s="12"/>
      <c r="T964" s="12"/>
      <c r="U964" s="12"/>
      <c r="W964" s="12"/>
      <c r="Y964" s="12"/>
      <c r="AA964" s="12"/>
      <c r="AE964" s="12"/>
      <c r="AL964" s="12"/>
      <c r="AP964" s="12"/>
      <c r="AR964" s="12"/>
      <c r="AV964" s="12"/>
      <c r="BF964" s="12"/>
      <c r="BG964" s="12"/>
      <c r="BH964" s="12"/>
      <c r="BI964" s="12"/>
      <c r="BJ964" s="12"/>
      <c r="BK964" s="12"/>
    </row>
    <row r="965">
      <c r="L965" s="12"/>
      <c r="S965" s="12"/>
      <c r="T965" s="12"/>
      <c r="U965" s="12"/>
      <c r="W965" s="12"/>
      <c r="Y965" s="12"/>
      <c r="AA965" s="12"/>
      <c r="AE965" s="12"/>
      <c r="AL965" s="12"/>
      <c r="AP965" s="12"/>
      <c r="AR965" s="12"/>
      <c r="AV965" s="12"/>
      <c r="BF965" s="12"/>
      <c r="BG965" s="12"/>
      <c r="BH965" s="12"/>
      <c r="BI965" s="12"/>
      <c r="BJ965" s="12"/>
      <c r="BK965" s="12"/>
    </row>
    <row r="966">
      <c r="L966" s="12"/>
      <c r="S966" s="12"/>
      <c r="T966" s="12"/>
      <c r="U966" s="12"/>
      <c r="W966" s="12"/>
      <c r="Y966" s="12"/>
      <c r="AA966" s="12"/>
      <c r="AE966" s="12"/>
      <c r="AL966" s="12"/>
      <c r="AP966" s="12"/>
      <c r="AR966" s="12"/>
      <c r="AV966" s="12"/>
      <c r="BF966" s="12"/>
      <c r="BG966" s="12"/>
      <c r="BH966" s="12"/>
      <c r="BI966" s="12"/>
      <c r="BJ966" s="12"/>
      <c r="BK966" s="12"/>
    </row>
    <row r="967">
      <c r="L967" s="12"/>
      <c r="S967" s="12"/>
      <c r="T967" s="12"/>
      <c r="U967" s="12"/>
      <c r="W967" s="12"/>
      <c r="Y967" s="12"/>
      <c r="AA967" s="12"/>
      <c r="AE967" s="12"/>
      <c r="AL967" s="12"/>
      <c r="AP967" s="12"/>
      <c r="AR967" s="12"/>
      <c r="AV967" s="12"/>
      <c r="BF967" s="12"/>
      <c r="BG967" s="12"/>
      <c r="BH967" s="12"/>
      <c r="BI967" s="12"/>
      <c r="BJ967" s="12"/>
      <c r="BK967" s="12"/>
    </row>
    <row r="968">
      <c r="L968" s="12"/>
      <c r="S968" s="12"/>
      <c r="T968" s="12"/>
      <c r="U968" s="12"/>
      <c r="W968" s="12"/>
      <c r="Y968" s="12"/>
      <c r="AA968" s="12"/>
      <c r="AE968" s="12"/>
      <c r="AL968" s="12"/>
      <c r="AP968" s="12"/>
      <c r="AR968" s="12"/>
      <c r="AV968" s="12"/>
      <c r="BF968" s="12"/>
      <c r="BG968" s="12"/>
      <c r="BH968" s="12"/>
      <c r="BI968" s="12"/>
      <c r="BJ968" s="12"/>
      <c r="BK968" s="12"/>
    </row>
    <row r="969">
      <c r="L969" s="12"/>
      <c r="S969" s="12"/>
      <c r="T969" s="12"/>
      <c r="U969" s="12"/>
      <c r="W969" s="12"/>
      <c r="Y969" s="12"/>
      <c r="AA969" s="12"/>
      <c r="AE969" s="12"/>
      <c r="AL969" s="12"/>
      <c r="AP969" s="12"/>
      <c r="AR969" s="12"/>
      <c r="AV969" s="12"/>
      <c r="BF969" s="12"/>
      <c r="BG969" s="12"/>
      <c r="BH969" s="12"/>
      <c r="BI969" s="12"/>
      <c r="BJ969" s="12"/>
      <c r="BK969" s="12"/>
    </row>
    <row r="970">
      <c r="L970" s="12"/>
      <c r="S970" s="12"/>
      <c r="T970" s="12"/>
      <c r="U970" s="12"/>
      <c r="W970" s="12"/>
      <c r="Y970" s="12"/>
      <c r="AA970" s="12"/>
      <c r="AE970" s="12"/>
      <c r="AL970" s="12"/>
      <c r="AP970" s="12"/>
      <c r="AR970" s="12"/>
      <c r="AV970" s="12"/>
      <c r="BF970" s="12"/>
      <c r="BG970" s="12"/>
      <c r="BH970" s="12"/>
      <c r="BI970" s="12"/>
      <c r="BJ970" s="12"/>
      <c r="BK970" s="12"/>
    </row>
    <row r="971">
      <c r="L971" s="12"/>
      <c r="S971" s="12"/>
      <c r="T971" s="12"/>
      <c r="U971" s="12"/>
      <c r="W971" s="12"/>
      <c r="Y971" s="12"/>
      <c r="AA971" s="12"/>
      <c r="AE971" s="12"/>
      <c r="AL971" s="12"/>
      <c r="AP971" s="12"/>
      <c r="AR971" s="12"/>
      <c r="AV971" s="12"/>
      <c r="BF971" s="12"/>
      <c r="BG971" s="12"/>
      <c r="BH971" s="12"/>
      <c r="BI971" s="12"/>
      <c r="BJ971" s="12"/>
      <c r="BK971" s="12"/>
    </row>
    <row r="972">
      <c r="L972" s="12"/>
      <c r="S972" s="12"/>
      <c r="T972" s="12"/>
      <c r="U972" s="12"/>
      <c r="W972" s="12"/>
      <c r="Y972" s="12"/>
      <c r="AA972" s="12"/>
      <c r="AE972" s="12"/>
      <c r="AL972" s="12"/>
      <c r="AP972" s="12"/>
      <c r="AR972" s="12"/>
      <c r="AV972" s="12"/>
      <c r="BF972" s="12"/>
      <c r="BG972" s="12"/>
      <c r="BH972" s="12"/>
      <c r="BI972" s="12"/>
      <c r="BJ972" s="12"/>
      <c r="BK972" s="12"/>
    </row>
    <row r="973">
      <c r="L973" s="12"/>
      <c r="S973" s="12"/>
      <c r="T973" s="12"/>
      <c r="U973" s="12"/>
      <c r="W973" s="12"/>
      <c r="Y973" s="12"/>
      <c r="AA973" s="12"/>
      <c r="AE973" s="12"/>
      <c r="AL973" s="12"/>
      <c r="AP973" s="12"/>
      <c r="AR973" s="12"/>
      <c r="AV973" s="12"/>
      <c r="BF973" s="12"/>
      <c r="BG973" s="12"/>
      <c r="BH973" s="12"/>
      <c r="BI973" s="12"/>
      <c r="BJ973" s="12"/>
      <c r="BK973" s="12"/>
    </row>
    <row r="974">
      <c r="L974" s="12"/>
      <c r="S974" s="12"/>
      <c r="T974" s="12"/>
      <c r="U974" s="12"/>
      <c r="W974" s="12"/>
      <c r="Y974" s="12"/>
      <c r="AA974" s="12"/>
      <c r="AE974" s="12"/>
      <c r="AL974" s="12"/>
      <c r="AP974" s="12"/>
      <c r="AR974" s="12"/>
      <c r="AV974" s="12"/>
      <c r="BF974" s="12"/>
      <c r="BG974" s="12"/>
      <c r="BH974" s="12"/>
      <c r="BI974" s="12"/>
      <c r="BJ974" s="12"/>
      <c r="BK974" s="12"/>
    </row>
    <row r="975">
      <c r="L975" s="12"/>
      <c r="S975" s="12"/>
      <c r="T975" s="12"/>
      <c r="U975" s="12"/>
      <c r="W975" s="12"/>
      <c r="Y975" s="12"/>
      <c r="AA975" s="12"/>
      <c r="AE975" s="12"/>
      <c r="AL975" s="12"/>
      <c r="AP975" s="12"/>
      <c r="AR975" s="12"/>
      <c r="AV975" s="12"/>
      <c r="BF975" s="12"/>
      <c r="BG975" s="12"/>
      <c r="BH975" s="12"/>
      <c r="BI975" s="12"/>
      <c r="BJ975" s="12"/>
      <c r="BK975" s="12"/>
    </row>
    <row r="976">
      <c r="L976" s="12"/>
      <c r="S976" s="12"/>
      <c r="T976" s="12"/>
      <c r="U976" s="12"/>
      <c r="W976" s="12"/>
      <c r="Y976" s="12"/>
      <c r="AA976" s="12"/>
      <c r="AE976" s="12"/>
      <c r="AL976" s="12"/>
      <c r="AP976" s="12"/>
      <c r="AR976" s="12"/>
      <c r="AV976" s="12"/>
      <c r="BF976" s="12"/>
      <c r="BG976" s="12"/>
      <c r="BH976" s="12"/>
      <c r="BI976" s="12"/>
      <c r="BJ976" s="12"/>
      <c r="BK976" s="12"/>
    </row>
    <row r="977">
      <c r="L977" s="12"/>
      <c r="S977" s="12"/>
      <c r="T977" s="12"/>
      <c r="U977" s="12"/>
      <c r="W977" s="12"/>
      <c r="Y977" s="12"/>
      <c r="AA977" s="12"/>
      <c r="AE977" s="12"/>
      <c r="AL977" s="12"/>
      <c r="AP977" s="12"/>
      <c r="AR977" s="12"/>
      <c r="AV977" s="12"/>
      <c r="BF977" s="12"/>
      <c r="BG977" s="12"/>
      <c r="BH977" s="12"/>
      <c r="BI977" s="12"/>
      <c r="BJ977" s="12"/>
      <c r="BK977" s="12"/>
    </row>
    <row r="978">
      <c r="L978" s="12"/>
      <c r="S978" s="12"/>
      <c r="T978" s="12"/>
      <c r="U978" s="12"/>
      <c r="W978" s="12"/>
      <c r="Y978" s="12"/>
      <c r="AA978" s="12"/>
      <c r="AE978" s="12"/>
      <c r="AL978" s="12"/>
      <c r="AP978" s="12"/>
      <c r="AR978" s="12"/>
      <c r="AV978" s="12"/>
      <c r="BF978" s="12"/>
      <c r="BG978" s="12"/>
      <c r="BH978" s="12"/>
      <c r="BI978" s="12"/>
      <c r="BJ978" s="12"/>
      <c r="BK978" s="12"/>
    </row>
    <row r="979">
      <c r="L979" s="12"/>
      <c r="S979" s="12"/>
      <c r="T979" s="12"/>
      <c r="U979" s="12"/>
      <c r="W979" s="12"/>
      <c r="Y979" s="12"/>
      <c r="AA979" s="12"/>
      <c r="AE979" s="12"/>
      <c r="AL979" s="12"/>
      <c r="AP979" s="12"/>
      <c r="AR979" s="12"/>
      <c r="AV979" s="12"/>
      <c r="BF979" s="12"/>
      <c r="BG979" s="12"/>
      <c r="BH979" s="12"/>
      <c r="BI979" s="12"/>
      <c r="BJ979" s="12"/>
      <c r="BK979" s="12"/>
    </row>
    <row r="980">
      <c r="L980" s="12"/>
      <c r="S980" s="12"/>
      <c r="T980" s="12"/>
      <c r="U980" s="12"/>
      <c r="W980" s="12"/>
      <c r="Y980" s="12"/>
      <c r="AA980" s="12"/>
      <c r="AE980" s="12"/>
      <c r="AL980" s="12"/>
      <c r="AP980" s="12"/>
      <c r="AR980" s="12"/>
      <c r="AV980" s="12"/>
      <c r="BF980" s="12"/>
      <c r="BG980" s="12"/>
      <c r="BH980" s="12"/>
      <c r="BI980" s="12"/>
      <c r="BJ980" s="12"/>
      <c r="BK980" s="12"/>
    </row>
    <row r="981">
      <c r="L981" s="12"/>
      <c r="S981" s="12"/>
      <c r="T981" s="12"/>
      <c r="U981" s="12"/>
      <c r="W981" s="12"/>
      <c r="Y981" s="12"/>
      <c r="AA981" s="12"/>
      <c r="AE981" s="12"/>
      <c r="AL981" s="12"/>
      <c r="AP981" s="12"/>
      <c r="AR981" s="12"/>
      <c r="AV981" s="12"/>
      <c r="BF981" s="12"/>
      <c r="BG981" s="12"/>
      <c r="BH981" s="12"/>
      <c r="BI981" s="12"/>
      <c r="BJ981" s="12"/>
      <c r="BK981" s="12"/>
    </row>
    <row r="982">
      <c r="L982" s="12"/>
      <c r="S982" s="12"/>
      <c r="T982" s="12"/>
      <c r="U982" s="12"/>
      <c r="W982" s="12"/>
      <c r="Y982" s="12"/>
      <c r="AA982" s="12"/>
      <c r="AE982" s="12"/>
      <c r="AL982" s="12"/>
      <c r="AP982" s="12"/>
      <c r="AR982" s="12"/>
      <c r="AV982" s="12"/>
      <c r="BF982" s="12"/>
      <c r="BG982" s="12"/>
      <c r="BH982" s="12"/>
      <c r="BI982" s="12"/>
      <c r="BJ982" s="12"/>
      <c r="BK982" s="12"/>
    </row>
    <row r="983">
      <c r="L983" s="12"/>
      <c r="S983" s="12"/>
      <c r="T983" s="12"/>
      <c r="U983" s="12"/>
      <c r="W983" s="12"/>
      <c r="Y983" s="12"/>
      <c r="AA983" s="12"/>
      <c r="AE983" s="12"/>
      <c r="AL983" s="12"/>
      <c r="AP983" s="12"/>
      <c r="AR983" s="12"/>
      <c r="AV983" s="12"/>
      <c r="BF983" s="12"/>
      <c r="BG983" s="12"/>
      <c r="BH983" s="12"/>
      <c r="BI983" s="12"/>
      <c r="BJ983" s="12"/>
      <c r="BK983" s="12"/>
    </row>
    <row r="984">
      <c r="L984" s="12"/>
      <c r="S984" s="12"/>
      <c r="T984" s="12"/>
      <c r="U984" s="12"/>
      <c r="W984" s="12"/>
      <c r="Y984" s="12"/>
      <c r="AA984" s="12"/>
      <c r="AE984" s="12"/>
      <c r="AL984" s="12"/>
      <c r="AP984" s="12"/>
      <c r="AR984" s="12"/>
      <c r="AV984" s="12"/>
      <c r="BF984" s="12"/>
      <c r="BG984" s="12"/>
      <c r="BH984" s="12"/>
      <c r="BI984" s="12"/>
      <c r="BJ984" s="12"/>
      <c r="BK984" s="12"/>
    </row>
    <row r="985">
      <c r="L985" s="12"/>
      <c r="S985" s="12"/>
      <c r="T985" s="12"/>
      <c r="U985" s="12"/>
      <c r="W985" s="12"/>
      <c r="Y985" s="12"/>
      <c r="AA985" s="12"/>
      <c r="AE985" s="12"/>
      <c r="AL985" s="12"/>
      <c r="AP985" s="12"/>
      <c r="AR985" s="12"/>
      <c r="AV985" s="12"/>
      <c r="BF985" s="12"/>
      <c r="BG985" s="12"/>
      <c r="BH985" s="12"/>
      <c r="BI985" s="12"/>
      <c r="BJ985" s="12"/>
      <c r="BK985" s="12"/>
    </row>
    <row r="986">
      <c r="L986" s="12"/>
      <c r="S986" s="12"/>
      <c r="T986" s="12"/>
      <c r="U986" s="12"/>
      <c r="W986" s="12"/>
      <c r="Y986" s="12"/>
      <c r="AA986" s="12"/>
      <c r="AE986" s="12"/>
      <c r="AL986" s="12"/>
      <c r="AP986" s="12"/>
      <c r="AR986" s="12"/>
      <c r="AV986" s="12"/>
      <c r="BF986" s="12"/>
      <c r="BG986" s="12"/>
      <c r="BH986" s="12"/>
      <c r="BI986" s="12"/>
      <c r="BJ986" s="12"/>
      <c r="BK986" s="12"/>
    </row>
    <row r="987">
      <c r="L987" s="12"/>
      <c r="S987" s="12"/>
      <c r="T987" s="12"/>
      <c r="U987" s="12"/>
      <c r="W987" s="12"/>
      <c r="Y987" s="12"/>
      <c r="AA987" s="12"/>
      <c r="AE987" s="12"/>
      <c r="AL987" s="12"/>
      <c r="AP987" s="12"/>
      <c r="AR987" s="12"/>
      <c r="AV987" s="12"/>
      <c r="BF987" s="12"/>
      <c r="BG987" s="12"/>
      <c r="BH987" s="12"/>
      <c r="BI987" s="12"/>
      <c r="BJ987" s="12"/>
      <c r="BK987" s="12"/>
    </row>
    <row r="988">
      <c r="L988" s="12"/>
      <c r="S988" s="12"/>
      <c r="T988" s="12"/>
      <c r="U988" s="12"/>
      <c r="W988" s="12"/>
      <c r="Y988" s="12"/>
      <c r="AA988" s="12"/>
      <c r="AE988" s="12"/>
      <c r="AL988" s="12"/>
      <c r="AP988" s="12"/>
      <c r="AR988" s="12"/>
      <c r="AV988" s="12"/>
      <c r="BF988" s="12"/>
      <c r="BG988" s="12"/>
      <c r="BH988" s="12"/>
      <c r="BI988" s="12"/>
      <c r="BJ988" s="12"/>
      <c r="BK988" s="12"/>
    </row>
    <row r="989">
      <c r="L989" s="12"/>
      <c r="S989" s="12"/>
      <c r="T989" s="12"/>
      <c r="U989" s="12"/>
      <c r="W989" s="12"/>
      <c r="Y989" s="12"/>
      <c r="AA989" s="12"/>
      <c r="AE989" s="12"/>
      <c r="AL989" s="12"/>
      <c r="AP989" s="12"/>
      <c r="AR989" s="12"/>
      <c r="AV989" s="12"/>
      <c r="BF989" s="12"/>
      <c r="BG989" s="12"/>
      <c r="BH989" s="12"/>
      <c r="BI989" s="12"/>
      <c r="BJ989" s="12"/>
      <c r="BK989" s="12"/>
    </row>
    <row r="990">
      <c r="L990" s="12"/>
      <c r="S990" s="12"/>
      <c r="T990" s="12"/>
      <c r="U990" s="12"/>
      <c r="W990" s="12"/>
      <c r="Y990" s="12"/>
      <c r="AA990" s="12"/>
      <c r="AE990" s="12"/>
      <c r="AL990" s="12"/>
      <c r="AP990" s="12"/>
      <c r="AR990" s="12"/>
      <c r="AV990" s="12"/>
      <c r="BF990" s="12"/>
      <c r="BG990" s="12"/>
      <c r="BH990" s="12"/>
      <c r="BI990" s="12"/>
      <c r="BJ990" s="12"/>
      <c r="BK990" s="12"/>
    </row>
    <row r="991">
      <c r="L991" s="12"/>
      <c r="S991" s="12"/>
      <c r="T991" s="12"/>
      <c r="U991" s="12"/>
      <c r="W991" s="12"/>
      <c r="Y991" s="12"/>
      <c r="AA991" s="12"/>
      <c r="AE991" s="12"/>
      <c r="AL991" s="12"/>
      <c r="AP991" s="12"/>
      <c r="AR991" s="12"/>
      <c r="AV991" s="12"/>
      <c r="BF991" s="12"/>
      <c r="BG991" s="12"/>
      <c r="BH991" s="12"/>
      <c r="BI991" s="12"/>
      <c r="BJ991" s="12"/>
      <c r="BK991" s="12"/>
    </row>
    <row r="992">
      <c r="L992" s="12"/>
      <c r="S992" s="12"/>
      <c r="T992" s="12"/>
      <c r="U992" s="12"/>
      <c r="W992" s="12"/>
      <c r="Y992" s="12"/>
      <c r="AA992" s="12"/>
      <c r="AE992" s="12"/>
      <c r="AL992" s="12"/>
      <c r="AP992" s="12"/>
      <c r="AR992" s="12"/>
      <c r="AV992" s="12"/>
      <c r="BF992" s="12"/>
      <c r="BG992" s="12"/>
      <c r="BH992" s="12"/>
      <c r="BI992" s="12"/>
      <c r="BJ992" s="12"/>
      <c r="BK992" s="12"/>
    </row>
    <row r="993">
      <c r="L993" s="12"/>
      <c r="S993" s="12"/>
      <c r="T993" s="12"/>
      <c r="U993" s="12"/>
      <c r="W993" s="12"/>
      <c r="Y993" s="12"/>
      <c r="AA993" s="12"/>
      <c r="AE993" s="12"/>
      <c r="AL993" s="12"/>
      <c r="AP993" s="12"/>
      <c r="AR993" s="12"/>
      <c r="AV993" s="12"/>
      <c r="BF993" s="12"/>
      <c r="BG993" s="12"/>
      <c r="BH993" s="12"/>
      <c r="BI993" s="12"/>
      <c r="BJ993" s="12"/>
      <c r="BK993" s="12"/>
    </row>
    <row r="994">
      <c r="L994" s="12"/>
      <c r="S994" s="12"/>
      <c r="T994" s="12"/>
      <c r="U994" s="12"/>
      <c r="W994" s="12"/>
      <c r="Y994" s="12"/>
      <c r="AA994" s="12"/>
      <c r="AE994" s="12"/>
      <c r="AL994" s="12"/>
      <c r="AP994" s="12"/>
      <c r="AR994" s="12"/>
      <c r="AV994" s="12"/>
      <c r="BF994" s="12"/>
      <c r="BG994" s="12"/>
      <c r="BH994" s="12"/>
      <c r="BI994" s="12"/>
      <c r="BJ994" s="12"/>
      <c r="BK994" s="12"/>
    </row>
    <row r="995">
      <c r="L995" s="12"/>
      <c r="S995" s="12"/>
      <c r="T995" s="12"/>
      <c r="U995" s="12"/>
      <c r="W995" s="12"/>
      <c r="Y995" s="12"/>
      <c r="AA995" s="12"/>
      <c r="AE995" s="12"/>
      <c r="AL995" s="12"/>
      <c r="AP995" s="12"/>
      <c r="AR995" s="12"/>
      <c r="AV995" s="12"/>
      <c r="BF995" s="12"/>
      <c r="BG995" s="12"/>
      <c r="BH995" s="12"/>
      <c r="BI995" s="12"/>
      <c r="BJ995" s="12"/>
      <c r="BK995" s="12"/>
    </row>
    <row r="996">
      <c r="L996" s="12"/>
      <c r="S996" s="12"/>
      <c r="T996" s="12"/>
      <c r="U996" s="12"/>
      <c r="W996" s="12"/>
      <c r="Y996" s="12"/>
      <c r="AA996" s="12"/>
      <c r="AE996" s="12"/>
      <c r="AL996" s="12"/>
      <c r="AP996" s="12"/>
      <c r="AR996" s="12"/>
      <c r="AV996" s="12"/>
      <c r="BF996" s="12"/>
      <c r="BG996" s="12"/>
      <c r="BH996" s="12"/>
      <c r="BI996" s="12"/>
      <c r="BJ996" s="12"/>
      <c r="BK996" s="12"/>
    </row>
    <row r="997">
      <c r="L997" s="12"/>
      <c r="S997" s="12"/>
      <c r="T997" s="12"/>
      <c r="U997" s="12"/>
      <c r="W997" s="12"/>
      <c r="Y997" s="12"/>
      <c r="AA997" s="12"/>
      <c r="AE997" s="12"/>
      <c r="AL997" s="12"/>
      <c r="AP997" s="12"/>
      <c r="AR997" s="12"/>
      <c r="AV997" s="12"/>
      <c r="BF997" s="12"/>
      <c r="BG997" s="12"/>
      <c r="BH997" s="12"/>
      <c r="BI997" s="12"/>
      <c r="BJ997" s="12"/>
      <c r="BK997" s="12"/>
    </row>
    <row r="998">
      <c r="L998" s="12"/>
      <c r="S998" s="12"/>
      <c r="T998" s="12"/>
      <c r="U998" s="12"/>
      <c r="W998" s="12"/>
      <c r="Y998" s="12"/>
      <c r="AA998" s="12"/>
      <c r="AE998" s="12"/>
      <c r="AL998" s="12"/>
      <c r="AP998" s="12"/>
      <c r="AR998" s="12"/>
      <c r="AV998" s="12"/>
      <c r="BF998" s="12"/>
      <c r="BG998" s="12"/>
      <c r="BH998" s="12"/>
      <c r="BI998" s="12"/>
      <c r="BJ998" s="12"/>
      <c r="BK998" s="12"/>
    </row>
    <row r="999">
      <c r="L999" s="12"/>
      <c r="S999" s="12"/>
      <c r="T999" s="12"/>
      <c r="U999" s="12"/>
      <c r="W999" s="12"/>
      <c r="Y999" s="12"/>
      <c r="AA999" s="12"/>
      <c r="AE999" s="12"/>
      <c r="AL999" s="12"/>
      <c r="AP999" s="12"/>
      <c r="AR999" s="12"/>
      <c r="AV999" s="12"/>
      <c r="BF999" s="12"/>
      <c r="BG999" s="12"/>
      <c r="BH999" s="12"/>
      <c r="BI999" s="12"/>
      <c r="BJ999" s="12"/>
      <c r="BK999" s="12"/>
    </row>
    <row r="1000">
      <c r="L1000" s="12"/>
      <c r="S1000" s="12"/>
      <c r="T1000" s="12"/>
      <c r="U1000" s="12"/>
      <c r="W1000" s="12"/>
      <c r="Y1000" s="12"/>
      <c r="AA1000" s="12"/>
      <c r="AE1000" s="12"/>
      <c r="AL1000" s="12"/>
      <c r="AP1000" s="12"/>
      <c r="AR1000" s="12"/>
      <c r="AV1000" s="12"/>
      <c r="BF1000" s="12"/>
      <c r="BG1000" s="12"/>
      <c r="BH1000" s="12"/>
      <c r="BI1000" s="12"/>
      <c r="BJ1000" s="12"/>
      <c r="BK1000" s="12"/>
    </row>
  </sheetData>
  <printOptions/>
  <pageMargins bottom="0.75" footer="0.0" header="0.0" left="0.7" right="0.7" top="0.75"/>
  <pageSetup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65" width="8.71"/>
    <col customWidth="1" min="66" max="66" width="16.0"/>
    <col customWidth="1" min="67" max="74" width="11.86"/>
  </cols>
  <sheetData>
    <row r="1">
      <c r="B1" s="41" t="s">
        <v>0</v>
      </c>
      <c r="V1" s="41" t="s">
        <v>1</v>
      </c>
    </row>
    <row r="2">
      <c r="B2" s="41" t="s">
        <v>2</v>
      </c>
      <c r="C2" s="41" t="s">
        <v>2</v>
      </c>
      <c r="D2" s="41" t="s">
        <v>3</v>
      </c>
      <c r="E2" s="41" t="s">
        <v>3</v>
      </c>
      <c r="F2" s="41" t="s">
        <v>4</v>
      </c>
      <c r="G2" s="41" t="s">
        <v>4</v>
      </c>
      <c r="H2" s="41" t="s">
        <v>5</v>
      </c>
      <c r="I2" s="41" t="s">
        <v>5</v>
      </c>
      <c r="J2" s="41" t="s">
        <v>6</v>
      </c>
      <c r="K2" s="41" t="s">
        <v>6</v>
      </c>
      <c r="L2" s="41" t="s">
        <v>7</v>
      </c>
      <c r="M2" s="41" t="s">
        <v>7</v>
      </c>
      <c r="N2" s="41" t="s">
        <v>8</v>
      </c>
      <c r="O2" s="41" t="s">
        <v>8</v>
      </c>
      <c r="P2" s="41" t="s">
        <v>9</v>
      </c>
      <c r="Q2" s="41" t="s">
        <v>9</v>
      </c>
      <c r="R2" s="41" t="s">
        <v>10</v>
      </c>
      <c r="S2" s="41" t="s">
        <v>10</v>
      </c>
      <c r="T2" s="41" t="s">
        <v>11</v>
      </c>
      <c r="U2" s="41" t="s">
        <v>11</v>
      </c>
      <c r="V2" s="41" t="s">
        <v>12</v>
      </c>
      <c r="W2" s="41" t="s">
        <v>12</v>
      </c>
      <c r="X2" s="41" t="s">
        <v>13</v>
      </c>
      <c r="Y2" s="41" t="s">
        <v>13</v>
      </c>
      <c r="Z2" s="41" t="s">
        <v>14</v>
      </c>
      <c r="AA2" s="41" t="s">
        <v>14</v>
      </c>
      <c r="AB2" s="41" t="s">
        <v>15</v>
      </c>
      <c r="AC2" s="41" t="s">
        <v>15</v>
      </c>
      <c r="AD2" s="41" t="s">
        <v>16</v>
      </c>
      <c r="AE2" s="41" t="s">
        <v>16</v>
      </c>
      <c r="AF2" s="41" t="s">
        <v>17</v>
      </c>
      <c r="AG2" s="41" t="s">
        <v>17</v>
      </c>
      <c r="AH2" s="41" t="s">
        <v>18</v>
      </c>
      <c r="AI2" s="41" t="s">
        <v>18</v>
      </c>
      <c r="AJ2" s="41" t="s">
        <v>19</v>
      </c>
      <c r="AK2" s="41" t="s">
        <v>19</v>
      </c>
      <c r="AL2" s="41" t="s">
        <v>20</v>
      </c>
      <c r="AM2" s="41" t="s">
        <v>20</v>
      </c>
      <c r="AN2" s="41" t="s">
        <v>21</v>
      </c>
      <c r="AO2" s="41" t="s">
        <v>21</v>
      </c>
      <c r="AP2" s="41" t="s">
        <v>22</v>
      </c>
      <c r="AQ2" s="41" t="s">
        <v>22</v>
      </c>
      <c r="AR2" s="41" t="s">
        <v>23</v>
      </c>
      <c r="AS2" s="41" t="s">
        <v>23</v>
      </c>
      <c r="AT2" s="41" t="s">
        <v>24</v>
      </c>
      <c r="AU2" s="41" t="s">
        <v>24</v>
      </c>
      <c r="AV2" s="41" t="s">
        <v>25</v>
      </c>
      <c r="AW2" s="41" t="s">
        <v>25</v>
      </c>
      <c r="AX2" s="41" t="s">
        <v>26</v>
      </c>
      <c r="AY2" s="41" t="s">
        <v>26</v>
      </c>
      <c r="AZ2" s="41" t="s">
        <v>27</v>
      </c>
      <c r="BA2" s="41" t="s">
        <v>27</v>
      </c>
      <c r="BB2" s="41" t="s">
        <v>28</v>
      </c>
      <c r="BC2" s="41" t="s">
        <v>28</v>
      </c>
      <c r="BD2" s="41" t="s">
        <v>29</v>
      </c>
      <c r="BE2" s="41" t="s">
        <v>29</v>
      </c>
      <c r="BF2" s="41" t="s">
        <v>30</v>
      </c>
      <c r="BG2" s="41" t="s">
        <v>30</v>
      </c>
      <c r="BH2" s="41" t="s">
        <v>31</v>
      </c>
      <c r="BI2" s="41" t="s">
        <v>31</v>
      </c>
      <c r="BJ2" s="41" t="s">
        <v>32</v>
      </c>
      <c r="BK2" s="41" t="s">
        <v>33</v>
      </c>
      <c r="BL2" s="41" t="s">
        <v>66</v>
      </c>
      <c r="BM2" s="41" t="s">
        <v>66</v>
      </c>
      <c r="BN2" s="41" t="s">
        <v>66</v>
      </c>
      <c r="BO2" s="41" t="s">
        <v>132</v>
      </c>
      <c r="BP2" s="41" t="s">
        <v>132</v>
      </c>
      <c r="BQ2" s="41" t="s">
        <v>132</v>
      </c>
      <c r="BR2" s="41" t="s">
        <v>132</v>
      </c>
      <c r="BS2" s="41" t="s">
        <v>132</v>
      </c>
      <c r="BT2" s="41" t="s">
        <v>132</v>
      </c>
      <c r="BU2" s="41" t="s">
        <v>132</v>
      </c>
      <c r="BV2" s="41" t="s">
        <v>132</v>
      </c>
    </row>
    <row r="3">
      <c r="B3" s="41" t="s">
        <v>35</v>
      </c>
      <c r="C3" s="41" t="s">
        <v>36</v>
      </c>
      <c r="D3" s="41" t="s">
        <v>35</v>
      </c>
      <c r="E3" s="41" t="s">
        <v>36</v>
      </c>
      <c r="F3" s="41" t="s">
        <v>35</v>
      </c>
      <c r="G3" s="41" t="s">
        <v>36</v>
      </c>
      <c r="H3" s="41" t="s">
        <v>35</v>
      </c>
      <c r="I3" s="41" t="s">
        <v>36</v>
      </c>
      <c r="J3" s="41" t="s">
        <v>35</v>
      </c>
      <c r="K3" s="41" t="s">
        <v>36</v>
      </c>
      <c r="L3" s="41" t="s">
        <v>35</v>
      </c>
      <c r="M3" s="41" t="s">
        <v>36</v>
      </c>
      <c r="N3" s="41" t="s">
        <v>35</v>
      </c>
      <c r="O3" s="41" t="s">
        <v>36</v>
      </c>
      <c r="P3" s="41" t="s">
        <v>35</v>
      </c>
      <c r="Q3" s="41" t="s">
        <v>36</v>
      </c>
      <c r="R3" s="41" t="s">
        <v>35</v>
      </c>
      <c r="S3" s="41" t="s">
        <v>36</v>
      </c>
      <c r="T3" s="41" t="s">
        <v>35</v>
      </c>
      <c r="U3" s="41" t="s">
        <v>36</v>
      </c>
      <c r="V3" s="41" t="s">
        <v>35</v>
      </c>
      <c r="W3" s="41" t="s">
        <v>36</v>
      </c>
      <c r="X3" s="41" t="s">
        <v>35</v>
      </c>
      <c r="Y3" s="41" t="s">
        <v>36</v>
      </c>
      <c r="Z3" s="41" t="s">
        <v>35</v>
      </c>
      <c r="AA3" s="41" t="s">
        <v>36</v>
      </c>
      <c r="AB3" s="41" t="s">
        <v>35</v>
      </c>
      <c r="AC3" s="41" t="s">
        <v>36</v>
      </c>
      <c r="AD3" s="41" t="s">
        <v>35</v>
      </c>
      <c r="AE3" s="41" t="s">
        <v>36</v>
      </c>
      <c r="AF3" s="41" t="s">
        <v>35</v>
      </c>
      <c r="AG3" s="41" t="s">
        <v>36</v>
      </c>
      <c r="AH3" s="41" t="s">
        <v>35</v>
      </c>
      <c r="AI3" s="41" t="s">
        <v>36</v>
      </c>
      <c r="AJ3" s="41" t="s">
        <v>35</v>
      </c>
      <c r="AK3" s="41" t="s">
        <v>36</v>
      </c>
      <c r="AL3" s="41" t="s">
        <v>35</v>
      </c>
      <c r="AM3" s="41" t="s">
        <v>36</v>
      </c>
      <c r="AN3" s="41" t="s">
        <v>35</v>
      </c>
      <c r="AO3" s="41" t="s">
        <v>36</v>
      </c>
      <c r="AP3" s="41" t="s">
        <v>35</v>
      </c>
      <c r="AQ3" s="41" t="s">
        <v>36</v>
      </c>
      <c r="AR3" s="41" t="s">
        <v>35</v>
      </c>
      <c r="AS3" s="41" t="s">
        <v>36</v>
      </c>
      <c r="AT3" s="41" t="s">
        <v>35</v>
      </c>
      <c r="AU3" s="41" t="s">
        <v>36</v>
      </c>
      <c r="AV3" s="41" t="s">
        <v>35</v>
      </c>
      <c r="AW3" s="41" t="s">
        <v>36</v>
      </c>
      <c r="AX3" s="41" t="s">
        <v>35</v>
      </c>
      <c r="AY3" s="41" t="s">
        <v>36</v>
      </c>
      <c r="AZ3" s="41" t="s">
        <v>35</v>
      </c>
      <c r="BA3" s="41" t="s">
        <v>36</v>
      </c>
      <c r="BB3" s="41" t="s">
        <v>35</v>
      </c>
      <c r="BC3" s="41" t="s">
        <v>36</v>
      </c>
      <c r="BD3" s="41" t="s">
        <v>35</v>
      </c>
      <c r="BE3" s="41" t="s">
        <v>36</v>
      </c>
      <c r="BF3" s="41" t="s">
        <v>35</v>
      </c>
      <c r="BG3" s="41" t="s">
        <v>36</v>
      </c>
      <c r="BH3" s="41" t="s">
        <v>35</v>
      </c>
      <c r="BI3" s="41" t="s">
        <v>77</v>
      </c>
      <c r="BJ3" s="41" t="s">
        <v>35</v>
      </c>
      <c r="BK3" s="41" t="s">
        <v>36</v>
      </c>
      <c r="BL3" s="41" t="s">
        <v>133</v>
      </c>
      <c r="BM3" s="41" t="s">
        <v>134</v>
      </c>
      <c r="BN3" s="41" t="s">
        <v>135</v>
      </c>
      <c r="BO3" s="41" t="s">
        <v>136</v>
      </c>
      <c r="BP3" s="41" t="s">
        <v>137</v>
      </c>
      <c r="BQ3" s="41" t="s">
        <v>138</v>
      </c>
      <c r="BR3" s="41" t="s">
        <v>139</v>
      </c>
      <c r="BS3" s="41" t="s">
        <v>140</v>
      </c>
      <c r="BT3" s="41" t="s">
        <v>141</v>
      </c>
      <c r="BU3" s="41" t="s">
        <v>142</v>
      </c>
      <c r="BV3" s="41" t="s">
        <v>143</v>
      </c>
    </row>
    <row r="4">
      <c r="A4" s="41" t="s">
        <v>40</v>
      </c>
      <c r="AO4" s="41">
        <v>206.98</v>
      </c>
      <c r="AT4" s="41">
        <v>119.3</v>
      </c>
      <c r="AW4" s="41">
        <v>268.47</v>
      </c>
      <c r="AX4" s="41">
        <v>138.9</v>
      </c>
      <c r="AY4" s="41">
        <v>265.4</v>
      </c>
      <c r="AZ4" s="41">
        <v>84.2</v>
      </c>
      <c r="BA4" s="41">
        <v>117.56</v>
      </c>
      <c r="BB4" s="41">
        <v>203.1</v>
      </c>
      <c r="BC4" s="41">
        <v>143.7</v>
      </c>
      <c r="BD4" s="41">
        <v>167.02</v>
      </c>
      <c r="BE4" s="41">
        <v>176.8</v>
      </c>
      <c r="BF4" s="41">
        <v>106.3</v>
      </c>
      <c r="BG4" s="41">
        <v>125.4</v>
      </c>
      <c r="BH4" s="41">
        <v>144.0</v>
      </c>
      <c r="BI4" s="41">
        <v>270.36</v>
      </c>
      <c r="BJ4" s="41">
        <v>150.86</v>
      </c>
      <c r="BK4" s="41">
        <v>149.0</v>
      </c>
      <c r="BL4" s="41">
        <v>232.2</v>
      </c>
      <c r="BM4" s="41">
        <v>283.8</v>
      </c>
      <c r="BN4" s="41">
        <v>287.59</v>
      </c>
      <c r="BO4" s="41">
        <v>355.0</v>
      </c>
      <c r="BP4" s="41">
        <v>232.36</v>
      </c>
      <c r="BQ4" s="41">
        <v>205.5</v>
      </c>
      <c r="BR4" s="41">
        <v>191.8</v>
      </c>
      <c r="BS4" s="41">
        <v>68.46</v>
      </c>
      <c r="BT4" s="41">
        <v>165.8</v>
      </c>
      <c r="BU4" s="41">
        <v>182.68</v>
      </c>
      <c r="BV4" s="41">
        <v>206.66</v>
      </c>
    </row>
    <row r="5">
      <c r="A5" s="41" t="s">
        <v>41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>
      <c r="A6" s="41">
        <v>2.0</v>
      </c>
      <c r="AO6" s="41">
        <v>0.0</v>
      </c>
      <c r="AT6" s="41">
        <v>0.0</v>
      </c>
      <c r="AW6" s="41">
        <v>0.0</v>
      </c>
      <c r="AX6" s="41">
        <v>0.0</v>
      </c>
      <c r="AY6" s="41">
        <v>0.0</v>
      </c>
      <c r="AZ6" s="41">
        <v>0.0</v>
      </c>
      <c r="BA6" s="41">
        <v>0.0</v>
      </c>
      <c r="BB6" s="41">
        <v>0.0</v>
      </c>
      <c r="BC6" s="41">
        <v>0.0</v>
      </c>
      <c r="BD6" s="41">
        <v>0.0</v>
      </c>
      <c r="BE6" s="41">
        <v>0.1</v>
      </c>
      <c r="BF6" s="41">
        <v>0.0</v>
      </c>
      <c r="BG6" s="41">
        <v>0.0</v>
      </c>
      <c r="BH6" s="41">
        <v>0.8</v>
      </c>
      <c r="BI6" s="41">
        <v>0.0</v>
      </c>
      <c r="BJ6" s="41">
        <v>0.4</v>
      </c>
      <c r="BK6" s="41">
        <v>0.1</v>
      </c>
      <c r="BL6" s="41">
        <v>0.0</v>
      </c>
      <c r="BM6" s="41">
        <v>0.0</v>
      </c>
      <c r="BN6" s="41">
        <v>39.6</v>
      </c>
      <c r="BO6" s="41">
        <v>0.2</v>
      </c>
      <c r="BP6" s="41">
        <v>2.5</v>
      </c>
      <c r="BQ6" s="41">
        <v>105.9</v>
      </c>
      <c r="BR6" s="41">
        <v>0.1</v>
      </c>
      <c r="BS6" s="41">
        <v>0.0</v>
      </c>
      <c r="BT6" s="41">
        <v>0.0</v>
      </c>
      <c r="BU6" s="41">
        <v>0.1</v>
      </c>
      <c r="BV6" s="41">
        <v>0.5</v>
      </c>
    </row>
    <row r="7">
      <c r="A7" s="41">
        <v>1.0</v>
      </c>
      <c r="AO7" s="41">
        <v>0.0</v>
      </c>
      <c r="AT7" s="41">
        <v>0.1</v>
      </c>
      <c r="AW7" s="41">
        <v>0.1</v>
      </c>
      <c r="AX7" s="41">
        <v>0.1</v>
      </c>
      <c r="AY7" s="41">
        <v>0.0</v>
      </c>
      <c r="AZ7" s="41">
        <v>0.0</v>
      </c>
      <c r="BA7" s="41">
        <v>0.0</v>
      </c>
      <c r="BB7" s="41">
        <v>0.3</v>
      </c>
      <c r="BC7" s="41">
        <v>0.0</v>
      </c>
      <c r="BD7" s="41">
        <v>0.8</v>
      </c>
      <c r="BE7" s="41">
        <v>0.2</v>
      </c>
      <c r="BF7" s="41">
        <v>0.1</v>
      </c>
      <c r="BG7" s="41">
        <v>0.0</v>
      </c>
      <c r="BH7" s="41">
        <v>1.0</v>
      </c>
      <c r="BI7" s="41">
        <v>0.13</v>
      </c>
      <c r="BJ7" s="41">
        <v>0.6</v>
      </c>
      <c r="BK7" s="41">
        <v>0.0</v>
      </c>
      <c r="BL7" s="41">
        <v>0.2</v>
      </c>
      <c r="BM7" s="41">
        <v>0.0</v>
      </c>
      <c r="BN7" s="41">
        <v>88.0</v>
      </c>
      <c r="BO7" s="41">
        <v>0.5</v>
      </c>
      <c r="BP7" s="41">
        <v>0.7</v>
      </c>
      <c r="BQ7" s="41">
        <v>7.7</v>
      </c>
      <c r="BR7" s="41">
        <v>0.6</v>
      </c>
      <c r="BS7" s="41">
        <v>0.1</v>
      </c>
      <c r="BT7" s="41">
        <v>0.8</v>
      </c>
      <c r="BU7" s="41">
        <v>1.4</v>
      </c>
      <c r="BV7" s="41">
        <v>0.5</v>
      </c>
    </row>
    <row r="8">
      <c r="A8" s="41">
        <v>0.5</v>
      </c>
      <c r="AO8" s="41">
        <v>0.0</v>
      </c>
      <c r="AT8" s="41">
        <v>0.4</v>
      </c>
      <c r="AW8" s="41">
        <v>0.1</v>
      </c>
      <c r="AX8" s="41">
        <v>0.1</v>
      </c>
      <c r="AY8" s="41">
        <v>0.1</v>
      </c>
      <c r="AZ8" s="41">
        <v>0.0</v>
      </c>
      <c r="BA8" s="41">
        <v>0.7</v>
      </c>
      <c r="BB8" s="41">
        <v>3.8</v>
      </c>
      <c r="BC8" s="41">
        <v>0.0</v>
      </c>
      <c r="BD8" s="41">
        <v>3.6</v>
      </c>
      <c r="BE8" s="41">
        <v>2.6</v>
      </c>
      <c r="BF8" s="41">
        <v>0.1</v>
      </c>
      <c r="BG8" s="41">
        <v>0.2</v>
      </c>
      <c r="BH8" s="41">
        <v>5.7</v>
      </c>
      <c r="BI8" s="41">
        <v>1.18</v>
      </c>
      <c r="BJ8" s="41">
        <v>2.3</v>
      </c>
      <c r="BK8" s="41">
        <v>0.3</v>
      </c>
      <c r="BL8" s="41">
        <v>29.3</v>
      </c>
      <c r="BM8" s="41">
        <v>5.3</v>
      </c>
      <c r="BN8" s="41">
        <v>129.2</v>
      </c>
      <c r="BO8" s="41">
        <v>8.9</v>
      </c>
      <c r="BP8" s="41">
        <v>7.1</v>
      </c>
      <c r="BQ8" s="41">
        <v>20.5</v>
      </c>
      <c r="BR8" s="41">
        <v>1.1</v>
      </c>
      <c r="BS8" s="41">
        <v>0.1</v>
      </c>
      <c r="BT8" s="41">
        <v>1.9</v>
      </c>
      <c r="BU8" s="41">
        <v>2.7</v>
      </c>
      <c r="BV8" s="41">
        <v>5.2</v>
      </c>
    </row>
    <row r="9">
      <c r="A9" s="41">
        <v>0.25</v>
      </c>
      <c r="AO9" s="41">
        <v>15.29</v>
      </c>
      <c r="AT9" s="41">
        <v>20.5</v>
      </c>
      <c r="AW9" s="41">
        <v>17.8</v>
      </c>
      <c r="AX9" s="41">
        <v>6.1</v>
      </c>
      <c r="AY9" s="41">
        <v>14.6</v>
      </c>
      <c r="AZ9" s="41">
        <v>2.4</v>
      </c>
      <c r="BA9" s="41">
        <v>14.8</v>
      </c>
      <c r="BB9" s="41">
        <v>23.6</v>
      </c>
      <c r="BC9" s="41">
        <v>8.1</v>
      </c>
      <c r="BD9" s="41">
        <v>28.9</v>
      </c>
      <c r="BE9" s="41">
        <v>48.0</v>
      </c>
      <c r="BF9" s="41">
        <v>10.8</v>
      </c>
      <c r="BG9" s="41">
        <v>22.7</v>
      </c>
      <c r="BH9" s="41">
        <v>38.6</v>
      </c>
      <c r="BI9" s="41">
        <v>17.37</v>
      </c>
      <c r="BJ9" s="41">
        <v>35.8</v>
      </c>
      <c r="BK9" s="41">
        <v>35.7</v>
      </c>
      <c r="BL9" s="41">
        <v>86.1</v>
      </c>
      <c r="BM9" s="41">
        <v>135.0</v>
      </c>
      <c r="BN9" s="41">
        <v>25.0</v>
      </c>
      <c r="BO9" s="41">
        <v>287.4</v>
      </c>
      <c r="BP9" s="41">
        <v>17.7</v>
      </c>
      <c r="BQ9" s="41">
        <v>38.0</v>
      </c>
      <c r="BR9" s="41">
        <v>1.8</v>
      </c>
      <c r="BS9" s="41">
        <v>2.5</v>
      </c>
      <c r="BT9" s="41">
        <v>3.8</v>
      </c>
      <c r="BU9" s="41">
        <v>13.8</v>
      </c>
      <c r="BV9" s="41">
        <v>24.3</v>
      </c>
    </row>
    <row r="10">
      <c r="A10" s="41">
        <v>0.125</v>
      </c>
      <c r="AO10" s="41">
        <v>179.62</v>
      </c>
      <c r="AT10" s="41">
        <v>91.8</v>
      </c>
      <c r="AW10" s="41">
        <v>235.9</v>
      </c>
      <c r="AX10" s="41">
        <v>116.3</v>
      </c>
      <c r="AY10" s="41">
        <v>237.1</v>
      </c>
      <c r="AZ10" s="41">
        <v>77.9</v>
      </c>
      <c r="BA10" s="41">
        <v>98.1</v>
      </c>
      <c r="BB10" s="41">
        <v>170.4</v>
      </c>
      <c r="BC10" s="41">
        <v>130.7</v>
      </c>
      <c r="BD10" s="41">
        <v>121.7</v>
      </c>
      <c r="BE10" s="41">
        <v>117.4</v>
      </c>
      <c r="BF10" s="41">
        <v>95.5</v>
      </c>
      <c r="BG10" s="41">
        <v>95.6</v>
      </c>
      <c r="BH10" s="41">
        <v>92.7</v>
      </c>
      <c r="BI10" s="41">
        <v>225.33</v>
      </c>
      <c r="BJ10" s="41">
        <v>107.3</v>
      </c>
      <c r="BK10" s="41">
        <v>108.2</v>
      </c>
      <c r="BL10" s="41">
        <v>112.0</v>
      </c>
      <c r="BM10" s="41">
        <v>141.5</v>
      </c>
      <c r="BN10" s="41">
        <v>4.7</v>
      </c>
      <c r="BO10" s="41">
        <v>56.0</v>
      </c>
      <c r="BP10" s="41">
        <v>71.2</v>
      </c>
      <c r="BQ10" s="41">
        <v>30.8</v>
      </c>
      <c r="BR10" s="41">
        <v>85.9</v>
      </c>
      <c r="BS10" s="41">
        <v>38.1</v>
      </c>
      <c r="BT10" s="41">
        <v>84.5</v>
      </c>
      <c r="BU10" s="41">
        <v>149.6</v>
      </c>
      <c r="BV10" s="41">
        <v>166.4</v>
      </c>
    </row>
    <row r="11">
      <c r="A11" s="41">
        <v>0.0625</v>
      </c>
      <c r="AO11" s="41">
        <v>11.96</v>
      </c>
      <c r="AT11" s="41">
        <v>6.6</v>
      </c>
      <c r="AW11" s="41">
        <v>14.8</v>
      </c>
      <c r="AX11" s="41">
        <v>16.8</v>
      </c>
      <c r="AY11" s="41">
        <v>13.6</v>
      </c>
      <c r="AZ11" s="41">
        <v>3.7</v>
      </c>
      <c r="BA11" s="41">
        <v>3.8</v>
      </c>
      <c r="BB11" s="41">
        <v>5.1</v>
      </c>
      <c r="BC11" s="41">
        <v>4.8</v>
      </c>
      <c r="BD11" s="41">
        <v>10.1</v>
      </c>
      <c r="BE11" s="41">
        <v>8.5</v>
      </c>
      <c r="BF11" s="41">
        <v>4.1</v>
      </c>
      <c r="BG11" s="41">
        <v>7.1</v>
      </c>
      <c r="BH11" s="41">
        <v>6.1</v>
      </c>
      <c r="BI11" s="41">
        <v>26.22</v>
      </c>
      <c r="BJ11" s="41">
        <v>5.1</v>
      </c>
      <c r="BK11" s="41">
        <v>4.8</v>
      </c>
      <c r="BL11" s="41">
        <v>4.6</v>
      </c>
      <c r="BM11" s="41">
        <v>2.3</v>
      </c>
      <c r="BN11" s="41">
        <v>0.2</v>
      </c>
      <c r="BO11" s="41">
        <v>1.8</v>
      </c>
      <c r="BP11" s="41">
        <v>117.5</v>
      </c>
      <c r="BQ11" s="41">
        <v>2.2</v>
      </c>
      <c r="BR11" s="41">
        <v>93.4</v>
      </c>
      <c r="BS11" s="41">
        <v>7.5</v>
      </c>
      <c r="BT11" s="41">
        <v>63.1</v>
      </c>
      <c r="BU11" s="41">
        <v>14.7</v>
      </c>
      <c r="BV11" s="41">
        <v>7.7</v>
      </c>
    </row>
    <row r="12">
      <c r="A12" s="41" t="s">
        <v>42</v>
      </c>
      <c r="AO12" s="41">
        <v>0.0</v>
      </c>
      <c r="AT12" s="41">
        <v>0.1</v>
      </c>
      <c r="AW12" s="41">
        <v>0.1</v>
      </c>
      <c r="AX12" s="41">
        <v>0.2</v>
      </c>
      <c r="AY12" s="41">
        <v>0.0</v>
      </c>
      <c r="AZ12" s="41">
        <v>0.0</v>
      </c>
      <c r="BA12" s="41">
        <v>0.1</v>
      </c>
      <c r="BB12" s="41">
        <v>0.0</v>
      </c>
      <c r="BC12" s="41">
        <v>0.0</v>
      </c>
      <c r="BD12" s="41">
        <v>0.1</v>
      </c>
      <c r="BE12" s="41">
        <v>0.0</v>
      </c>
      <c r="BF12" s="41">
        <v>0.04</v>
      </c>
      <c r="BG12" s="41">
        <v>0.1</v>
      </c>
      <c r="BH12" s="41">
        <v>0.0</v>
      </c>
      <c r="BI12" s="41">
        <v>0.09</v>
      </c>
      <c r="BJ12" s="41">
        <v>0.0</v>
      </c>
      <c r="BK12" s="41">
        <v>0.0</v>
      </c>
      <c r="BL12" s="41">
        <v>0.1</v>
      </c>
      <c r="BM12" s="41">
        <v>0.2</v>
      </c>
      <c r="BN12" s="41">
        <v>0.0</v>
      </c>
      <c r="BO12" s="41">
        <v>0.52</v>
      </c>
      <c r="BP12" s="41">
        <v>15.4</v>
      </c>
      <c r="BQ12" s="41">
        <v>1.3</v>
      </c>
      <c r="BR12" s="41">
        <v>8.9</v>
      </c>
      <c r="BS12" s="41">
        <v>20.2</v>
      </c>
      <c r="BT12" s="41">
        <v>11.1</v>
      </c>
      <c r="BU12" s="41">
        <v>0.3</v>
      </c>
      <c r="BV12" s="41">
        <v>0.1</v>
      </c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>
        <v>0.0</v>
      </c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</row>
    <row r="14">
      <c r="A14" s="41" t="s">
        <v>43</v>
      </c>
      <c r="B14" s="41" t="str">
        <f t="shared" ref="B14:BV14" si="1">(B6/B$4)*100</f>
        <v>#DIV/0!</v>
      </c>
      <c r="C14" s="41" t="str">
        <f t="shared" si="1"/>
        <v>#DIV/0!</v>
      </c>
      <c r="D14" s="41" t="str">
        <f t="shared" si="1"/>
        <v>#DIV/0!</v>
      </c>
      <c r="E14" s="41" t="str">
        <f t="shared" si="1"/>
        <v>#DIV/0!</v>
      </c>
      <c r="F14" s="41" t="str">
        <f t="shared" si="1"/>
        <v>#DIV/0!</v>
      </c>
      <c r="G14" s="41" t="str">
        <f t="shared" si="1"/>
        <v>#DIV/0!</v>
      </c>
      <c r="H14" s="41" t="str">
        <f t="shared" si="1"/>
        <v>#DIV/0!</v>
      </c>
      <c r="I14" s="41" t="str">
        <f t="shared" si="1"/>
        <v>#DIV/0!</v>
      </c>
      <c r="J14" s="41" t="str">
        <f t="shared" si="1"/>
        <v>#DIV/0!</v>
      </c>
      <c r="K14" s="41" t="str">
        <f t="shared" si="1"/>
        <v>#DIV/0!</v>
      </c>
      <c r="L14" s="41" t="str">
        <f t="shared" si="1"/>
        <v>#DIV/0!</v>
      </c>
      <c r="M14" s="41" t="str">
        <f t="shared" si="1"/>
        <v>#DIV/0!</v>
      </c>
      <c r="N14" s="41" t="str">
        <f t="shared" si="1"/>
        <v>#DIV/0!</v>
      </c>
      <c r="O14" s="41" t="str">
        <f t="shared" si="1"/>
        <v>#DIV/0!</v>
      </c>
      <c r="P14" s="41" t="str">
        <f t="shared" si="1"/>
        <v>#DIV/0!</v>
      </c>
      <c r="Q14" s="41" t="str">
        <f t="shared" si="1"/>
        <v>#DIV/0!</v>
      </c>
      <c r="R14" s="41" t="str">
        <f t="shared" si="1"/>
        <v>#DIV/0!</v>
      </c>
      <c r="S14" s="41" t="str">
        <f t="shared" si="1"/>
        <v>#DIV/0!</v>
      </c>
      <c r="T14" s="41" t="str">
        <f t="shared" si="1"/>
        <v>#DIV/0!</v>
      </c>
      <c r="U14" s="41" t="str">
        <f t="shared" si="1"/>
        <v>#DIV/0!</v>
      </c>
      <c r="V14" s="41" t="str">
        <f t="shared" si="1"/>
        <v>#DIV/0!</v>
      </c>
      <c r="W14" s="41" t="str">
        <f t="shared" si="1"/>
        <v>#DIV/0!</v>
      </c>
      <c r="X14" s="41" t="str">
        <f t="shared" si="1"/>
        <v>#DIV/0!</v>
      </c>
      <c r="Y14" s="41" t="str">
        <f t="shared" si="1"/>
        <v>#DIV/0!</v>
      </c>
      <c r="Z14" s="41" t="str">
        <f t="shared" si="1"/>
        <v>#DIV/0!</v>
      </c>
      <c r="AA14" s="41" t="str">
        <f t="shared" si="1"/>
        <v>#DIV/0!</v>
      </c>
      <c r="AB14" s="41" t="str">
        <f t="shared" si="1"/>
        <v>#DIV/0!</v>
      </c>
      <c r="AC14" s="41" t="str">
        <f t="shared" si="1"/>
        <v>#DIV/0!</v>
      </c>
      <c r="AD14" s="41" t="str">
        <f t="shared" si="1"/>
        <v>#DIV/0!</v>
      </c>
      <c r="AE14" s="41" t="str">
        <f t="shared" si="1"/>
        <v>#DIV/0!</v>
      </c>
      <c r="AF14" s="41" t="str">
        <f t="shared" si="1"/>
        <v>#DIV/0!</v>
      </c>
      <c r="AG14" s="41" t="str">
        <f t="shared" si="1"/>
        <v>#DIV/0!</v>
      </c>
      <c r="AH14" s="41" t="str">
        <f t="shared" si="1"/>
        <v>#DIV/0!</v>
      </c>
      <c r="AI14" s="41" t="str">
        <f t="shared" si="1"/>
        <v>#DIV/0!</v>
      </c>
      <c r="AJ14" s="41" t="str">
        <f t="shared" si="1"/>
        <v>#DIV/0!</v>
      </c>
      <c r="AK14" s="41" t="str">
        <f t="shared" si="1"/>
        <v>#DIV/0!</v>
      </c>
      <c r="AL14" s="41" t="str">
        <f t="shared" si="1"/>
        <v>#DIV/0!</v>
      </c>
      <c r="AM14" s="41" t="str">
        <f t="shared" si="1"/>
        <v>#DIV/0!</v>
      </c>
      <c r="AN14" s="41" t="str">
        <f t="shared" si="1"/>
        <v>#DIV/0!</v>
      </c>
      <c r="AO14" s="41">
        <f t="shared" si="1"/>
        <v>0</v>
      </c>
      <c r="AP14" s="41" t="str">
        <f t="shared" si="1"/>
        <v>#DIV/0!</v>
      </c>
      <c r="AQ14" s="41" t="str">
        <f t="shared" si="1"/>
        <v>#DIV/0!</v>
      </c>
      <c r="AR14" s="41" t="str">
        <f t="shared" si="1"/>
        <v>#DIV/0!</v>
      </c>
      <c r="AS14" s="41" t="str">
        <f t="shared" si="1"/>
        <v>#DIV/0!</v>
      </c>
      <c r="AT14" s="41">
        <f t="shared" si="1"/>
        <v>0</v>
      </c>
      <c r="AU14" s="41" t="str">
        <f t="shared" si="1"/>
        <v>#DIV/0!</v>
      </c>
      <c r="AV14" s="41" t="str">
        <f t="shared" si="1"/>
        <v>#DIV/0!</v>
      </c>
      <c r="AW14" s="41">
        <f t="shared" si="1"/>
        <v>0</v>
      </c>
      <c r="AX14" s="41">
        <f t="shared" si="1"/>
        <v>0</v>
      </c>
      <c r="AY14" s="41">
        <f t="shared" si="1"/>
        <v>0</v>
      </c>
      <c r="AZ14" s="41">
        <f t="shared" si="1"/>
        <v>0</v>
      </c>
      <c r="BA14" s="41">
        <f t="shared" si="1"/>
        <v>0</v>
      </c>
      <c r="BB14" s="41">
        <f t="shared" si="1"/>
        <v>0</v>
      </c>
      <c r="BC14" s="41">
        <f t="shared" si="1"/>
        <v>0</v>
      </c>
      <c r="BD14" s="41">
        <f t="shared" si="1"/>
        <v>0</v>
      </c>
      <c r="BE14" s="41">
        <f t="shared" si="1"/>
        <v>0.05656108597</v>
      </c>
      <c r="BF14" s="41">
        <f t="shared" si="1"/>
        <v>0</v>
      </c>
      <c r="BG14" s="41">
        <f t="shared" si="1"/>
        <v>0</v>
      </c>
      <c r="BH14" s="41">
        <f t="shared" si="1"/>
        <v>0.5555555556</v>
      </c>
      <c r="BI14" s="41">
        <f t="shared" si="1"/>
        <v>0</v>
      </c>
      <c r="BJ14" s="41">
        <f t="shared" si="1"/>
        <v>0.2651464934</v>
      </c>
      <c r="BK14" s="41">
        <f t="shared" si="1"/>
        <v>0.06711409396</v>
      </c>
      <c r="BL14" s="41">
        <f t="shared" si="1"/>
        <v>0</v>
      </c>
      <c r="BM14" s="41">
        <f t="shared" si="1"/>
        <v>0</v>
      </c>
      <c r="BN14" s="41">
        <f t="shared" si="1"/>
        <v>13.76960256</v>
      </c>
      <c r="BO14" s="41">
        <f t="shared" si="1"/>
        <v>0.05633802817</v>
      </c>
      <c r="BP14" s="41">
        <f t="shared" si="1"/>
        <v>1.075916681</v>
      </c>
      <c r="BQ14" s="41">
        <f t="shared" si="1"/>
        <v>51.53284672</v>
      </c>
      <c r="BR14" s="41">
        <f t="shared" si="1"/>
        <v>0.05213764338</v>
      </c>
      <c r="BS14" s="41">
        <f t="shared" si="1"/>
        <v>0</v>
      </c>
      <c r="BT14" s="41">
        <f t="shared" si="1"/>
        <v>0</v>
      </c>
      <c r="BU14" s="41">
        <f t="shared" si="1"/>
        <v>0.05474052989</v>
      </c>
      <c r="BV14" s="41">
        <f t="shared" si="1"/>
        <v>0.2419432885</v>
      </c>
    </row>
    <row r="15">
      <c r="B15" s="41" t="str">
        <f t="shared" ref="B15:BV15" si="2">(B7/B$4)*100</f>
        <v>#DIV/0!</v>
      </c>
      <c r="C15" s="41" t="str">
        <f t="shared" si="2"/>
        <v>#DIV/0!</v>
      </c>
      <c r="D15" s="41" t="str">
        <f t="shared" si="2"/>
        <v>#DIV/0!</v>
      </c>
      <c r="E15" s="41" t="str">
        <f t="shared" si="2"/>
        <v>#DIV/0!</v>
      </c>
      <c r="F15" s="41" t="str">
        <f t="shared" si="2"/>
        <v>#DIV/0!</v>
      </c>
      <c r="G15" s="41" t="str">
        <f t="shared" si="2"/>
        <v>#DIV/0!</v>
      </c>
      <c r="H15" s="41" t="str">
        <f t="shared" si="2"/>
        <v>#DIV/0!</v>
      </c>
      <c r="I15" s="41" t="str">
        <f t="shared" si="2"/>
        <v>#DIV/0!</v>
      </c>
      <c r="J15" s="41" t="str">
        <f t="shared" si="2"/>
        <v>#DIV/0!</v>
      </c>
      <c r="K15" s="41" t="str">
        <f t="shared" si="2"/>
        <v>#DIV/0!</v>
      </c>
      <c r="L15" s="41" t="str">
        <f t="shared" si="2"/>
        <v>#DIV/0!</v>
      </c>
      <c r="M15" s="41" t="str">
        <f t="shared" si="2"/>
        <v>#DIV/0!</v>
      </c>
      <c r="N15" s="41" t="str">
        <f t="shared" si="2"/>
        <v>#DIV/0!</v>
      </c>
      <c r="O15" s="41" t="str">
        <f t="shared" si="2"/>
        <v>#DIV/0!</v>
      </c>
      <c r="P15" s="41" t="str">
        <f t="shared" si="2"/>
        <v>#DIV/0!</v>
      </c>
      <c r="Q15" s="41" t="str">
        <f t="shared" si="2"/>
        <v>#DIV/0!</v>
      </c>
      <c r="R15" s="41" t="str">
        <f t="shared" si="2"/>
        <v>#DIV/0!</v>
      </c>
      <c r="S15" s="41" t="str">
        <f t="shared" si="2"/>
        <v>#DIV/0!</v>
      </c>
      <c r="T15" s="41" t="str">
        <f t="shared" si="2"/>
        <v>#DIV/0!</v>
      </c>
      <c r="U15" s="41" t="str">
        <f t="shared" si="2"/>
        <v>#DIV/0!</v>
      </c>
      <c r="V15" s="41" t="str">
        <f t="shared" si="2"/>
        <v>#DIV/0!</v>
      </c>
      <c r="W15" s="41" t="str">
        <f t="shared" si="2"/>
        <v>#DIV/0!</v>
      </c>
      <c r="X15" s="41" t="str">
        <f t="shared" si="2"/>
        <v>#DIV/0!</v>
      </c>
      <c r="Y15" s="41" t="str">
        <f t="shared" si="2"/>
        <v>#DIV/0!</v>
      </c>
      <c r="Z15" s="41" t="str">
        <f t="shared" si="2"/>
        <v>#DIV/0!</v>
      </c>
      <c r="AA15" s="41" t="str">
        <f t="shared" si="2"/>
        <v>#DIV/0!</v>
      </c>
      <c r="AB15" s="41" t="str">
        <f t="shared" si="2"/>
        <v>#DIV/0!</v>
      </c>
      <c r="AC15" s="41" t="str">
        <f t="shared" si="2"/>
        <v>#DIV/0!</v>
      </c>
      <c r="AD15" s="41" t="str">
        <f t="shared" si="2"/>
        <v>#DIV/0!</v>
      </c>
      <c r="AE15" s="41" t="str">
        <f t="shared" si="2"/>
        <v>#DIV/0!</v>
      </c>
      <c r="AF15" s="41" t="str">
        <f t="shared" si="2"/>
        <v>#DIV/0!</v>
      </c>
      <c r="AG15" s="41" t="str">
        <f t="shared" si="2"/>
        <v>#DIV/0!</v>
      </c>
      <c r="AH15" s="41" t="str">
        <f t="shared" si="2"/>
        <v>#DIV/0!</v>
      </c>
      <c r="AI15" s="41" t="str">
        <f t="shared" si="2"/>
        <v>#DIV/0!</v>
      </c>
      <c r="AJ15" s="41" t="str">
        <f t="shared" si="2"/>
        <v>#DIV/0!</v>
      </c>
      <c r="AK15" s="41" t="str">
        <f t="shared" si="2"/>
        <v>#DIV/0!</v>
      </c>
      <c r="AL15" s="41" t="str">
        <f t="shared" si="2"/>
        <v>#DIV/0!</v>
      </c>
      <c r="AM15" s="41" t="str">
        <f t="shared" si="2"/>
        <v>#DIV/0!</v>
      </c>
      <c r="AN15" s="41" t="str">
        <f t="shared" si="2"/>
        <v>#DIV/0!</v>
      </c>
      <c r="AO15" s="41">
        <f t="shared" si="2"/>
        <v>0</v>
      </c>
      <c r="AP15" s="41" t="str">
        <f t="shared" si="2"/>
        <v>#DIV/0!</v>
      </c>
      <c r="AQ15" s="41" t="str">
        <f t="shared" si="2"/>
        <v>#DIV/0!</v>
      </c>
      <c r="AR15" s="41" t="str">
        <f t="shared" si="2"/>
        <v>#DIV/0!</v>
      </c>
      <c r="AS15" s="41" t="str">
        <f t="shared" si="2"/>
        <v>#DIV/0!</v>
      </c>
      <c r="AT15" s="41">
        <f t="shared" si="2"/>
        <v>0.08382229673</v>
      </c>
      <c r="AU15" s="41" t="str">
        <f t="shared" si="2"/>
        <v>#DIV/0!</v>
      </c>
      <c r="AV15" s="41" t="str">
        <f t="shared" si="2"/>
        <v>#DIV/0!</v>
      </c>
      <c r="AW15" s="41">
        <f t="shared" si="2"/>
        <v>0.03724810966</v>
      </c>
      <c r="AX15" s="41">
        <f t="shared" si="2"/>
        <v>0.07199424046</v>
      </c>
      <c r="AY15" s="41">
        <f t="shared" si="2"/>
        <v>0</v>
      </c>
      <c r="AZ15" s="41">
        <f t="shared" si="2"/>
        <v>0</v>
      </c>
      <c r="BA15" s="41">
        <f t="shared" si="2"/>
        <v>0</v>
      </c>
      <c r="BB15" s="41">
        <f t="shared" si="2"/>
        <v>0.1477104874</v>
      </c>
      <c r="BC15" s="41">
        <f t="shared" si="2"/>
        <v>0</v>
      </c>
      <c r="BD15" s="41">
        <f t="shared" si="2"/>
        <v>0.4789845527</v>
      </c>
      <c r="BE15" s="41">
        <f t="shared" si="2"/>
        <v>0.1131221719</v>
      </c>
      <c r="BF15" s="41">
        <f t="shared" si="2"/>
        <v>0.09407337723</v>
      </c>
      <c r="BG15" s="41">
        <f t="shared" si="2"/>
        <v>0</v>
      </c>
      <c r="BH15" s="41">
        <f t="shared" si="2"/>
        <v>0.6944444444</v>
      </c>
      <c r="BI15" s="41">
        <f t="shared" si="2"/>
        <v>0.0480840361</v>
      </c>
      <c r="BJ15" s="41">
        <f t="shared" si="2"/>
        <v>0.3977197402</v>
      </c>
      <c r="BK15" s="41">
        <f t="shared" si="2"/>
        <v>0</v>
      </c>
      <c r="BL15" s="41">
        <f t="shared" si="2"/>
        <v>0.08613264427</v>
      </c>
      <c r="BM15" s="41">
        <f t="shared" si="2"/>
        <v>0</v>
      </c>
      <c r="BN15" s="41">
        <f t="shared" si="2"/>
        <v>30.5991168</v>
      </c>
      <c r="BO15" s="41">
        <f t="shared" si="2"/>
        <v>0.1408450704</v>
      </c>
      <c r="BP15" s="41">
        <f t="shared" si="2"/>
        <v>0.3012566707</v>
      </c>
      <c r="BQ15" s="41">
        <f t="shared" si="2"/>
        <v>3.746958637</v>
      </c>
      <c r="BR15" s="41">
        <f t="shared" si="2"/>
        <v>0.3128258603</v>
      </c>
      <c r="BS15" s="41">
        <f t="shared" si="2"/>
        <v>0.1460706982</v>
      </c>
      <c r="BT15" s="41">
        <f t="shared" si="2"/>
        <v>0.482509047</v>
      </c>
      <c r="BU15" s="41">
        <f t="shared" si="2"/>
        <v>0.7663674184</v>
      </c>
      <c r="BV15" s="41">
        <f t="shared" si="2"/>
        <v>0.2419432885</v>
      </c>
    </row>
    <row r="16">
      <c r="B16" s="41" t="str">
        <f t="shared" ref="B16:BV16" si="3">(B8/B$4)*100</f>
        <v>#DIV/0!</v>
      </c>
      <c r="C16" s="41" t="str">
        <f t="shared" si="3"/>
        <v>#DIV/0!</v>
      </c>
      <c r="D16" s="41" t="str">
        <f t="shared" si="3"/>
        <v>#DIV/0!</v>
      </c>
      <c r="E16" s="41" t="str">
        <f t="shared" si="3"/>
        <v>#DIV/0!</v>
      </c>
      <c r="F16" s="41" t="str">
        <f t="shared" si="3"/>
        <v>#DIV/0!</v>
      </c>
      <c r="G16" s="41" t="str">
        <f t="shared" si="3"/>
        <v>#DIV/0!</v>
      </c>
      <c r="H16" s="41" t="str">
        <f t="shared" si="3"/>
        <v>#DIV/0!</v>
      </c>
      <c r="I16" s="41" t="str">
        <f t="shared" si="3"/>
        <v>#DIV/0!</v>
      </c>
      <c r="J16" s="41" t="str">
        <f t="shared" si="3"/>
        <v>#DIV/0!</v>
      </c>
      <c r="K16" s="41" t="str">
        <f t="shared" si="3"/>
        <v>#DIV/0!</v>
      </c>
      <c r="L16" s="41" t="str">
        <f t="shared" si="3"/>
        <v>#DIV/0!</v>
      </c>
      <c r="M16" s="41" t="str">
        <f t="shared" si="3"/>
        <v>#DIV/0!</v>
      </c>
      <c r="N16" s="41" t="str">
        <f t="shared" si="3"/>
        <v>#DIV/0!</v>
      </c>
      <c r="O16" s="41" t="str">
        <f t="shared" si="3"/>
        <v>#DIV/0!</v>
      </c>
      <c r="P16" s="41" t="str">
        <f t="shared" si="3"/>
        <v>#DIV/0!</v>
      </c>
      <c r="Q16" s="41" t="str">
        <f t="shared" si="3"/>
        <v>#DIV/0!</v>
      </c>
      <c r="R16" s="41" t="str">
        <f t="shared" si="3"/>
        <v>#DIV/0!</v>
      </c>
      <c r="S16" s="41" t="str">
        <f t="shared" si="3"/>
        <v>#DIV/0!</v>
      </c>
      <c r="T16" s="41" t="str">
        <f t="shared" si="3"/>
        <v>#DIV/0!</v>
      </c>
      <c r="U16" s="41" t="str">
        <f t="shared" si="3"/>
        <v>#DIV/0!</v>
      </c>
      <c r="V16" s="41" t="str">
        <f t="shared" si="3"/>
        <v>#DIV/0!</v>
      </c>
      <c r="W16" s="41" t="str">
        <f t="shared" si="3"/>
        <v>#DIV/0!</v>
      </c>
      <c r="X16" s="41" t="str">
        <f t="shared" si="3"/>
        <v>#DIV/0!</v>
      </c>
      <c r="Y16" s="41" t="str">
        <f t="shared" si="3"/>
        <v>#DIV/0!</v>
      </c>
      <c r="Z16" s="41" t="str">
        <f t="shared" si="3"/>
        <v>#DIV/0!</v>
      </c>
      <c r="AA16" s="41" t="str">
        <f t="shared" si="3"/>
        <v>#DIV/0!</v>
      </c>
      <c r="AB16" s="41" t="str">
        <f t="shared" si="3"/>
        <v>#DIV/0!</v>
      </c>
      <c r="AC16" s="41" t="str">
        <f t="shared" si="3"/>
        <v>#DIV/0!</v>
      </c>
      <c r="AD16" s="41" t="str">
        <f t="shared" si="3"/>
        <v>#DIV/0!</v>
      </c>
      <c r="AE16" s="41" t="str">
        <f t="shared" si="3"/>
        <v>#DIV/0!</v>
      </c>
      <c r="AF16" s="41" t="str">
        <f t="shared" si="3"/>
        <v>#DIV/0!</v>
      </c>
      <c r="AG16" s="41" t="str">
        <f t="shared" si="3"/>
        <v>#DIV/0!</v>
      </c>
      <c r="AH16" s="41" t="str">
        <f t="shared" si="3"/>
        <v>#DIV/0!</v>
      </c>
      <c r="AI16" s="41" t="str">
        <f t="shared" si="3"/>
        <v>#DIV/0!</v>
      </c>
      <c r="AJ16" s="41" t="str">
        <f t="shared" si="3"/>
        <v>#DIV/0!</v>
      </c>
      <c r="AK16" s="41" t="str">
        <f t="shared" si="3"/>
        <v>#DIV/0!</v>
      </c>
      <c r="AL16" s="41" t="str">
        <f t="shared" si="3"/>
        <v>#DIV/0!</v>
      </c>
      <c r="AM16" s="41" t="str">
        <f t="shared" si="3"/>
        <v>#DIV/0!</v>
      </c>
      <c r="AN16" s="41" t="str">
        <f t="shared" si="3"/>
        <v>#DIV/0!</v>
      </c>
      <c r="AO16" s="41">
        <f t="shared" si="3"/>
        <v>0</v>
      </c>
      <c r="AP16" s="41" t="str">
        <f t="shared" si="3"/>
        <v>#DIV/0!</v>
      </c>
      <c r="AQ16" s="41" t="str">
        <f t="shared" si="3"/>
        <v>#DIV/0!</v>
      </c>
      <c r="AR16" s="41" t="str">
        <f t="shared" si="3"/>
        <v>#DIV/0!</v>
      </c>
      <c r="AS16" s="41" t="str">
        <f t="shared" si="3"/>
        <v>#DIV/0!</v>
      </c>
      <c r="AT16" s="41">
        <f t="shared" si="3"/>
        <v>0.3352891869</v>
      </c>
      <c r="AU16" s="41" t="str">
        <f t="shared" si="3"/>
        <v>#DIV/0!</v>
      </c>
      <c r="AV16" s="41" t="str">
        <f t="shared" si="3"/>
        <v>#DIV/0!</v>
      </c>
      <c r="AW16" s="41">
        <f t="shared" si="3"/>
        <v>0.03724810966</v>
      </c>
      <c r="AX16" s="41">
        <f t="shared" si="3"/>
        <v>0.07199424046</v>
      </c>
      <c r="AY16" s="41">
        <f t="shared" si="3"/>
        <v>0.03767897513</v>
      </c>
      <c r="AZ16" s="41">
        <f t="shared" si="3"/>
        <v>0</v>
      </c>
      <c r="BA16" s="41">
        <f t="shared" si="3"/>
        <v>0.5954406261</v>
      </c>
      <c r="BB16" s="41">
        <f t="shared" si="3"/>
        <v>1.870999508</v>
      </c>
      <c r="BC16" s="41">
        <f t="shared" si="3"/>
        <v>0</v>
      </c>
      <c r="BD16" s="41">
        <f t="shared" si="3"/>
        <v>2.155430487</v>
      </c>
      <c r="BE16" s="41">
        <f t="shared" si="3"/>
        <v>1.470588235</v>
      </c>
      <c r="BF16" s="41">
        <f t="shared" si="3"/>
        <v>0.09407337723</v>
      </c>
      <c r="BG16" s="41">
        <f t="shared" si="3"/>
        <v>0.1594896332</v>
      </c>
      <c r="BH16" s="41">
        <f t="shared" si="3"/>
        <v>3.958333333</v>
      </c>
      <c r="BI16" s="41">
        <f t="shared" si="3"/>
        <v>0.4364550969</v>
      </c>
      <c r="BJ16" s="41">
        <f t="shared" si="3"/>
        <v>1.524592337</v>
      </c>
      <c r="BK16" s="41">
        <f t="shared" si="3"/>
        <v>0.2013422819</v>
      </c>
      <c r="BL16" s="41">
        <f t="shared" si="3"/>
        <v>12.61843239</v>
      </c>
      <c r="BM16" s="41">
        <f t="shared" si="3"/>
        <v>1.867512333</v>
      </c>
      <c r="BN16" s="41">
        <f t="shared" si="3"/>
        <v>44.92506694</v>
      </c>
      <c r="BO16" s="41">
        <f t="shared" si="3"/>
        <v>2.507042254</v>
      </c>
      <c r="BP16" s="41">
        <f t="shared" si="3"/>
        <v>3.055603374</v>
      </c>
      <c r="BQ16" s="41">
        <f t="shared" si="3"/>
        <v>9.9756691</v>
      </c>
      <c r="BR16" s="41">
        <f t="shared" si="3"/>
        <v>0.5735140772</v>
      </c>
      <c r="BS16" s="41">
        <f t="shared" si="3"/>
        <v>0.1460706982</v>
      </c>
      <c r="BT16" s="41">
        <f t="shared" si="3"/>
        <v>1.145958987</v>
      </c>
      <c r="BU16" s="41">
        <f t="shared" si="3"/>
        <v>1.477994307</v>
      </c>
      <c r="BV16" s="41">
        <f t="shared" si="3"/>
        <v>2.5162102</v>
      </c>
    </row>
    <row r="17">
      <c r="B17" s="41" t="str">
        <f t="shared" ref="B17:BV17" si="4">(B9/B$4)*100</f>
        <v>#DIV/0!</v>
      </c>
      <c r="C17" s="41" t="str">
        <f t="shared" si="4"/>
        <v>#DIV/0!</v>
      </c>
      <c r="D17" s="41" t="str">
        <f t="shared" si="4"/>
        <v>#DIV/0!</v>
      </c>
      <c r="E17" s="41" t="str">
        <f t="shared" si="4"/>
        <v>#DIV/0!</v>
      </c>
      <c r="F17" s="41" t="str">
        <f t="shared" si="4"/>
        <v>#DIV/0!</v>
      </c>
      <c r="G17" s="41" t="str">
        <f t="shared" si="4"/>
        <v>#DIV/0!</v>
      </c>
      <c r="H17" s="41" t="str">
        <f t="shared" si="4"/>
        <v>#DIV/0!</v>
      </c>
      <c r="I17" s="41" t="str">
        <f t="shared" si="4"/>
        <v>#DIV/0!</v>
      </c>
      <c r="J17" s="41" t="str">
        <f t="shared" si="4"/>
        <v>#DIV/0!</v>
      </c>
      <c r="K17" s="41" t="str">
        <f t="shared" si="4"/>
        <v>#DIV/0!</v>
      </c>
      <c r="L17" s="41" t="str">
        <f t="shared" si="4"/>
        <v>#DIV/0!</v>
      </c>
      <c r="M17" s="41" t="str">
        <f t="shared" si="4"/>
        <v>#DIV/0!</v>
      </c>
      <c r="N17" s="41" t="str">
        <f t="shared" si="4"/>
        <v>#DIV/0!</v>
      </c>
      <c r="O17" s="41" t="str">
        <f t="shared" si="4"/>
        <v>#DIV/0!</v>
      </c>
      <c r="P17" s="41" t="str">
        <f t="shared" si="4"/>
        <v>#DIV/0!</v>
      </c>
      <c r="Q17" s="41" t="str">
        <f t="shared" si="4"/>
        <v>#DIV/0!</v>
      </c>
      <c r="R17" s="41" t="str">
        <f t="shared" si="4"/>
        <v>#DIV/0!</v>
      </c>
      <c r="S17" s="41" t="str">
        <f t="shared" si="4"/>
        <v>#DIV/0!</v>
      </c>
      <c r="T17" s="41" t="str">
        <f t="shared" si="4"/>
        <v>#DIV/0!</v>
      </c>
      <c r="U17" s="41" t="str">
        <f t="shared" si="4"/>
        <v>#DIV/0!</v>
      </c>
      <c r="V17" s="41" t="str">
        <f t="shared" si="4"/>
        <v>#DIV/0!</v>
      </c>
      <c r="W17" s="41" t="str">
        <f t="shared" si="4"/>
        <v>#DIV/0!</v>
      </c>
      <c r="X17" s="41" t="str">
        <f t="shared" si="4"/>
        <v>#DIV/0!</v>
      </c>
      <c r="Y17" s="41" t="str">
        <f t="shared" si="4"/>
        <v>#DIV/0!</v>
      </c>
      <c r="Z17" s="41" t="str">
        <f t="shared" si="4"/>
        <v>#DIV/0!</v>
      </c>
      <c r="AA17" s="41" t="str">
        <f t="shared" si="4"/>
        <v>#DIV/0!</v>
      </c>
      <c r="AB17" s="41" t="str">
        <f t="shared" si="4"/>
        <v>#DIV/0!</v>
      </c>
      <c r="AC17" s="41" t="str">
        <f t="shared" si="4"/>
        <v>#DIV/0!</v>
      </c>
      <c r="AD17" s="41" t="str">
        <f t="shared" si="4"/>
        <v>#DIV/0!</v>
      </c>
      <c r="AE17" s="41" t="str">
        <f t="shared" si="4"/>
        <v>#DIV/0!</v>
      </c>
      <c r="AF17" s="41" t="str">
        <f t="shared" si="4"/>
        <v>#DIV/0!</v>
      </c>
      <c r="AG17" s="41" t="str">
        <f t="shared" si="4"/>
        <v>#DIV/0!</v>
      </c>
      <c r="AH17" s="41" t="str">
        <f t="shared" si="4"/>
        <v>#DIV/0!</v>
      </c>
      <c r="AI17" s="41" t="str">
        <f t="shared" si="4"/>
        <v>#DIV/0!</v>
      </c>
      <c r="AJ17" s="41" t="str">
        <f t="shared" si="4"/>
        <v>#DIV/0!</v>
      </c>
      <c r="AK17" s="41" t="str">
        <f t="shared" si="4"/>
        <v>#DIV/0!</v>
      </c>
      <c r="AL17" s="41" t="str">
        <f t="shared" si="4"/>
        <v>#DIV/0!</v>
      </c>
      <c r="AM17" s="41" t="str">
        <f t="shared" si="4"/>
        <v>#DIV/0!</v>
      </c>
      <c r="AN17" s="41" t="str">
        <f t="shared" si="4"/>
        <v>#DIV/0!</v>
      </c>
      <c r="AO17" s="41">
        <f t="shared" si="4"/>
        <v>7.387187168</v>
      </c>
      <c r="AP17" s="41" t="str">
        <f t="shared" si="4"/>
        <v>#DIV/0!</v>
      </c>
      <c r="AQ17" s="41" t="str">
        <f t="shared" si="4"/>
        <v>#DIV/0!</v>
      </c>
      <c r="AR17" s="41" t="str">
        <f t="shared" si="4"/>
        <v>#DIV/0!</v>
      </c>
      <c r="AS17" s="41" t="str">
        <f t="shared" si="4"/>
        <v>#DIV/0!</v>
      </c>
      <c r="AT17" s="41">
        <f t="shared" si="4"/>
        <v>17.18357083</v>
      </c>
      <c r="AU17" s="41" t="str">
        <f t="shared" si="4"/>
        <v>#DIV/0!</v>
      </c>
      <c r="AV17" s="41" t="str">
        <f t="shared" si="4"/>
        <v>#DIV/0!</v>
      </c>
      <c r="AW17" s="41">
        <f t="shared" si="4"/>
        <v>6.630163519</v>
      </c>
      <c r="AX17" s="41">
        <f t="shared" si="4"/>
        <v>4.391648668</v>
      </c>
      <c r="AY17" s="41">
        <f t="shared" si="4"/>
        <v>5.501130369</v>
      </c>
      <c r="AZ17" s="41">
        <f t="shared" si="4"/>
        <v>2.850356295</v>
      </c>
      <c r="BA17" s="41">
        <f t="shared" si="4"/>
        <v>12.58931609</v>
      </c>
      <c r="BB17" s="41">
        <f t="shared" si="4"/>
        <v>11.61989168</v>
      </c>
      <c r="BC17" s="41">
        <f t="shared" si="4"/>
        <v>5.636743215</v>
      </c>
      <c r="BD17" s="41">
        <f t="shared" si="4"/>
        <v>17.30331697</v>
      </c>
      <c r="BE17" s="41">
        <f t="shared" si="4"/>
        <v>27.14932127</v>
      </c>
      <c r="BF17" s="41">
        <f t="shared" si="4"/>
        <v>10.15992474</v>
      </c>
      <c r="BG17" s="41">
        <f t="shared" si="4"/>
        <v>18.10207337</v>
      </c>
      <c r="BH17" s="41">
        <f t="shared" si="4"/>
        <v>26.80555556</v>
      </c>
      <c r="BI17" s="41">
        <f t="shared" si="4"/>
        <v>6.424766977</v>
      </c>
      <c r="BJ17" s="41">
        <f t="shared" si="4"/>
        <v>23.73061116</v>
      </c>
      <c r="BK17" s="41">
        <f t="shared" si="4"/>
        <v>23.95973154</v>
      </c>
      <c r="BL17" s="41">
        <f t="shared" si="4"/>
        <v>37.08010336</v>
      </c>
      <c r="BM17" s="41">
        <f t="shared" si="4"/>
        <v>47.56871036</v>
      </c>
      <c r="BN17" s="41">
        <f t="shared" si="4"/>
        <v>8.692930909</v>
      </c>
      <c r="BO17" s="41">
        <f t="shared" si="4"/>
        <v>80.95774648</v>
      </c>
      <c r="BP17" s="41">
        <f t="shared" si="4"/>
        <v>7.617490102</v>
      </c>
      <c r="BQ17" s="41">
        <f t="shared" si="4"/>
        <v>18.49148418</v>
      </c>
      <c r="BR17" s="41">
        <f t="shared" si="4"/>
        <v>0.9384775808</v>
      </c>
      <c r="BS17" s="41">
        <f t="shared" si="4"/>
        <v>3.651767455</v>
      </c>
      <c r="BT17" s="41">
        <f t="shared" si="4"/>
        <v>2.291917973</v>
      </c>
      <c r="BU17" s="41">
        <f t="shared" si="4"/>
        <v>7.554193125</v>
      </c>
      <c r="BV17" s="41">
        <f t="shared" si="4"/>
        <v>11.75844382</v>
      </c>
    </row>
    <row r="18">
      <c r="B18" s="41" t="str">
        <f t="shared" ref="B18:BV18" si="5">(B10/B$4)*100</f>
        <v>#DIV/0!</v>
      </c>
      <c r="C18" s="41" t="str">
        <f t="shared" si="5"/>
        <v>#DIV/0!</v>
      </c>
      <c r="D18" s="41" t="str">
        <f t="shared" si="5"/>
        <v>#DIV/0!</v>
      </c>
      <c r="E18" s="41" t="str">
        <f t="shared" si="5"/>
        <v>#DIV/0!</v>
      </c>
      <c r="F18" s="41" t="str">
        <f t="shared" si="5"/>
        <v>#DIV/0!</v>
      </c>
      <c r="G18" s="41" t="str">
        <f t="shared" si="5"/>
        <v>#DIV/0!</v>
      </c>
      <c r="H18" s="41" t="str">
        <f t="shared" si="5"/>
        <v>#DIV/0!</v>
      </c>
      <c r="I18" s="41" t="str">
        <f t="shared" si="5"/>
        <v>#DIV/0!</v>
      </c>
      <c r="J18" s="41" t="str">
        <f t="shared" si="5"/>
        <v>#DIV/0!</v>
      </c>
      <c r="K18" s="41" t="str">
        <f t="shared" si="5"/>
        <v>#DIV/0!</v>
      </c>
      <c r="L18" s="41" t="str">
        <f t="shared" si="5"/>
        <v>#DIV/0!</v>
      </c>
      <c r="M18" s="41" t="str">
        <f t="shared" si="5"/>
        <v>#DIV/0!</v>
      </c>
      <c r="N18" s="41" t="str">
        <f t="shared" si="5"/>
        <v>#DIV/0!</v>
      </c>
      <c r="O18" s="41" t="str">
        <f t="shared" si="5"/>
        <v>#DIV/0!</v>
      </c>
      <c r="P18" s="41" t="str">
        <f t="shared" si="5"/>
        <v>#DIV/0!</v>
      </c>
      <c r="Q18" s="41" t="str">
        <f t="shared" si="5"/>
        <v>#DIV/0!</v>
      </c>
      <c r="R18" s="41" t="str">
        <f t="shared" si="5"/>
        <v>#DIV/0!</v>
      </c>
      <c r="S18" s="41" t="str">
        <f t="shared" si="5"/>
        <v>#DIV/0!</v>
      </c>
      <c r="T18" s="41" t="str">
        <f t="shared" si="5"/>
        <v>#DIV/0!</v>
      </c>
      <c r="U18" s="41" t="str">
        <f t="shared" si="5"/>
        <v>#DIV/0!</v>
      </c>
      <c r="V18" s="41" t="str">
        <f t="shared" si="5"/>
        <v>#DIV/0!</v>
      </c>
      <c r="W18" s="41" t="str">
        <f t="shared" si="5"/>
        <v>#DIV/0!</v>
      </c>
      <c r="X18" s="41" t="str">
        <f t="shared" si="5"/>
        <v>#DIV/0!</v>
      </c>
      <c r="Y18" s="41" t="str">
        <f t="shared" si="5"/>
        <v>#DIV/0!</v>
      </c>
      <c r="Z18" s="41" t="str">
        <f t="shared" si="5"/>
        <v>#DIV/0!</v>
      </c>
      <c r="AA18" s="41" t="str">
        <f t="shared" si="5"/>
        <v>#DIV/0!</v>
      </c>
      <c r="AB18" s="41" t="str">
        <f t="shared" si="5"/>
        <v>#DIV/0!</v>
      </c>
      <c r="AC18" s="41" t="str">
        <f t="shared" si="5"/>
        <v>#DIV/0!</v>
      </c>
      <c r="AD18" s="41" t="str">
        <f t="shared" si="5"/>
        <v>#DIV/0!</v>
      </c>
      <c r="AE18" s="41" t="str">
        <f t="shared" si="5"/>
        <v>#DIV/0!</v>
      </c>
      <c r="AF18" s="41" t="str">
        <f t="shared" si="5"/>
        <v>#DIV/0!</v>
      </c>
      <c r="AG18" s="41" t="str">
        <f t="shared" si="5"/>
        <v>#DIV/0!</v>
      </c>
      <c r="AH18" s="41" t="str">
        <f t="shared" si="5"/>
        <v>#DIV/0!</v>
      </c>
      <c r="AI18" s="41" t="str">
        <f t="shared" si="5"/>
        <v>#DIV/0!</v>
      </c>
      <c r="AJ18" s="41" t="str">
        <f t="shared" si="5"/>
        <v>#DIV/0!</v>
      </c>
      <c r="AK18" s="41" t="str">
        <f t="shared" si="5"/>
        <v>#DIV/0!</v>
      </c>
      <c r="AL18" s="41" t="str">
        <f t="shared" si="5"/>
        <v>#DIV/0!</v>
      </c>
      <c r="AM18" s="41" t="str">
        <f t="shared" si="5"/>
        <v>#DIV/0!</v>
      </c>
      <c r="AN18" s="41" t="str">
        <f t="shared" si="5"/>
        <v>#DIV/0!</v>
      </c>
      <c r="AO18" s="41">
        <f t="shared" si="5"/>
        <v>86.78133153</v>
      </c>
      <c r="AP18" s="41" t="str">
        <f t="shared" si="5"/>
        <v>#DIV/0!</v>
      </c>
      <c r="AQ18" s="41" t="str">
        <f t="shared" si="5"/>
        <v>#DIV/0!</v>
      </c>
      <c r="AR18" s="41" t="str">
        <f t="shared" si="5"/>
        <v>#DIV/0!</v>
      </c>
      <c r="AS18" s="41" t="str">
        <f t="shared" si="5"/>
        <v>#DIV/0!</v>
      </c>
      <c r="AT18" s="41">
        <f t="shared" si="5"/>
        <v>76.9488684</v>
      </c>
      <c r="AU18" s="41" t="str">
        <f t="shared" si="5"/>
        <v>#DIV/0!</v>
      </c>
      <c r="AV18" s="41" t="str">
        <f t="shared" si="5"/>
        <v>#DIV/0!</v>
      </c>
      <c r="AW18" s="41">
        <f t="shared" si="5"/>
        <v>87.86829068</v>
      </c>
      <c r="AX18" s="41">
        <f t="shared" si="5"/>
        <v>83.72930166</v>
      </c>
      <c r="AY18" s="41">
        <f t="shared" si="5"/>
        <v>89.33685004</v>
      </c>
      <c r="AZ18" s="41">
        <f t="shared" si="5"/>
        <v>92.51781473</v>
      </c>
      <c r="BA18" s="41">
        <f t="shared" si="5"/>
        <v>83.4467506</v>
      </c>
      <c r="BB18" s="41">
        <f t="shared" si="5"/>
        <v>83.89955687</v>
      </c>
      <c r="BC18" s="41">
        <f t="shared" si="5"/>
        <v>90.95337509</v>
      </c>
      <c r="BD18" s="41">
        <f t="shared" si="5"/>
        <v>72.86552509</v>
      </c>
      <c r="BE18" s="41">
        <f t="shared" si="5"/>
        <v>66.40271493</v>
      </c>
      <c r="BF18" s="41">
        <f t="shared" si="5"/>
        <v>89.84007526</v>
      </c>
      <c r="BG18" s="41">
        <f t="shared" si="5"/>
        <v>76.23604466</v>
      </c>
      <c r="BH18" s="41">
        <f t="shared" si="5"/>
        <v>64.375</v>
      </c>
      <c r="BI18" s="41">
        <f t="shared" si="5"/>
        <v>83.34442965</v>
      </c>
      <c r="BJ18" s="41">
        <f t="shared" si="5"/>
        <v>71.12554686</v>
      </c>
      <c r="BK18" s="41">
        <f t="shared" si="5"/>
        <v>72.61744966</v>
      </c>
      <c r="BL18" s="41">
        <f t="shared" si="5"/>
        <v>48.23428079</v>
      </c>
      <c r="BM18" s="41">
        <f t="shared" si="5"/>
        <v>49.85905567</v>
      </c>
      <c r="BN18" s="41">
        <f t="shared" si="5"/>
        <v>1.634271011</v>
      </c>
      <c r="BO18" s="41">
        <f t="shared" si="5"/>
        <v>15.77464789</v>
      </c>
      <c r="BP18" s="41">
        <f t="shared" si="5"/>
        <v>30.64210708</v>
      </c>
      <c r="BQ18" s="41">
        <f t="shared" si="5"/>
        <v>14.98783455</v>
      </c>
      <c r="BR18" s="41">
        <f t="shared" si="5"/>
        <v>44.78623566</v>
      </c>
      <c r="BS18" s="41">
        <f t="shared" si="5"/>
        <v>55.65293602</v>
      </c>
      <c r="BT18" s="41">
        <f t="shared" si="5"/>
        <v>50.96501809</v>
      </c>
      <c r="BU18" s="41">
        <f t="shared" si="5"/>
        <v>81.89183271</v>
      </c>
      <c r="BV18" s="41">
        <f t="shared" si="5"/>
        <v>80.51872641</v>
      </c>
    </row>
    <row r="19">
      <c r="B19" s="41" t="str">
        <f t="shared" ref="B19:BV19" si="6">(B11/B$4)*100</f>
        <v>#DIV/0!</v>
      </c>
      <c r="C19" s="41" t="str">
        <f t="shared" si="6"/>
        <v>#DIV/0!</v>
      </c>
      <c r="D19" s="41" t="str">
        <f t="shared" si="6"/>
        <v>#DIV/0!</v>
      </c>
      <c r="E19" s="41" t="str">
        <f t="shared" si="6"/>
        <v>#DIV/0!</v>
      </c>
      <c r="F19" s="41" t="str">
        <f t="shared" si="6"/>
        <v>#DIV/0!</v>
      </c>
      <c r="G19" s="41" t="str">
        <f t="shared" si="6"/>
        <v>#DIV/0!</v>
      </c>
      <c r="H19" s="41" t="str">
        <f t="shared" si="6"/>
        <v>#DIV/0!</v>
      </c>
      <c r="I19" s="41" t="str">
        <f t="shared" si="6"/>
        <v>#DIV/0!</v>
      </c>
      <c r="J19" s="41" t="str">
        <f t="shared" si="6"/>
        <v>#DIV/0!</v>
      </c>
      <c r="K19" s="41" t="str">
        <f t="shared" si="6"/>
        <v>#DIV/0!</v>
      </c>
      <c r="L19" s="41" t="str">
        <f t="shared" si="6"/>
        <v>#DIV/0!</v>
      </c>
      <c r="M19" s="41" t="str">
        <f t="shared" si="6"/>
        <v>#DIV/0!</v>
      </c>
      <c r="N19" s="41" t="str">
        <f t="shared" si="6"/>
        <v>#DIV/0!</v>
      </c>
      <c r="O19" s="41" t="str">
        <f t="shared" si="6"/>
        <v>#DIV/0!</v>
      </c>
      <c r="P19" s="41" t="str">
        <f t="shared" si="6"/>
        <v>#DIV/0!</v>
      </c>
      <c r="Q19" s="41" t="str">
        <f t="shared" si="6"/>
        <v>#DIV/0!</v>
      </c>
      <c r="R19" s="41" t="str">
        <f t="shared" si="6"/>
        <v>#DIV/0!</v>
      </c>
      <c r="S19" s="41" t="str">
        <f t="shared" si="6"/>
        <v>#DIV/0!</v>
      </c>
      <c r="T19" s="41" t="str">
        <f t="shared" si="6"/>
        <v>#DIV/0!</v>
      </c>
      <c r="U19" s="41" t="str">
        <f t="shared" si="6"/>
        <v>#DIV/0!</v>
      </c>
      <c r="V19" s="41" t="str">
        <f t="shared" si="6"/>
        <v>#DIV/0!</v>
      </c>
      <c r="W19" s="41" t="str">
        <f t="shared" si="6"/>
        <v>#DIV/0!</v>
      </c>
      <c r="X19" s="41" t="str">
        <f t="shared" si="6"/>
        <v>#DIV/0!</v>
      </c>
      <c r="Y19" s="41" t="str">
        <f t="shared" si="6"/>
        <v>#DIV/0!</v>
      </c>
      <c r="Z19" s="41" t="str">
        <f t="shared" si="6"/>
        <v>#DIV/0!</v>
      </c>
      <c r="AA19" s="41" t="str">
        <f t="shared" si="6"/>
        <v>#DIV/0!</v>
      </c>
      <c r="AB19" s="41" t="str">
        <f t="shared" si="6"/>
        <v>#DIV/0!</v>
      </c>
      <c r="AC19" s="41" t="str">
        <f t="shared" si="6"/>
        <v>#DIV/0!</v>
      </c>
      <c r="AD19" s="41" t="str">
        <f t="shared" si="6"/>
        <v>#DIV/0!</v>
      </c>
      <c r="AE19" s="41" t="str">
        <f t="shared" si="6"/>
        <v>#DIV/0!</v>
      </c>
      <c r="AF19" s="41" t="str">
        <f t="shared" si="6"/>
        <v>#DIV/0!</v>
      </c>
      <c r="AG19" s="41" t="str">
        <f t="shared" si="6"/>
        <v>#DIV/0!</v>
      </c>
      <c r="AH19" s="41" t="str">
        <f t="shared" si="6"/>
        <v>#DIV/0!</v>
      </c>
      <c r="AI19" s="41" t="str">
        <f t="shared" si="6"/>
        <v>#DIV/0!</v>
      </c>
      <c r="AJ19" s="41" t="str">
        <f t="shared" si="6"/>
        <v>#DIV/0!</v>
      </c>
      <c r="AK19" s="41" t="str">
        <f t="shared" si="6"/>
        <v>#DIV/0!</v>
      </c>
      <c r="AL19" s="41" t="str">
        <f t="shared" si="6"/>
        <v>#DIV/0!</v>
      </c>
      <c r="AM19" s="41" t="str">
        <f t="shared" si="6"/>
        <v>#DIV/0!</v>
      </c>
      <c r="AN19" s="41" t="str">
        <f t="shared" si="6"/>
        <v>#DIV/0!</v>
      </c>
      <c r="AO19" s="41">
        <f t="shared" si="6"/>
        <v>5.778336071</v>
      </c>
      <c r="AP19" s="41" t="str">
        <f t="shared" si="6"/>
        <v>#DIV/0!</v>
      </c>
      <c r="AQ19" s="41" t="str">
        <f t="shared" si="6"/>
        <v>#DIV/0!</v>
      </c>
      <c r="AR19" s="41" t="str">
        <f t="shared" si="6"/>
        <v>#DIV/0!</v>
      </c>
      <c r="AS19" s="41" t="str">
        <f t="shared" si="6"/>
        <v>#DIV/0!</v>
      </c>
      <c r="AT19" s="41">
        <f t="shared" si="6"/>
        <v>5.532271584</v>
      </c>
      <c r="AU19" s="41" t="str">
        <f t="shared" si="6"/>
        <v>#DIV/0!</v>
      </c>
      <c r="AV19" s="41" t="str">
        <f t="shared" si="6"/>
        <v>#DIV/0!</v>
      </c>
      <c r="AW19" s="41">
        <f t="shared" si="6"/>
        <v>5.512720229</v>
      </c>
      <c r="AX19" s="41">
        <f t="shared" si="6"/>
        <v>12.0950324</v>
      </c>
      <c r="AY19" s="41">
        <f t="shared" si="6"/>
        <v>5.124340618</v>
      </c>
      <c r="AZ19" s="41">
        <f t="shared" si="6"/>
        <v>4.394299287</v>
      </c>
      <c r="BA19" s="41">
        <f t="shared" si="6"/>
        <v>3.23239197</v>
      </c>
      <c r="BB19" s="41">
        <f t="shared" si="6"/>
        <v>2.511078287</v>
      </c>
      <c r="BC19" s="41">
        <f t="shared" si="6"/>
        <v>3.340292276</v>
      </c>
      <c r="BD19" s="41">
        <f t="shared" si="6"/>
        <v>6.047179978</v>
      </c>
      <c r="BE19" s="41">
        <f t="shared" si="6"/>
        <v>4.807692308</v>
      </c>
      <c r="BF19" s="41">
        <f t="shared" si="6"/>
        <v>3.857008467</v>
      </c>
      <c r="BG19" s="41">
        <f t="shared" si="6"/>
        <v>5.661881978</v>
      </c>
      <c r="BH19" s="41">
        <f t="shared" si="6"/>
        <v>4.236111111</v>
      </c>
      <c r="BI19" s="41">
        <f t="shared" si="6"/>
        <v>9.698180204</v>
      </c>
      <c r="BJ19" s="41">
        <f t="shared" si="6"/>
        <v>3.380617791</v>
      </c>
      <c r="BK19" s="41">
        <f t="shared" si="6"/>
        <v>3.22147651</v>
      </c>
      <c r="BL19" s="41">
        <f t="shared" si="6"/>
        <v>1.981050818</v>
      </c>
      <c r="BM19" s="41">
        <f t="shared" si="6"/>
        <v>0.8104298802</v>
      </c>
      <c r="BN19" s="41">
        <f t="shared" si="6"/>
        <v>0.06954344727</v>
      </c>
      <c r="BO19" s="41">
        <f t="shared" si="6"/>
        <v>0.5070422535</v>
      </c>
      <c r="BP19" s="41">
        <f t="shared" si="6"/>
        <v>50.56808401</v>
      </c>
      <c r="BQ19" s="41">
        <f t="shared" si="6"/>
        <v>1.070559611</v>
      </c>
      <c r="BR19" s="41">
        <f t="shared" si="6"/>
        <v>48.69655892</v>
      </c>
      <c r="BS19" s="41">
        <f t="shared" si="6"/>
        <v>10.95530237</v>
      </c>
      <c r="BT19" s="41">
        <f t="shared" si="6"/>
        <v>38.05790109</v>
      </c>
      <c r="BU19" s="41">
        <f t="shared" si="6"/>
        <v>8.046857894</v>
      </c>
      <c r="BV19" s="41">
        <f t="shared" si="6"/>
        <v>3.725926643</v>
      </c>
    </row>
    <row r="20">
      <c r="B20" s="41" t="str">
        <f t="shared" ref="B20:BV20" si="7">(B12/B$4)*100</f>
        <v>#DIV/0!</v>
      </c>
      <c r="C20" s="41" t="str">
        <f t="shared" si="7"/>
        <v>#DIV/0!</v>
      </c>
      <c r="D20" s="41" t="str">
        <f t="shared" si="7"/>
        <v>#DIV/0!</v>
      </c>
      <c r="E20" s="41" t="str">
        <f t="shared" si="7"/>
        <v>#DIV/0!</v>
      </c>
      <c r="F20" s="41" t="str">
        <f t="shared" si="7"/>
        <v>#DIV/0!</v>
      </c>
      <c r="G20" s="41" t="str">
        <f t="shared" si="7"/>
        <v>#DIV/0!</v>
      </c>
      <c r="H20" s="41" t="str">
        <f t="shared" si="7"/>
        <v>#DIV/0!</v>
      </c>
      <c r="I20" s="41" t="str">
        <f t="shared" si="7"/>
        <v>#DIV/0!</v>
      </c>
      <c r="J20" s="41" t="str">
        <f t="shared" si="7"/>
        <v>#DIV/0!</v>
      </c>
      <c r="K20" s="41" t="str">
        <f t="shared" si="7"/>
        <v>#DIV/0!</v>
      </c>
      <c r="L20" s="41" t="str">
        <f t="shared" si="7"/>
        <v>#DIV/0!</v>
      </c>
      <c r="M20" s="41" t="str">
        <f t="shared" si="7"/>
        <v>#DIV/0!</v>
      </c>
      <c r="N20" s="41" t="str">
        <f t="shared" si="7"/>
        <v>#DIV/0!</v>
      </c>
      <c r="O20" s="41" t="str">
        <f t="shared" si="7"/>
        <v>#DIV/0!</v>
      </c>
      <c r="P20" s="41" t="str">
        <f t="shared" si="7"/>
        <v>#DIV/0!</v>
      </c>
      <c r="Q20" s="41" t="str">
        <f t="shared" si="7"/>
        <v>#DIV/0!</v>
      </c>
      <c r="R20" s="41" t="str">
        <f t="shared" si="7"/>
        <v>#DIV/0!</v>
      </c>
      <c r="S20" s="41" t="str">
        <f t="shared" si="7"/>
        <v>#DIV/0!</v>
      </c>
      <c r="T20" s="41" t="str">
        <f t="shared" si="7"/>
        <v>#DIV/0!</v>
      </c>
      <c r="U20" s="41" t="str">
        <f t="shared" si="7"/>
        <v>#DIV/0!</v>
      </c>
      <c r="V20" s="41" t="str">
        <f t="shared" si="7"/>
        <v>#DIV/0!</v>
      </c>
      <c r="W20" s="41" t="str">
        <f t="shared" si="7"/>
        <v>#DIV/0!</v>
      </c>
      <c r="X20" s="41" t="str">
        <f t="shared" si="7"/>
        <v>#DIV/0!</v>
      </c>
      <c r="Y20" s="41" t="str">
        <f t="shared" si="7"/>
        <v>#DIV/0!</v>
      </c>
      <c r="Z20" s="41" t="str">
        <f t="shared" si="7"/>
        <v>#DIV/0!</v>
      </c>
      <c r="AA20" s="41" t="str">
        <f t="shared" si="7"/>
        <v>#DIV/0!</v>
      </c>
      <c r="AB20" s="41" t="str">
        <f t="shared" si="7"/>
        <v>#DIV/0!</v>
      </c>
      <c r="AC20" s="41" t="str">
        <f t="shared" si="7"/>
        <v>#DIV/0!</v>
      </c>
      <c r="AD20" s="41" t="str">
        <f t="shared" si="7"/>
        <v>#DIV/0!</v>
      </c>
      <c r="AE20" s="41" t="str">
        <f t="shared" si="7"/>
        <v>#DIV/0!</v>
      </c>
      <c r="AF20" s="41" t="str">
        <f t="shared" si="7"/>
        <v>#DIV/0!</v>
      </c>
      <c r="AG20" s="41" t="str">
        <f t="shared" si="7"/>
        <v>#DIV/0!</v>
      </c>
      <c r="AH20" s="41" t="str">
        <f t="shared" si="7"/>
        <v>#DIV/0!</v>
      </c>
      <c r="AI20" s="41" t="str">
        <f t="shared" si="7"/>
        <v>#DIV/0!</v>
      </c>
      <c r="AJ20" s="41" t="str">
        <f t="shared" si="7"/>
        <v>#DIV/0!</v>
      </c>
      <c r="AK20" s="41" t="str">
        <f t="shared" si="7"/>
        <v>#DIV/0!</v>
      </c>
      <c r="AL20" s="41" t="str">
        <f t="shared" si="7"/>
        <v>#DIV/0!</v>
      </c>
      <c r="AM20" s="41" t="str">
        <f t="shared" si="7"/>
        <v>#DIV/0!</v>
      </c>
      <c r="AN20" s="41" t="str">
        <f t="shared" si="7"/>
        <v>#DIV/0!</v>
      </c>
      <c r="AO20" s="41">
        <f t="shared" si="7"/>
        <v>0</v>
      </c>
      <c r="AP20" s="41" t="str">
        <f t="shared" si="7"/>
        <v>#DIV/0!</v>
      </c>
      <c r="AQ20" s="41" t="str">
        <f t="shared" si="7"/>
        <v>#DIV/0!</v>
      </c>
      <c r="AR20" s="41" t="str">
        <f t="shared" si="7"/>
        <v>#DIV/0!</v>
      </c>
      <c r="AS20" s="41" t="str">
        <f t="shared" si="7"/>
        <v>#DIV/0!</v>
      </c>
      <c r="AT20" s="41">
        <f t="shared" si="7"/>
        <v>0.08382229673</v>
      </c>
      <c r="AU20" s="41" t="str">
        <f t="shared" si="7"/>
        <v>#DIV/0!</v>
      </c>
      <c r="AV20" s="41" t="str">
        <f t="shared" si="7"/>
        <v>#DIV/0!</v>
      </c>
      <c r="AW20" s="41">
        <f t="shared" si="7"/>
        <v>0.03724810966</v>
      </c>
      <c r="AX20" s="41">
        <f t="shared" si="7"/>
        <v>0.1439884809</v>
      </c>
      <c r="AY20" s="41">
        <f t="shared" si="7"/>
        <v>0</v>
      </c>
      <c r="AZ20" s="41">
        <f t="shared" si="7"/>
        <v>0</v>
      </c>
      <c r="BA20" s="41">
        <f t="shared" si="7"/>
        <v>0.08506294658</v>
      </c>
      <c r="BB20" s="41">
        <f t="shared" si="7"/>
        <v>0</v>
      </c>
      <c r="BC20" s="41">
        <f t="shared" si="7"/>
        <v>0</v>
      </c>
      <c r="BD20" s="41">
        <f t="shared" si="7"/>
        <v>0.05987306909</v>
      </c>
      <c r="BE20" s="41">
        <f t="shared" si="7"/>
        <v>0</v>
      </c>
      <c r="BF20" s="41">
        <f t="shared" si="7"/>
        <v>0.03762935089</v>
      </c>
      <c r="BG20" s="41">
        <f t="shared" si="7"/>
        <v>0.07974481659</v>
      </c>
      <c r="BH20" s="41">
        <f t="shared" si="7"/>
        <v>0</v>
      </c>
      <c r="BI20" s="41">
        <f t="shared" si="7"/>
        <v>0.03328894807</v>
      </c>
      <c r="BJ20" s="41">
        <f t="shared" si="7"/>
        <v>0</v>
      </c>
      <c r="BK20" s="41">
        <f t="shared" si="7"/>
        <v>0</v>
      </c>
      <c r="BL20" s="41">
        <f t="shared" si="7"/>
        <v>0.04306632214</v>
      </c>
      <c r="BM20" s="41">
        <f t="shared" si="7"/>
        <v>0.0704721635</v>
      </c>
      <c r="BN20" s="41">
        <f t="shared" si="7"/>
        <v>0</v>
      </c>
      <c r="BO20" s="41">
        <f t="shared" si="7"/>
        <v>0.1464788732</v>
      </c>
      <c r="BP20" s="41">
        <f t="shared" si="7"/>
        <v>6.627646755</v>
      </c>
      <c r="BQ20" s="41">
        <f t="shared" si="7"/>
        <v>0.6326034063</v>
      </c>
      <c r="BR20" s="41">
        <f t="shared" si="7"/>
        <v>4.640250261</v>
      </c>
      <c r="BS20" s="41">
        <f t="shared" si="7"/>
        <v>29.50628104</v>
      </c>
      <c r="BT20" s="41">
        <f t="shared" si="7"/>
        <v>6.694813028</v>
      </c>
      <c r="BU20" s="41">
        <f t="shared" si="7"/>
        <v>0.1642215897</v>
      </c>
      <c r="BV20" s="41">
        <f t="shared" si="7"/>
        <v>0.0483886577</v>
      </c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>
      <c r="A22" s="41" t="s">
        <v>44</v>
      </c>
      <c r="B22" s="41" t="str">
        <f t="shared" ref="B22:BV22" si="8">B14</f>
        <v>#DIV/0!</v>
      </c>
      <c r="C22" s="41" t="str">
        <f t="shared" si="8"/>
        <v>#DIV/0!</v>
      </c>
      <c r="D22" s="41" t="str">
        <f t="shared" si="8"/>
        <v>#DIV/0!</v>
      </c>
      <c r="E22" s="41" t="str">
        <f t="shared" si="8"/>
        <v>#DIV/0!</v>
      </c>
      <c r="F22" s="41" t="str">
        <f t="shared" si="8"/>
        <v>#DIV/0!</v>
      </c>
      <c r="G22" s="41" t="str">
        <f t="shared" si="8"/>
        <v>#DIV/0!</v>
      </c>
      <c r="H22" s="41" t="str">
        <f t="shared" si="8"/>
        <v>#DIV/0!</v>
      </c>
      <c r="I22" s="41" t="str">
        <f t="shared" si="8"/>
        <v>#DIV/0!</v>
      </c>
      <c r="J22" s="41" t="str">
        <f t="shared" si="8"/>
        <v>#DIV/0!</v>
      </c>
      <c r="K22" s="41" t="str">
        <f t="shared" si="8"/>
        <v>#DIV/0!</v>
      </c>
      <c r="L22" s="41" t="str">
        <f t="shared" si="8"/>
        <v>#DIV/0!</v>
      </c>
      <c r="M22" s="41" t="str">
        <f t="shared" si="8"/>
        <v>#DIV/0!</v>
      </c>
      <c r="N22" s="41" t="str">
        <f t="shared" si="8"/>
        <v>#DIV/0!</v>
      </c>
      <c r="O22" s="41" t="str">
        <f t="shared" si="8"/>
        <v>#DIV/0!</v>
      </c>
      <c r="P22" s="41" t="str">
        <f t="shared" si="8"/>
        <v>#DIV/0!</v>
      </c>
      <c r="Q22" s="41" t="str">
        <f t="shared" si="8"/>
        <v>#DIV/0!</v>
      </c>
      <c r="R22" s="41" t="str">
        <f t="shared" si="8"/>
        <v>#DIV/0!</v>
      </c>
      <c r="S22" s="41" t="str">
        <f t="shared" si="8"/>
        <v>#DIV/0!</v>
      </c>
      <c r="T22" s="41" t="str">
        <f t="shared" si="8"/>
        <v>#DIV/0!</v>
      </c>
      <c r="U22" s="41" t="str">
        <f t="shared" si="8"/>
        <v>#DIV/0!</v>
      </c>
      <c r="V22" s="41" t="str">
        <f t="shared" si="8"/>
        <v>#DIV/0!</v>
      </c>
      <c r="W22" s="41" t="str">
        <f t="shared" si="8"/>
        <v>#DIV/0!</v>
      </c>
      <c r="X22" s="41" t="str">
        <f t="shared" si="8"/>
        <v>#DIV/0!</v>
      </c>
      <c r="Y22" s="41" t="str">
        <f t="shared" si="8"/>
        <v>#DIV/0!</v>
      </c>
      <c r="Z22" s="41" t="str">
        <f t="shared" si="8"/>
        <v>#DIV/0!</v>
      </c>
      <c r="AA22" s="41" t="str">
        <f t="shared" si="8"/>
        <v>#DIV/0!</v>
      </c>
      <c r="AB22" s="41" t="str">
        <f t="shared" si="8"/>
        <v>#DIV/0!</v>
      </c>
      <c r="AC22" s="41" t="str">
        <f t="shared" si="8"/>
        <v>#DIV/0!</v>
      </c>
      <c r="AD22" s="41" t="str">
        <f t="shared" si="8"/>
        <v>#DIV/0!</v>
      </c>
      <c r="AE22" s="41" t="str">
        <f t="shared" si="8"/>
        <v>#DIV/0!</v>
      </c>
      <c r="AF22" s="41" t="str">
        <f t="shared" si="8"/>
        <v>#DIV/0!</v>
      </c>
      <c r="AG22" s="41" t="str">
        <f t="shared" si="8"/>
        <v>#DIV/0!</v>
      </c>
      <c r="AH22" s="41" t="str">
        <f t="shared" si="8"/>
        <v>#DIV/0!</v>
      </c>
      <c r="AI22" s="41" t="str">
        <f t="shared" si="8"/>
        <v>#DIV/0!</v>
      </c>
      <c r="AJ22" s="41" t="str">
        <f t="shared" si="8"/>
        <v>#DIV/0!</v>
      </c>
      <c r="AK22" s="41" t="str">
        <f t="shared" si="8"/>
        <v>#DIV/0!</v>
      </c>
      <c r="AL22" s="41" t="str">
        <f t="shared" si="8"/>
        <v>#DIV/0!</v>
      </c>
      <c r="AM22" s="41" t="str">
        <f t="shared" si="8"/>
        <v>#DIV/0!</v>
      </c>
      <c r="AN22" s="41" t="str">
        <f t="shared" si="8"/>
        <v>#DIV/0!</v>
      </c>
      <c r="AO22" s="41">
        <f t="shared" si="8"/>
        <v>0</v>
      </c>
      <c r="AP22" s="41" t="str">
        <f t="shared" si="8"/>
        <v>#DIV/0!</v>
      </c>
      <c r="AQ22" s="41" t="str">
        <f t="shared" si="8"/>
        <v>#DIV/0!</v>
      </c>
      <c r="AR22" s="41" t="str">
        <f t="shared" si="8"/>
        <v>#DIV/0!</v>
      </c>
      <c r="AS22" s="41" t="str">
        <f t="shared" si="8"/>
        <v>#DIV/0!</v>
      </c>
      <c r="AT22" s="41">
        <f t="shared" si="8"/>
        <v>0</v>
      </c>
      <c r="AU22" s="41" t="str">
        <f t="shared" si="8"/>
        <v>#DIV/0!</v>
      </c>
      <c r="AV22" s="41" t="str">
        <f t="shared" si="8"/>
        <v>#DIV/0!</v>
      </c>
      <c r="AW22" s="41">
        <f t="shared" si="8"/>
        <v>0</v>
      </c>
      <c r="AX22" s="41">
        <f t="shared" si="8"/>
        <v>0</v>
      </c>
      <c r="AY22" s="41">
        <f t="shared" si="8"/>
        <v>0</v>
      </c>
      <c r="AZ22" s="41">
        <f t="shared" si="8"/>
        <v>0</v>
      </c>
      <c r="BA22" s="41">
        <f t="shared" si="8"/>
        <v>0</v>
      </c>
      <c r="BB22" s="41">
        <f t="shared" si="8"/>
        <v>0</v>
      </c>
      <c r="BC22" s="41">
        <f t="shared" si="8"/>
        <v>0</v>
      </c>
      <c r="BD22" s="41">
        <f t="shared" si="8"/>
        <v>0</v>
      </c>
      <c r="BE22" s="41">
        <f t="shared" si="8"/>
        <v>0.05656108597</v>
      </c>
      <c r="BF22" s="41">
        <f t="shared" si="8"/>
        <v>0</v>
      </c>
      <c r="BG22" s="41">
        <f t="shared" si="8"/>
        <v>0</v>
      </c>
      <c r="BH22" s="41">
        <f t="shared" si="8"/>
        <v>0.5555555556</v>
      </c>
      <c r="BI22" s="41">
        <f t="shared" si="8"/>
        <v>0</v>
      </c>
      <c r="BJ22" s="41">
        <f t="shared" si="8"/>
        <v>0.2651464934</v>
      </c>
      <c r="BK22" s="41">
        <f t="shared" si="8"/>
        <v>0.06711409396</v>
      </c>
      <c r="BL22" s="41">
        <f t="shared" si="8"/>
        <v>0</v>
      </c>
      <c r="BM22" s="41">
        <f t="shared" si="8"/>
        <v>0</v>
      </c>
      <c r="BN22" s="41">
        <f t="shared" si="8"/>
        <v>13.76960256</v>
      </c>
      <c r="BO22" s="41">
        <f t="shared" si="8"/>
        <v>0.05633802817</v>
      </c>
      <c r="BP22" s="41">
        <f t="shared" si="8"/>
        <v>1.075916681</v>
      </c>
      <c r="BQ22" s="41">
        <f t="shared" si="8"/>
        <v>51.53284672</v>
      </c>
      <c r="BR22" s="41">
        <f t="shared" si="8"/>
        <v>0.05213764338</v>
      </c>
      <c r="BS22" s="41">
        <f t="shared" si="8"/>
        <v>0</v>
      </c>
      <c r="BT22" s="41">
        <f t="shared" si="8"/>
        <v>0</v>
      </c>
      <c r="BU22" s="41">
        <f t="shared" si="8"/>
        <v>0.05474052989</v>
      </c>
      <c r="BV22" s="41">
        <f t="shared" si="8"/>
        <v>0.2419432885</v>
      </c>
    </row>
    <row r="23">
      <c r="B23" s="41" t="str">
        <f t="shared" ref="B23:BV23" si="9">B15+B22</f>
        <v>#DIV/0!</v>
      </c>
      <c r="C23" s="41" t="str">
        <f t="shared" si="9"/>
        <v>#DIV/0!</v>
      </c>
      <c r="D23" s="41" t="str">
        <f t="shared" si="9"/>
        <v>#DIV/0!</v>
      </c>
      <c r="E23" s="41" t="str">
        <f t="shared" si="9"/>
        <v>#DIV/0!</v>
      </c>
      <c r="F23" s="41" t="str">
        <f t="shared" si="9"/>
        <v>#DIV/0!</v>
      </c>
      <c r="G23" s="41" t="str">
        <f t="shared" si="9"/>
        <v>#DIV/0!</v>
      </c>
      <c r="H23" s="41" t="str">
        <f t="shared" si="9"/>
        <v>#DIV/0!</v>
      </c>
      <c r="I23" s="41" t="str">
        <f t="shared" si="9"/>
        <v>#DIV/0!</v>
      </c>
      <c r="J23" s="41" t="str">
        <f t="shared" si="9"/>
        <v>#DIV/0!</v>
      </c>
      <c r="K23" s="41" t="str">
        <f t="shared" si="9"/>
        <v>#DIV/0!</v>
      </c>
      <c r="L23" s="41" t="str">
        <f t="shared" si="9"/>
        <v>#DIV/0!</v>
      </c>
      <c r="M23" s="41" t="str">
        <f t="shared" si="9"/>
        <v>#DIV/0!</v>
      </c>
      <c r="N23" s="41" t="str">
        <f t="shared" si="9"/>
        <v>#DIV/0!</v>
      </c>
      <c r="O23" s="41" t="str">
        <f t="shared" si="9"/>
        <v>#DIV/0!</v>
      </c>
      <c r="P23" s="41" t="str">
        <f t="shared" si="9"/>
        <v>#DIV/0!</v>
      </c>
      <c r="Q23" s="41" t="str">
        <f t="shared" si="9"/>
        <v>#DIV/0!</v>
      </c>
      <c r="R23" s="41" t="str">
        <f t="shared" si="9"/>
        <v>#DIV/0!</v>
      </c>
      <c r="S23" s="41" t="str">
        <f t="shared" si="9"/>
        <v>#DIV/0!</v>
      </c>
      <c r="T23" s="41" t="str">
        <f t="shared" si="9"/>
        <v>#DIV/0!</v>
      </c>
      <c r="U23" s="41" t="str">
        <f t="shared" si="9"/>
        <v>#DIV/0!</v>
      </c>
      <c r="V23" s="41" t="str">
        <f t="shared" si="9"/>
        <v>#DIV/0!</v>
      </c>
      <c r="W23" s="41" t="str">
        <f t="shared" si="9"/>
        <v>#DIV/0!</v>
      </c>
      <c r="X23" s="41" t="str">
        <f t="shared" si="9"/>
        <v>#DIV/0!</v>
      </c>
      <c r="Y23" s="41" t="str">
        <f t="shared" si="9"/>
        <v>#DIV/0!</v>
      </c>
      <c r="Z23" s="41" t="str">
        <f t="shared" si="9"/>
        <v>#DIV/0!</v>
      </c>
      <c r="AA23" s="41" t="str">
        <f t="shared" si="9"/>
        <v>#DIV/0!</v>
      </c>
      <c r="AB23" s="41" t="str">
        <f t="shared" si="9"/>
        <v>#DIV/0!</v>
      </c>
      <c r="AC23" s="41" t="str">
        <f t="shared" si="9"/>
        <v>#DIV/0!</v>
      </c>
      <c r="AD23" s="41" t="str">
        <f t="shared" si="9"/>
        <v>#DIV/0!</v>
      </c>
      <c r="AE23" s="41" t="str">
        <f t="shared" si="9"/>
        <v>#DIV/0!</v>
      </c>
      <c r="AF23" s="41" t="str">
        <f t="shared" si="9"/>
        <v>#DIV/0!</v>
      </c>
      <c r="AG23" s="41" t="str">
        <f t="shared" si="9"/>
        <v>#DIV/0!</v>
      </c>
      <c r="AH23" s="41" t="str">
        <f t="shared" si="9"/>
        <v>#DIV/0!</v>
      </c>
      <c r="AI23" s="41" t="str">
        <f t="shared" si="9"/>
        <v>#DIV/0!</v>
      </c>
      <c r="AJ23" s="41" t="str">
        <f t="shared" si="9"/>
        <v>#DIV/0!</v>
      </c>
      <c r="AK23" s="41" t="str">
        <f t="shared" si="9"/>
        <v>#DIV/0!</v>
      </c>
      <c r="AL23" s="41" t="str">
        <f t="shared" si="9"/>
        <v>#DIV/0!</v>
      </c>
      <c r="AM23" s="41" t="str">
        <f t="shared" si="9"/>
        <v>#DIV/0!</v>
      </c>
      <c r="AN23" s="41" t="str">
        <f t="shared" si="9"/>
        <v>#DIV/0!</v>
      </c>
      <c r="AO23" s="41">
        <f t="shared" si="9"/>
        <v>0</v>
      </c>
      <c r="AP23" s="41" t="str">
        <f t="shared" si="9"/>
        <v>#DIV/0!</v>
      </c>
      <c r="AQ23" s="41" t="str">
        <f t="shared" si="9"/>
        <v>#DIV/0!</v>
      </c>
      <c r="AR23" s="41" t="str">
        <f t="shared" si="9"/>
        <v>#DIV/0!</v>
      </c>
      <c r="AS23" s="41" t="str">
        <f t="shared" si="9"/>
        <v>#DIV/0!</v>
      </c>
      <c r="AT23" s="41">
        <f t="shared" si="9"/>
        <v>0.08382229673</v>
      </c>
      <c r="AU23" s="41" t="str">
        <f t="shared" si="9"/>
        <v>#DIV/0!</v>
      </c>
      <c r="AV23" s="41" t="str">
        <f t="shared" si="9"/>
        <v>#DIV/0!</v>
      </c>
      <c r="AW23" s="41">
        <f t="shared" si="9"/>
        <v>0.03724810966</v>
      </c>
      <c r="AX23" s="41">
        <f t="shared" si="9"/>
        <v>0.07199424046</v>
      </c>
      <c r="AY23" s="41">
        <f t="shared" si="9"/>
        <v>0</v>
      </c>
      <c r="AZ23" s="41">
        <f t="shared" si="9"/>
        <v>0</v>
      </c>
      <c r="BA23" s="41">
        <f t="shared" si="9"/>
        <v>0</v>
      </c>
      <c r="BB23" s="41">
        <f t="shared" si="9"/>
        <v>0.1477104874</v>
      </c>
      <c r="BC23" s="41">
        <f t="shared" si="9"/>
        <v>0</v>
      </c>
      <c r="BD23" s="41">
        <f t="shared" si="9"/>
        <v>0.4789845527</v>
      </c>
      <c r="BE23" s="41">
        <f t="shared" si="9"/>
        <v>0.1696832579</v>
      </c>
      <c r="BF23" s="41">
        <f t="shared" si="9"/>
        <v>0.09407337723</v>
      </c>
      <c r="BG23" s="41">
        <f t="shared" si="9"/>
        <v>0</v>
      </c>
      <c r="BH23" s="41">
        <f t="shared" si="9"/>
        <v>1.25</v>
      </c>
      <c r="BI23" s="41">
        <f t="shared" si="9"/>
        <v>0.0480840361</v>
      </c>
      <c r="BJ23" s="41">
        <f t="shared" si="9"/>
        <v>0.6628662336</v>
      </c>
      <c r="BK23" s="41">
        <f t="shared" si="9"/>
        <v>0.06711409396</v>
      </c>
      <c r="BL23" s="41">
        <f t="shared" si="9"/>
        <v>0.08613264427</v>
      </c>
      <c r="BM23" s="41">
        <f t="shared" si="9"/>
        <v>0</v>
      </c>
      <c r="BN23" s="41">
        <f t="shared" si="9"/>
        <v>44.36871936</v>
      </c>
      <c r="BO23" s="41">
        <f t="shared" si="9"/>
        <v>0.1971830986</v>
      </c>
      <c r="BP23" s="41">
        <f t="shared" si="9"/>
        <v>1.377173352</v>
      </c>
      <c r="BQ23" s="41">
        <f t="shared" si="9"/>
        <v>55.27980535</v>
      </c>
      <c r="BR23" s="41">
        <f t="shared" si="9"/>
        <v>0.3649635036</v>
      </c>
      <c r="BS23" s="41">
        <f t="shared" si="9"/>
        <v>0.1460706982</v>
      </c>
      <c r="BT23" s="41">
        <f t="shared" si="9"/>
        <v>0.482509047</v>
      </c>
      <c r="BU23" s="41">
        <f t="shared" si="9"/>
        <v>0.8211079483</v>
      </c>
      <c r="BV23" s="41">
        <f t="shared" si="9"/>
        <v>0.483886577</v>
      </c>
    </row>
    <row r="24">
      <c r="B24" s="41" t="str">
        <f t="shared" ref="B24:BV24" si="10">B16+B23</f>
        <v>#DIV/0!</v>
      </c>
      <c r="C24" s="41" t="str">
        <f t="shared" si="10"/>
        <v>#DIV/0!</v>
      </c>
      <c r="D24" s="41" t="str">
        <f t="shared" si="10"/>
        <v>#DIV/0!</v>
      </c>
      <c r="E24" s="41" t="str">
        <f t="shared" si="10"/>
        <v>#DIV/0!</v>
      </c>
      <c r="F24" s="41" t="str">
        <f t="shared" si="10"/>
        <v>#DIV/0!</v>
      </c>
      <c r="G24" s="41" t="str">
        <f t="shared" si="10"/>
        <v>#DIV/0!</v>
      </c>
      <c r="H24" s="41" t="str">
        <f t="shared" si="10"/>
        <v>#DIV/0!</v>
      </c>
      <c r="I24" s="41" t="str">
        <f t="shared" si="10"/>
        <v>#DIV/0!</v>
      </c>
      <c r="J24" s="41" t="str">
        <f t="shared" si="10"/>
        <v>#DIV/0!</v>
      </c>
      <c r="K24" s="41" t="str">
        <f t="shared" si="10"/>
        <v>#DIV/0!</v>
      </c>
      <c r="L24" s="41" t="str">
        <f t="shared" si="10"/>
        <v>#DIV/0!</v>
      </c>
      <c r="M24" s="41" t="str">
        <f t="shared" si="10"/>
        <v>#DIV/0!</v>
      </c>
      <c r="N24" s="41" t="str">
        <f t="shared" si="10"/>
        <v>#DIV/0!</v>
      </c>
      <c r="O24" s="41" t="str">
        <f t="shared" si="10"/>
        <v>#DIV/0!</v>
      </c>
      <c r="P24" s="41" t="str">
        <f t="shared" si="10"/>
        <v>#DIV/0!</v>
      </c>
      <c r="Q24" s="41" t="str">
        <f t="shared" si="10"/>
        <v>#DIV/0!</v>
      </c>
      <c r="R24" s="41" t="str">
        <f t="shared" si="10"/>
        <v>#DIV/0!</v>
      </c>
      <c r="S24" s="41" t="str">
        <f t="shared" si="10"/>
        <v>#DIV/0!</v>
      </c>
      <c r="T24" s="41" t="str">
        <f t="shared" si="10"/>
        <v>#DIV/0!</v>
      </c>
      <c r="U24" s="41" t="str">
        <f t="shared" si="10"/>
        <v>#DIV/0!</v>
      </c>
      <c r="V24" s="41" t="str">
        <f t="shared" si="10"/>
        <v>#DIV/0!</v>
      </c>
      <c r="W24" s="41" t="str">
        <f t="shared" si="10"/>
        <v>#DIV/0!</v>
      </c>
      <c r="X24" s="41" t="str">
        <f t="shared" si="10"/>
        <v>#DIV/0!</v>
      </c>
      <c r="Y24" s="41" t="str">
        <f t="shared" si="10"/>
        <v>#DIV/0!</v>
      </c>
      <c r="Z24" s="41" t="str">
        <f t="shared" si="10"/>
        <v>#DIV/0!</v>
      </c>
      <c r="AA24" s="41" t="str">
        <f t="shared" si="10"/>
        <v>#DIV/0!</v>
      </c>
      <c r="AB24" s="41" t="str">
        <f t="shared" si="10"/>
        <v>#DIV/0!</v>
      </c>
      <c r="AC24" s="41" t="str">
        <f t="shared" si="10"/>
        <v>#DIV/0!</v>
      </c>
      <c r="AD24" s="41" t="str">
        <f t="shared" si="10"/>
        <v>#DIV/0!</v>
      </c>
      <c r="AE24" s="41" t="str">
        <f t="shared" si="10"/>
        <v>#DIV/0!</v>
      </c>
      <c r="AF24" s="41" t="str">
        <f t="shared" si="10"/>
        <v>#DIV/0!</v>
      </c>
      <c r="AG24" s="41" t="str">
        <f t="shared" si="10"/>
        <v>#DIV/0!</v>
      </c>
      <c r="AH24" s="41" t="str">
        <f t="shared" si="10"/>
        <v>#DIV/0!</v>
      </c>
      <c r="AI24" s="41" t="str">
        <f t="shared" si="10"/>
        <v>#DIV/0!</v>
      </c>
      <c r="AJ24" s="41" t="str">
        <f t="shared" si="10"/>
        <v>#DIV/0!</v>
      </c>
      <c r="AK24" s="41" t="str">
        <f t="shared" si="10"/>
        <v>#DIV/0!</v>
      </c>
      <c r="AL24" s="41" t="str">
        <f t="shared" si="10"/>
        <v>#DIV/0!</v>
      </c>
      <c r="AM24" s="41" t="str">
        <f t="shared" si="10"/>
        <v>#DIV/0!</v>
      </c>
      <c r="AN24" s="41" t="str">
        <f t="shared" si="10"/>
        <v>#DIV/0!</v>
      </c>
      <c r="AO24" s="41">
        <f t="shared" si="10"/>
        <v>0</v>
      </c>
      <c r="AP24" s="41" t="str">
        <f t="shared" si="10"/>
        <v>#DIV/0!</v>
      </c>
      <c r="AQ24" s="41" t="str">
        <f t="shared" si="10"/>
        <v>#DIV/0!</v>
      </c>
      <c r="AR24" s="41" t="str">
        <f t="shared" si="10"/>
        <v>#DIV/0!</v>
      </c>
      <c r="AS24" s="41" t="str">
        <f t="shared" si="10"/>
        <v>#DIV/0!</v>
      </c>
      <c r="AT24" s="41">
        <f t="shared" si="10"/>
        <v>0.4191114837</v>
      </c>
      <c r="AU24" s="41" t="str">
        <f t="shared" si="10"/>
        <v>#DIV/0!</v>
      </c>
      <c r="AV24" s="41" t="str">
        <f t="shared" si="10"/>
        <v>#DIV/0!</v>
      </c>
      <c r="AW24" s="41">
        <f t="shared" si="10"/>
        <v>0.07449621932</v>
      </c>
      <c r="AX24" s="41">
        <f t="shared" si="10"/>
        <v>0.1439884809</v>
      </c>
      <c r="AY24" s="41">
        <f t="shared" si="10"/>
        <v>0.03767897513</v>
      </c>
      <c r="AZ24" s="41">
        <f t="shared" si="10"/>
        <v>0</v>
      </c>
      <c r="BA24" s="41">
        <f t="shared" si="10"/>
        <v>0.5954406261</v>
      </c>
      <c r="BB24" s="41">
        <f t="shared" si="10"/>
        <v>2.018709995</v>
      </c>
      <c r="BC24" s="41">
        <f t="shared" si="10"/>
        <v>0</v>
      </c>
      <c r="BD24" s="41">
        <f t="shared" si="10"/>
        <v>2.63441504</v>
      </c>
      <c r="BE24" s="41">
        <f t="shared" si="10"/>
        <v>1.640271493</v>
      </c>
      <c r="BF24" s="41">
        <f t="shared" si="10"/>
        <v>0.1881467545</v>
      </c>
      <c r="BG24" s="41">
        <f t="shared" si="10"/>
        <v>0.1594896332</v>
      </c>
      <c r="BH24" s="41">
        <f t="shared" si="10"/>
        <v>5.208333333</v>
      </c>
      <c r="BI24" s="41">
        <f t="shared" si="10"/>
        <v>0.484539133</v>
      </c>
      <c r="BJ24" s="41">
        <f t="shared" si="10"/>
        <v>2.187458571</v>
      </c>
      <c r="BK24" s="41">
        <f t="shared" si="10"/>
        <v>0.2684563758</v>
      </c>
      <c r="BL24" s="41">
        <f t="shared" si="10"/>
        <v>12.70456503</v>
      </c>
      <c r="BM24" s="41">
        <f t="shared" si="10"/>
        <v>1.867512333</v>
      </c>
      <c r="BN24" s="41">
        <f t="shared" si="10"/>
        <v>89.29378629</v>
      </c>
      <c r="BO24" s="41">
        <f t="shared" si="10"/>
        <v>2.704225352</v>
      </c>
      <c r="BP24" s="41">
        <f t="shared" si="10"/>
        <v>4.432776726</v>
      </c>
      <c r="BQ24" s="41">
        <f t="shared" si="10"/>
        <v>65.25547445</v>
      </c>
      <c r="BR24" s="41">
        <f t="shared" si="10"/>
        <v>0.9384775808</v>
      </c>
      <c r="BS24" s="41">
        <f t="shared" si="10"/>
        <v>0.2921413964</v>
      </c>
      <c r="BT24" s="41">
        <f t="shared" si="10"/>
        <v>1.628468034</v>
      </c>
      <c r="BU24" s="41">
        <f t="shared" si="10"/>
        <v>2.299102255</v>
      </c>
      <c r="BV24" s="41">
        <f t="shared" si="10"/>
        <v>3.000096777</v>
      </c>
    </row>
    <row r="25">
      <c r="B25" s="41" t="str">
        <f t="shared" ref="B25:BV25" si="11">B17+B24</f>
        <v>#DIV/0!</v>
      </c>
      <c r="C25" s="41" t="str">
        <f t="shared" si="11"/>
        <v>#DIV/0!</v>
      </c>
      <c r="D25" s="41" t="str">
        <f t="shared" si="11"/>
        <v>#DIV/0!</v>
      </c>
      <c r="E25" s="41" t="str">
        <f t="shared" si="11"/>
        <v>#DIV/0!</v>
      </c>
      <c r="F25" s="41" t="str">
        <f t="shared" si="11"/>
        <v>#DIV/0!</v>
      </c>
      <c r="G25" s="41" t="str">
        <f t="shared" si="11"/>
        <v>#DIV/0!</v>
      </c>
      <c r="H25" s="41" t="str">
        <f t="shared" si="11"/>
        <v>#DIV/0!</v>
      </c>
      <c r="I25" s="41" t="str">
        <f t="shared" si="11"/>
        <v>#DIV/0!</v>
      </c>
      <c r="J25" s="41" t="str">
        <f t="shared" si="11"/>
        <v>#DIV/0!</v>
      </c>
      <c r="K25" s="41" t="str">
        <f t="shared" si="11"/>
        <v>#DIV/0!</v>
      </c>
      <c r="L25" s="41" t="str">
        <f t="shared" si="11"/>
        <v>#DIV/0!</v>
      </c>
      <c r="M25" s="41" t="str">
        <f t="shared" si="11"/>
        <v>#DIV/0!</v>
      </c>
      <c r="N25" s="41" t="str">
        <f t="shared" si="11"/>
        <v>#DIV/0!</v>
      </c>
      <c r="O25" s="41" t="str">
        <f t="shared" si="11"/>
        <v>#DIV/0!</v>
      </c>
      <c r="P25" s="41" t="str">
        <f t="shared" si="11"/>
        <v>#DIV/0!</v>
      </c>
      <c r="Q25" s="41" t="str">
        <f t="shared" si="11"/>
        <v>#DIV/0!</v>
      </c>
      <c r="R25" s="41" t="str">
        <f t="shared" si="11"/>
        <v>#DIV/0!</v>
      </c>
      <c r="S25" s="41" t="str">
        <f t="shared" si="11"/>
        <v>#DIV/0!</v>
      </c>
      <c r="T25" s="41" t="str">
        <f t="shared" si="11"/>
        <v>#DIV/0!</v>
      </c>
      <c r="U25" s="41" t="str">
        <f t="shared" si="11"/>
        <v>#DIV/0!</v>
      </c>
      <c r="V25" s="41" t="str">
        <f t="shared" si="11"/>
        <v>#DIV/0!</v>
      </c>
      <c r="W25" s="41" t="str">
        <f t="shared" si="11"/>
        <v>#DIV/0!</v>
      </c>
      <c r="X25" s="41" t="str">
        <f t="shared" si="11"/>
        <v>#DIV/0!</v>
      </c>
      <c r="Y25" s="41" t="str">
        <f t="shared" si="11"/>
        <v>#DIV/0!</v>
      </c>
      <c r="Z25" s="41" t="str">
        <f t="shared" si="11"/>
        <v>#DIV/0!</v>
      </c>
      <c r="AA25" s="41" t="str">
        <f t="shared" si="11"/>
        <v>#DIV/0!</v>
      </c>
      <c r="AB25" s="41" t="str">
        <f t="shared" si="11"/>
        <v>#DIV/0!</v>
      </c>
      <c r="AC25" s="41" t="str">
        <f t="shared" si="11"/>
        <v>#DIV/0!</v>
      </c>
      <c r="AD25" s="41" t="str">
        <f t="shared" si="11"/>
        <v>#DIV/0!</v>
      </c>
      <c r="AE25" s="41" t="str">
        <f t="shared" si="11"/>
        <v>#DIV/0!</v>
      </c>
      <c r="AF25" s="41" t="str">
        <f t="shared" si="11"/>
        <v>#DIV/0!</v>
      </c>
      <c r="AG25" s="41" t="str">
        <f t="shared" si="11"/>
        <v>#DIV/0!</v>
      </c>
      <c r="AH25" s="41" t="str">
        <f t="shared" si="11"/>
        <v>#DIV/0!</v>
      </c>
      <c r="AI25" s="41" t="str">
        <f t="shared" si="11"/>
        <v>#DIV/0!</v>
      </c>
      <c r="AJ25" s="41" t="str">
        <f t="shared" si="11"/>
        <v>#DIV/0!</v>
      </c>
      <c r="AK25" s="41" t="str">
        <f t="shared" si="11"/>
        <v>#DIV/0!</v>
      </c>
      <c r="AL25" s="41" t="str">
        <f t="shared" si="11"/>
        <v>#DIV/0!</v>
      </c>
      <c r="AM25" s="41" t="str">
        <f t="shared" si="11"/>
        <v>#DIV/0!</v>
      </c>
      <c r="AN25" s="41" t="str">
        <f t="shared" si="11"/>
        <v>#DIV/0!</v>
      </c>
      <c r="AO25" s="41">
        <f t="shared" si="11"/>
        <v>7.387187168</v>
      </c>
      <c r="AP25" s="41" t="str">
        <f t="shared" si="11"/>
        <v>#DIV/0!</v>
      </c>
      <c r="AQ25" s="41" t="str">
        <f t="shared" si="11"/>
        <v>#DIV/0!</v>
      </c>
      <c r="AR25" s="41" t="str">
        <f t="shared" si="11"/>
        <v>#DIV/0!</v>
      </c>
      <c r="AS25" s="41" t="str">
        <f t="shared" si="11"/>
        <v>#DIV/0!</v>
      </c>
      <c r="AT25" s="41">
        <f t="shared" si="11"/>
        <v>17.60268231</v>
      </c>
      <c r="AU25" s="41" t="str">
        <f t="shared" si="11"/>
        <v>#DIV/0!</v>
      </c>
      <c r="AV25" s="41" t="str">
        <f t="shared" si="11"/>
        <v>#DIV/0!</v>
      </c>
      <c r="AW25" s="41">
        <f t="shared" si="11"/>
        <v>6.704659739</v>
      </c>
      <c r="AX25" s="41">
        <f t="shared" si="11"/>
        <v>4.535637149</v>
      </c>
      <c r="AY25" s="41">
        <f t="shared" si="11"/>
        <v>5.538809344</v>
      </c>
      <c r="AZ25" s="41">
        <f t="shared" si="11"/>
        <v>2.850356295</v>
      </c>
      <c r="BA25" s="41">
        <f t="shared" si="11"/>
        <v>13.18475672</v>
      </c>
      <c r="BB25" s="41">
        <f t="shared" si="11"/>
        <v>13.63860167</v>
      </c>
      <c r="BC25" s="41">
        <f t="shared" si="11"/>
        <v>5.636743215</v>
      </c>
      <c r="BD25" s="41">
        <f t="shared" si="11"/>
        <v>19.93773201</v>
      </c>
      <c r="BE25" s="41">
        <f t="shared" si="11"/>
        <v>28.78959276</v>
      </c>
      <c r="BF25" s="41">
        <f t="shared" si="11"/>
        <v>10.3480715</v>
      </c>
      <c r="BG25" s="41">
        <f t="shared" si="11"/>
        <v>18.261563</v>
      </c>
      <c r="BH25" s="41">
        <f t="shared" si="11"/>
        <v>32.01388889</v>
      </c>
      <c r="BI25" s="41">
        <f t="shared" si="11"/>
        <v>6.90930611</v>
      </c>
      <c r="BJ25" s="41">
        <f t="shared" si="11"/>
        <v>25.91806973</v>
      </c>
      <c r="BK25" s="41">
        <f t="shared" si="11"/>
        <v>24.22818792</v>
      </c>
      <c r="BL25" s="41">
        <f t="shared" si="11"/>
        <v>49.78466839</v>
      </c>
      <c r="BM25" s="41">
        <f t="shared" si="11"/>
        <v>49.43622269</v>
      </c>
      <c r="BN25" s="41">
        <f t="shared" si="11"/>
        <v>97.9867172</v>
      </c>
      <c r="BO25" s="41">
        <f t="shared" si="11"/>
        <v>83.66197183</v>
      </c>
      <c r="BP25" s="41">
        <f t="shared" si="11"/>
        <v>12.05026683</v>
      </c>
      <c r="BQ25" s="41">
        <f t="shared" si="11"/>
        <v>83.74695864</v>
      </c>
      <c r="BR25" s="41">
        <f t="shared" si="11"/>
        <v>1.876955162</v>
      </c>
      <c r="BS25" s="41">
        <f t="shared" si="11"/>
        <v>3.943908852</v>
      </c>
      <c r="BT25" s="41">
        <f t="shared" si="11"/>
        <v>3.920386007</v>
      </c>
      <c r="BU25" s="41">
        <f t="shared" si="11"/>
        <v>9.85329538</v>
      </c>
      <c r="BV25" s="41">
        <f t="shared" si="11"/>
        <v>14.7585406</v>
      </c>
    </row>
    <row r="26">
      <c r="B26" s="41" t="str">
        <f t="shared" ref="B26:BV26" si="12">B18+B25</f>
        <v>#DIV/0!</v>
      </c>
      <c r="C26" s="41" t="str">
        <f t="shared" si="12"/>
        <v>#DIV/0!</v>
      </c>
      <c r="D26" s="41" t="str">
        <f t="shared" si="12"/>
        <v>#DIV/0!</v>
      </c>
      <c r="E26" s="41" t="str">
        <f t="shared" si="12"/>
        <v>#DIV/0!</v>
      </c>
      <c r="F26" s="41" t="str">
        <f t="shared" si="12"/>
        <v>#DIV/0!</v>
      </c>
      <c r="G26" s="41" t="str">
        <f t="shared" si="12"/>
        <v>#DIV/0!</v>
      </c>
      <c r="H26" s="41" t="str">
        <f t="shared" si="12"/>
        <v>#DIV/0!</v>
      </c>
      <c r="I26" s="41" t="str">
        <f t="shared" si="12"/>
        <v>#DIV/0!</v>
      </c>
      <c r="J26" s="41" t="str">
        <f t="shared" si="12"/>
        <v>#DIV/0!</v>
      </c>
      <c r="K26" s="41" t="str">
        <f t="shared" si="12"/>
        <v>#DIV/0!</v>
      </c>
      <c r="L26" s="41" t="str">
        <f t="shared" si="12"/>
        <v>#DIV/0!</v>
      </c>
      <c r="M26" s="41" t="str">
        <f t="shared" si="12"/>
        <v>#DIV/0!</v>
      </c>
      <c r="N26" s="41" t="str">
        <f t="shared" si="12"/>
        <v>#DIV/0!</v>
      </c>
      <c r="O26" s="41" t="str">
        <f t="shared" si="12"/>
        <v>#DIV/0!</v>
      </c>
      <c r="P26" s="41" t="str">
        <f t="shared" si="12"/>
        <v>#DIV/0!</v>
      </c>
      <c r="Q26" s="41" t="str">
        <f t="shared" si="12"/>
        <v>#DIV/0!</v>
      </c>
      <c r="R26" s="41" t="str">
        <f t="shared" si="12"/>
        <v>#DIV/0!</v>
      </c>
      <c r="S26" s="41" t="str">
        <f t="shared" si="12"/>
        <v>#DIV/0!</v>
      </c>
      <c r="T26" s="41" t="str">
        <f t="shared" si="12"/>
        <v>#DIV/0!</v>
      </c>
      <c r="U26" s="41" t="str">
        <f t="shared" si="12"/>
        <v>#DIV/0!</v>
      </c>
      <c r="V26" s="41" t="str">
        <f t="shared" si="12"/>
        <v>#DIV/0!</v>
      </c>
      <c r="W26" s="41" t="str">
        <f t="shared" si="12"/>
        <v>#DIV/0!</v>
      </c>
      <c r="X26" s="41" t="str">
        <f t="shared" si="12"/>
        <v>#DIV/0!</v>
      </c>
      <c r="Y26" s="41" t="str">
        <f t="shared" si="12"/>
        <v>#DIV/0!</v>
      </c>
      <c r="Z26" s="41" t="str">
        <f t="shared" si="12"/>
        <v>#DIV/0!</v>
      </c>
      <c r="AA26" s="41" t="str">
        <f t="shared" si="12"/>
        <v>#DIV/0!</v>
      </c>
      <c r="AB26" s="41" t="str">
        <f t="shared" si="12"/>
        <v>#DIV/0!</v>
      </c>
      <c r="AC26" s="41" t="str">
        <f t="shared" si="12"/>
        <v>#DIV/0!</v>
      </c>
      <c r="AD26" s="41" t="str">
        <f t="shared" si="12"/>
        <v>#DIV/0!</v>
      </c>
      <c r="AE26" s="41" t="str">
        <f t="shared" si="12"/>
        <v>#DIV/0!</v>
      </c>
      <c r="AF26" s="41" t="str">
        <f t="shared" si="12"/>
        <v>#DIV/0!</v>
      </c>
      <c r="AG26" s="41" t="str">
        <f t="shared" si="12"/>
        <v>#DIV/0!</v>
      </c>
      <c r="AH26" s="41" t="str">
        <f t="shared" si="12"/>
        <v>#DIV/0!</v>
      </c>
      <c r="AI26" s="41" t="str">
        <f t="shared" si="12"/>
        <v>#DIV/0!</v>
      </c>
      <c r="AJ26" s="41" t="str">
        <f t="shared" si="12"/>
        <v>#DIV/0!</v>
      </c>
      <c r="AK26" s="41" t="str">
        <f t="shared" si="12"/>
        <v>#DIV/0!</v>
      </c>
      <c r="AL26" s="41" t="str">
        <f t="shared" si="12"/>
        <v>#DIV/0!</v>
      </c>
      <c r="AM26" s="41" t="str">
        <f t="shared" si="12"/>
        <v>#DIV/0!</v>
      </c>
      <c r="AN26" s="41" t="str">
        <f t="shared" si="12"/>
        <v>#DIV/0!</v>
      </c>
      <c r="AO26" s="41">
        <f t="shared" si="12"/>
        <v>94.1685187</v>
      </c>
      <c r="AP26" s="41" t="str">
        <f t="shared" si="12"/>
        <v>#DIV/0!</v>
      </c>
      <c r="AQ26" s="41" t="str">
        <f t="shared" si="12"/>
        <v>#DIV/0!</v>
      </c>
      <c r="AR26" s="41" t="str">
        <f t="shared" si="12"/>
        <v>#DIV/0!</v>
      </c>
      <c r="AS26" s="41" t="str">
        <f t="shared" si="12"/>
        <v>#DIV/0!</v>
      </c>
      <c r="AT26" s="41">
        <f t="shared" si="12"/>
        <v>94.55155071</v>
      </c>
      <c r="AU26" s="41" t="str">
        <f t="shared" si="12"/>
        <v>#DIV/0!</v>
      </c>
      <c r="AV26" s="41" t="str">
        <f t="shared" si="12"/>
        <v>#DIV/0!</v>
      </c>
      <c r="AW26" s="41">
        <f t="shared" si="12"/>
        <v>94.57295042</v>
      </c>
      <c r="AX26" s="41">
        <f t="shared" si="12"/>
        <v>88.2649388</v>
      </c>
      <c r="AY26" s="41">
        <f t="shared" si="12"/>
        <v>94.87565938</v>
      </c>
      <c r="AZ26" s="41">
        <f t="shared" si="12"/>
        <v>95.36817102</v>
      </c>
      <c r="BA26" s="41">
        <f t="shared" si="12"/>
        <v>96.63150732</v>
      </c>
      <c r="BB26" s="41">
        <f t="shared" si="12"/>
        <v>97.53815854</v>
      </c>
      <c r="BC26" s="41">
        <f t="shared" si="12"/>
        <v>96.5901183</v>
      </c>
      <c r="BD26" s="41">
        <f t="shared" si="12"/>
        <v>92.80325709</v>
      </c>
      <c r="BE26" s="41">
        <f t="shared" si="12"/>
        <v>95.19230769</v>
      </c>
      <c r="BF26" s="41">
        <f t="shared" si="12"/>
        <v>100.1881468</v>
      </c>
      <c r="BG26" s="41">
        <f t="shared" si="12"/>
        <v>94.49760766</v>
      </c>
      <c r="BH26" s="41">
        <f t="shared" si="12"/>
        <v>96.38888889</v>
      </c>
      <c r="BI26" s="41">
        <f t="shared" si="12"/>
        <v>90.25373576</v>
      </c>
      <c r="BJ26" s="41">
        <f t="shared" si="12"/>
        <v>97.0436166</v>
      </c>
      <c r="BK26" s="41">
        <f t="shared" si="12"/>
        <v>96.84563758</v>
      </c>
      <c r="BL26" s="41">
        <f t="shared" si="12"/>
        <v>98.01894918</v>
      </c>
      <c r="BM26" s="41">
        <f t="shared" si="12"/>
        <v>99.29527837</v>
      </c>
      <c r="BN26" s="41">
        <f t="shared" si="12"/>
        <v>99.62098821</v>
      </c>
      <c r="BO26" s="41">
        <f t="shared" si="12"/>
        <v>99.43661972</v>
      </c>
      <c r="BP26" s="41">
        <f t="shared" si="12"/>
        <v>42.6923739</v>
      </c>
      <c r="BQ26" s="41">
        <f t="shared" si="12"/>
        <v>98.73479319</v>
      </c>
      <c r="BR26" s="41">
        <f t="shared" si="12"/>
        <v>46.66319082</v>
      </c>
      <c r="BS26" s="41">
        <f t="shared" si="12"/>
        <v>59.59684487</v>
      </c>
      <c r="BT26" s="41">
        <f t="shared" si="12"/>
        <v>54.8854041</v>
      </c>
      <c r="BU26" s="41">
        <f t="shared" si="12"/>
        <v>91.74512809</v>
      </c>
      <c r="BV26" s="41">
        <f t="shared" si="12"/>
        <v>95.27726701</v>
      </c>
    </row>
    <row r="27">
      <c r="B27" s="41" t="str">
        <f t="shared" ref="B27:BV27" si="13">B19+B26</f>
        <v>#DIV/0!</v>
      </c>
      <c r="C27" s="41" t="str">
        <f t="shared" si="13"/>
        <v>#DIV/0!</v>
      </c>
      <c r="D27" s="41" t="str">
        <f t="shared" si="13"/>
        <v>#DIV/0!</v>
      </c>
      <c r="E27" s="41" t="str">
        <f t="shared" si="13"/>
        <v>#DIV/0!</v>
      </c>
      <c r="F27" s="41" t="str">
        <f t="shared" si="13"/>
        <v>#DIV/0!</v>
      </c>
      <c r="G27" s="41" t="str">
        <f t="shared" si="13"/>
        <v>#DIV/0!</v>
      </c>
      <c r="H27" s="41" t="str">
        <f t="shared" si="13"/>
        <v>#DIV/0!</v>
      </c>
      <c r="I27" s="41" t="str">
        <f t="shared" si="13"/>
        <v>#DIV/0!</v>
      </c>
      <c r="J27" s="41" t="str">
        <f t="shared" si="13"/>
        <v>#DIV/0!</v>
      </c>
      <c r="K27" s="41" t="str">
        <f t="shared" si="13"/>
        <v>#DIV/0!</v>
      </c>
      <c r="L27" s="41" t="str">
        <f t="shared" si="13"/>
        <v>#DIV/0!</v>
      </c>
      <c r="M27" s="41" t="str">
        <f t="shared" si="13"/>
        <v>#DIV/0!</v>
      </c>
      <c r="N27" s="41" t="str">
        <f t="shared" si="13"/>
        <v>#DIV/0!</v>
      </c>
      <c r="O27" s="41" t="str">
        <f t="shared" si="13"/>
        <v>#DIV/0!</v>
      </c>
      <c r="P27" s="41" t="str">
        <f t="shared" si="13"/>
        <v>#DIV/0!</v>
      </c>
      <c r="Q27" s="41" t="str">
        <f t="shared" si="13"/>
        <v>#DIV/0!</v>
      </c>
      <c r="R27" s="41" t="str">
        <f t="shared" si="13"/>
        <v>#DIV/0!</v>
      </c>
      <c r="S27" s="41" t="str">
        <f t="shared" si="13"/>
        <v>#DIV/0!</v>
      </c>
      <c r="T27" s="41" t="str">
        <f t="shared" si="13"/>
        <v>#DIV/0!</v>
      </c>
      <c r="U27" s="41" t="str">
        <f t="shared" si="13"/>
        <v>#DIV/0!</v>
      </c>
      <c r="V27" s="41" t="str">
        <f t="shared" si="13"/>
        <v>#DIV/0!</v>
      </c>
      <c r="W27" s="41" t="str">
        <f t="shared" si="13"/>
        <v>#DIV/0!</v>
      </c>
      <c r="X27" s="41" t="str">
        <f t="shared" si="13"/>
        <v>#DIV/0!</v>
      </c>
      <c r="Y27" s="41" t="str">
        <f t="shared" si="13"/>
        <v>#DIV/0!</v>
      </c>
      <c r="Z27" s="41" t="str">
        <f t="shared" si="13"/>
        <v>#DIV/0!</v>
      </c>
      <c r="AA27" s="41" t="str">
        <f t="shared" si="13"/>
        <v>#DIV/0!</v>
      </c>
      <c r="AB27" s="41" t="str">
        <f t="shared" si="13"/>
        <v>#DIV/0!</v>
      </c>
      <c r="AC27" s="41" t="str">
        <f t="shared" si="13"/>
        <v>#DIV/0!</v>
      </c>
      <c r="AD27" s="41" t="str">
        <f t="shared" si="13"/>
        <v>#DIV/0!</v>
      </c>
      <c r="AE27" s="41" t="str">
        <f t="shared" si="13"/>
        <v>#DIV/0!</v>
      </c>
      <c r="AF27" s="41" t="str">
        <f t="shared" si="13"/>
        <v>#DIV/0!</v>
      </c>
      <c r="AG27" s="41" t="str">
        <f t="shared" si="13"/>
        <v>#DIV/0!</v>
      </c>
      <c r="AH27" s="41" t="str">
        <f t="shared" si="13"/>
        <v>#DIV/0!</v>
      </c>
      <c r="AI27" s="41" t="str">
        <f t="shared" si="13"/>
        <v>#DIV/0!</v>
      </c>
      <c r="AJ27" s="41" t="str">
        <f t="shared" si="13"/>
        <v>#DIV/0!</v>
      </c>
      <c r="AK27" s="41" t="str">
        <f t="shared" si="13"/>
        <v>#DIV/0!</v>
      </c>
      <c r="AL27" s="41" t="str">
        <f t="shared" si="13"/>
        <v>#DIV/0!</v>
      </c>
      <c r="AM27" s="41" t="str">
        <f t="shared" si="13"/>
        <v>#DIV/0!</v>
      </c>
      <c r="AN27" s="41" t="str">
        <f t="shared" si="13"/>
        <v>#DIV/0!</v>
      </c>
      <c r="AO27" s="41">
        <f t="shared" si="13"/>
        <v>99.94685477</v>
      </c>
      <c r="AP27" s="41" t="str">
        <f t="shared" si="13"/>
        <v>#DIV/0!</v>
      </c>
      <c r="AQ27" s="41" t="str">
        <f t="shared" si="13"/>
        <v>#DIV/0!</v>
      </c>
      <c r="AR27" s="41" t="str">
        <f t="shared" si="13"/>
        <v>#DIV/0!</v>
      </c>
      <c r="AS27" s="41" t="str">
        <f t="shared" si="13"/>
        <v>#DIV/0!</v>
      </c>
      <c r="AT27" s="41">
        <f t="shared" si="13"/>
        <v>100.0838223</v>
      </c>
      <c r="AU27" s="41" t="str">
        <f t="shared" si="13"/>
        <v>#DIV/0!</v>
      </c>
      <c r="AV27" s="41" t="str">
        <f t="shared" si="13"/>
        <v>#DIV/0!</v>
      </c>
      <c r="AW27" s="41">
        <f t="shared" si="13"/>
        <v>100.0856707</v>
      </c>
      <c r="AX27" s="41">
        <f t="shared" si="13"/>
        <v>100.3599712</v>
      </c>
      <c r="AY27" s="41">
        <f t="shared" si="13"/>
        <v>100</v>
      </c>
      <c r="AZ27" s="41">
        <f t="shared" si="13"/>
        <v>99.76247031</v>
      </c>
      <c r="BA27" s="41">
        <f t="shared" si="13"/>
        <v>99.86389929</v>
      </c>
      <c r="BB27" s="41">
        <f t="shared" si="13"/>
        <v>100.0492368</v>
      </c>
      <c r="BC27" s="41">
        <f t="shared" si="13"/>
        <v>99.93041058</v>
      </c>
      <c r="BD27" s="41">
        <f t="shared" si="13"/>
        <v>98.85043707</v>
      </c>
      <c r="BE27" s="41">
        <f t="shared" si="13"/>
        <v>100</v>
      </c>
      <c r="BF27" s="41">
        <f t="shared" si="13"/>
        <v>104.0451552</v>
      </c>
      <c r="BG27" s="41">
        <f t="shared" si="13"/>
        <v>100.1594896</v>
      </c>
      <c r="BH27" s="41">
        <f t="shared" si="13"/>
        <v>100.625</v>
      </c>
      <c r="BI27" s="41">
        <f t="shared" si="13"/>
        <v>99.95191596</v>
      </c>
      <c r="BJ27" s="41">
        <f t="shared" si="13"/>
        <v>100.4242344</v>
      </c>
      <c r="BK27" s="41">
        <f t="shared" si="13"/>
        <v>100.0671141</v>
      </c>
      <c r="BL27" s="41">
        <f t="shared" si="13"/>
        <v>100</v>
      </c>
      <c r="BM27" s="41">
        <f t="shared" si="13"/>
        <v>100.1057082</v>
      </c>
      <c r="BN27" s="41">
        <f t="shared" si="13"/>
        <v>99.69053166</v>
      </c>
      <c r="BO27" s="41">
        <f t="shared" si="13"/>
        <v>99.94366197</v>
      </c>
      <c r="BP27" s="41">
        <f t="shared" si="13"/>
        <v>93.26045791</v>
      </c>
      <c r="BQ27" s="41">
        <f t="shared" si="13"/>
        <v>99.8053528</v>
      </c>
      <c r="BR27" s="41">
        <f t="shared" si="13"/>
        <v>95.35974974</v>
      </c>
      <c r="BS27" s="41">
        <f t="shared" si="13"/>
        <v>70.55214724</v>
      </c>
      <c r="BT27" s="41">
        <f t="shared" si="13"/>
        <v>92.94330519</v>
      </c>
      <c r="BU27" s="41">
        <f t="shared" si="13"/>
        <v>99.79198599</v>
      </c>
      <c r="BV27" s="41">
        <f t="shared" si="13"/>
        <v>99.00319365</v>
      </c>
    </row>
    <row r="28">
      <c r="B28" s="41" t="str">
        <f t="shared" ref="B28:BV28" si="14">B20+B27</f>
        <v>#DIV/0!</v>
      </c>
      <c r="C28" s="41" t="str">
        <f t="shared" si="14"/>
        <v>#DIV/0!</v>
      </c>
      <c r="D28" s="41" t="str">
        <f t="shared" si="14"/>
        <v>#DIV/0!</v>
      </c>
      <c r="E28" s="41" t="str">
        <f t="shared" si="14"/>
        <v>#DIV/0!</v>
      </c>
      <c r="F28" s="41" t="str">
        <f t="shared" si="14"/>
        <v>#DIV/0!</v>
      </c>
      <c r="G28" s="41" t="str">
        <f t="shared" si="14"/>
        <v>#DIV/0!</v>
      </c>
      <c r="H28" s="41" t="str">
        <f t="shared" si="14"/>
        <v>#DIV/0!</v>
      </c>
      <c r="I28" s="41" t="str">
        <f t="shared" si="14"/>
        <v>#DIV/0!</v>
      </c>
      <c r="J28" s="41" t="str">
        <f t="shared" si="14"/>
        <v>#DIV/0!</v>
      </c>
      <c r="K28" s="41" t="str">
        <f t="shared" si="14"/>
        <v>#DIV/0!</v>
      </c>
      <c r="L28" s="41" t="str">
        <f t="shared" si="14"/>
        <v>#DIV/0!</v>
      </c>
      <c r="M28" s="41" t="str">
        <f t="shared" si="14"/>
        <v>#DIV/0!</v>
      </c>
      <c r="N28" s="41" t="str">
        <f t="shared" si="14"/>
        <v>#DIV/0!</v>
      </c>
      <c r="O28" s="41" t="str">
        <f t="shared" si="14"/>
        <v>#DIV/0!</v>
      </c>
      <c r="P28" s="41" t="str">
        <f t="shared" si="14"/>
        <v>#DIV/0!</v>
      </c>
      <c r="Q28" s="41" t="str">
        <f t="shared" si="14"/>
        <v>#DIV/0!</v>
      </c>
      <c r="R28" s="41" t="str">
        <f t="shared" si="14"/>
        <v>#DIV/0!</v>
      </c>
      <c r="S28" s="41" t="str">
        <f t="shared" si="14"/>
        <v>#DIV/0!</v>
      </c>
      <c r="T28" s="41" t="str">
        <f t="shared" si="14"/>
        <v>#DIV/0!</v>
      </c>
      <c r="U28" s="41" t="str">
        <f t="shared" si="14"/>
        <v>#DIV/0!</v>
      </c>
      <c r="V28" s="41" t="str">
        <f t="shared" si="14"/>
        <v>#DIV/0!</v>
      </c>
      <c r="W28" s="41" t="str">
        <f t="shared" si="14"/>
        <v>#DIV/0!</v>
      </c>
      <c r="X28" s="41" t="str">
        <f t="shared" si="14"/>
        <v>#DIV/0!</v>
      </c>
      <c r="Y28" s="41" t="str">
        <f t="shared" si="14"/>
        <v>#DIV/0!</v>
      </c>
      <c r="Z28" s="41" t="str">
        <f t="shared" si="14"/>
        <v>#DIV/0!</v>
      </c>
      <c r="AA28" s="41" t="str">
        <f t="shared" si="14"/>
        <v>#DIV/0!</v>
      </c>
      <c r="AB28" s="41" t="str">
        <f t="shared" si="14"/>
        <v>#DIV/0!</v>
      </c>
      <c r="AC28" s="41" t="str">
        <f t="shared" si="14"/>
        <v>#DIV/0!</v>
      </c>
      <c r="AD28" s="41" t="str">
        <f t="shared" si="14"/>
        <v>#DIV/0!</v>
      </c>
      <c r="AE28" s="41" t="str">
        <f t="shared" si="14"/>
        <v>#DIV/0!</v>
      </c>
      <c r="AF28" s="41" t="str">
        <f t="shared" si="14"/>
        <v>#DIV/0!</v>
      </c>
      <c r="AG28" s="41" t="str">
        <f t="shared" si="14"/>
        <v>#DIV/0!</v>
      </c>
      <c r="AH28" s="41" t="str">
        <f t="shared" si="14"/>
        <v>#DIV/0!</v>
      </c>
      <c r="AI28" s="41" t="str">
        <f t="shared" si="14"/>
        <v>#DIV/0!</v>
      </c>
      <c r="AJ28" s="41" t="str">
        <f t="shared" si="14"/>
        <v>#DIV/0!</v>
      </c>
      <c r="AK28" s="41" t="str">
        <f t="shared" si="14"/>
        <v>#DIV/0!</v>
      </c>
      <c r="AL28" s="41" t="str">
        <f t="shared" si="14"/>
        <v>#DIV/0!</v>
      </c>
      <c r="AM28" s="41" t="str">
        <f t="shared" si="14"/>
        <v>#DIV/0!</v>
      </c>
      <c r="AN28" s="41" t="str">
        <f t="shared" si="14"/>
        <v>#DIV/0!</v>
      </c>
      <c r="AO28" s="41">
        <f t="shared" si="14"/>
        <v>99.94685477</v>
      </c>
      <c r="AP28" s="41" t="str">
        <f t="shared" si="14"/>
        <v>#DIV/0!</v>
      </c>
      <c r="AQ28" s="41" t="str">
        <f t="shared" si="14"/>
        <v>#DIV/0!</v>
      </c>
      <c r="AR28" s="41" t="str">
        <f t="shared" si="14"/>
        <v>#DIV/0!</v>
      </c>
      <c r="AS28" s="41" t="str">
        <f t="shared" si="14"/>
        <v>#DIV/0!</v>
      </c>
      <c r="AT28" s="41">
        <f t="shared" si="14"/>
        <v>100.1676446</v>
      </c>
      <c r="AU28" s="41" t="str">
        <f t="shared" si="14"/>
        <v>#DIV/0!</v>
      </c>
      <c r="AV28" s="41" t="str">
        <f t="shared" si="14"/>
        <v>#DIV/0!</v>
      </c>
      <c r="AW28" s="41">
        <f t="shared" si="14"/>
        <v>100.1229188</v>
      </c>
      <c r="AX28" s="41">
        <f t="shared" si="14"/>
        <v>100.5039597</v>
      </c>
      <c r="AY28" s="41">
        <f t="shared" si="14"/>
        <v>100</v>
      </c>
      <c r="AZ28" s="41">
        <f t="shared" si="14"/>
        <v>99.76247031</v>
      </c>
      <c r="BA28" s="41">
        <f t="shared" si="14"/>
        <v>99.94896223</v>
      </c>
      <c r="BB28" s="41">
        <f t="shared" si="14"/>
        <v>100.0492368</v>
      </c>
      <c r="BC28" s="41">
        <f t="shared" si="14"/>
        <v>99.93041058</v>
      </c>
      <c r="BD28" s="41">
        <f t="shared" si="14"/>
        <v>98.91031014</v>
      </c>
      <c r="BE28" s="41">
        <f t="shared" si="14"/>
        <v>100</v>
      </c>
      <c r="BF28" s="41">
        <f t="shared" si="14"/>
        <v>104.0827846</v>
      </c>
      <c r="BG28" s="41">
        <f t="shared" si="14"/>
        <v>100.2392344</v>
      </c>
      <c r="BH28" s="41">
        <f t="shared" si="14"/>
        <v>100.625</v>
      </c>
      <c r="BI28" s="41">
        <f t="shared" si="14"/>
        <v>99.98520491</v>
      </c>
      <c r="BJ28" s="41">
        <f t="shared" si="14"/>
        <v>100.4242344</v>
      </c>
      <c r="BK28" s="41">
        <f t="shared" si="14"/>
        <v>100.0671141</v>
      </c>
      <c r="BL28" s="41">
        <f t="shared" si="14"/>
        <v>100.0430663</v>
      </c>
      <c r="BM28" s="41">
        <f t="shared" si="14"/>
        <v>100.1761804</v>
      </c>
      <c r="BN28" s="41">
        <f t="shared" si="14"/>
        <v>99.69053166</v>
      </c>
      <c r="BO28" s="41">
        <f t="shared" si="14"/>
        <v>100.0901408</v>
      </c>
      <c r="BP28" s="41">
        <f t="shared" si="14"/>
        <v>99.88810467</v>
      </c>
      <c r="BQ28" s="41">
        <f t="shared" si="14"/>
        <v>100.4379562</v>
      </c>
      <c r="BR28" s="41">
        <f t="shared" si="14"/>
        <v>100</v>
      </c>
      <c r="BS28" s="41">
        <f t="shared" si="14"/>
        <v>100.0584283</v>
      </c>
      <c r="BT28" s="41">
        <f t="shared" si="14"/>
        <v>99.63811821</v>
      </c>
      <c r="BU28" s="41">
        <f t="shared" si="14"/>
        <v>99.95620758</v>
      </c>
      <c r="BV28" s="41">
        <f t="shared" si="14"/>
        <v>99.05158231</v>
      </c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>
      <c r="A30" s="41" t="s">
        <v>45</v>
      </c>
      <c r="B30" s="41">
        <f t="shared" ref="B30:BV30" si="15">SUM(B6:B12)</f>
        <v>0</v>
      </c>
      <c r="C30" s="41">
        <f t="shared" si="15"/>
        <v>0</v>
      </c>
      <c r="D30" s="41">
        <f t="shared" si="15"/>
        <v>0</v>
      </c>
      <c r="E30" s="41">
        <f t="shared" si="15"/>
        <v>0</v>
      </c>
      <c r="F30" s="41">
        <f t="shared" si="15"/>
        <v>0</v>
      </c>
      <c r="G30" s="41">
        <f t="shared" si="15"/>
        <v>0</v>
      </c>
      <c r="H30" s="41">
        <f t="shared" si="15"/>
        <v>0</v>
      </c>
      <c r="I30" s="41">
        <f t="shared" si="15"/>
        <v>0</v>
      </c>
      <c r="J30" s="41">
        <f t="shared" si="15"/>
        <v>0</v>
      </c>
      <c r="K30" s="41">
        <f t="shared" si="15"/>
        <v>0</v>
      </c>
      <c r="L30" s="41">
        <f t="shared" si="15"/>
        <v>0</v>
      </c>
      <c r="M30" s="41">
        <f t="shared" si="15"/>
        <v>0</v>
      </c>
      <c r="N30" s="41">
        <f t="shared" si="15"/>
        <v>0</v>
      </c>
      <c r="O30" s="41">
        <f t="shared" si="15"/>
        <v>0</v>
      </c>
      <c r="P30" s="41">
        <f t="shared" si="15"/>
        <v>0</v>
      </c>
      <c r="Q30" s="41">
        <f t="shared" si="15"/>
        <v>0</v>
      </c>
      <c r="R30" s="41">
        <f t="shared" si="15"/>
        <v>0</v>
      </c>
      <c r="S30" s="41">
        <f t="shared" si="15"/>
        <v>0</v>
      </c>
      <c r="T30" s="41">
        <f t="shared" si="15"/>
        <v>0</v>
      </c>
      <c r="U30" s="41">
        <f t="shared" si="15"/>
        <v>0</v>
      </c>
      <c r="V30" s="41">
        <f t="shared" si="15"/>
        <v>0</v>
      </c>
      <c r="W30" s="41">
        <f t="shared" si="15"/>
        <v>0</v>
      </c>
      <c r="X30" s="41">
        <f t="shared" si="15"/>
        <v>0</v>
      </c>
      <c r="Y30" s="41">
        <f t="shared" si="15"/>
        <v>0</v>
      </c>
      <c r="Z30" s="41">
        <f t="shared" si="15"/>
        <v>0</v>
      </c>
      <c r="AA30" s="41">
        <f t="shared" si="15"/>
        <v>0</v>
      </c>
      <c r="AB30" s="41">
        <f t="shared" si="15"/>
        <v>0</v>
      </c>
      <c r="AC30" s="41">
        <f t="shared" si="15"/>
        <v>0</v>
      </c>
      <c r="AD30" s="41">
        <f t="shared" si="15"/>
        <v>0</v>
      </c>
      <c r="AE30" s="41">
        <f t="shared" si="15"/>
        <v>0</v>
      </c>
      <c r="AF30" s="41">
        <f t="shared" si="15"/>
        <v>0</v>
      </c>
      <c r="AG30" s="41">
        <f t="shared" si="15"/>
        <v>0</v>
      </c>
      <c r="AH30" s="41">
        <f t="shared" si="15"/>
        <v>0</v>
      </c>
      <c r="AI30" s="41">
        <f t="shared" si="15"/>
        <v>0</v>
      </c>
      <c r="AJ30" s="41">
        <f t="shared" si="15"/>
        <v>0</v>
      </c>
      <c r="AK30" s="41">
        <f t="shared" si="15"/>
        <v>0</v>
      </c>
      <c r="AL30" s="41">
        <f t="shared" si="15"/>
        <v>0</v>
      </c>
      <c r="AM30" s="41">
        <f t="shared" si="15"/>
        <v>0</v>
      </c>
      <c r="AN30" s="41">
        <f t="shared" si="15"/>
        <v>0</v>
      </c>
      <c r="AO30" s="41">
        <f t="shared" si="15"/>
        <v>206.87</v>
      </c>
      <c r="AP30" s="41">
        <f t="shared" si="15"/>
        <v>0</v>
      </c>
      <c r="AQ30" s="41">
        <f t="shared" si="15"/>
        <v>0</v>
      </c>
      <c r="AR30" s="41">
        <f t="shared" si="15"/>
        <v>0</v>
      </c>
      <c r="AS30" s="41">
        <f t="shared" si="15"/>
        <v>0</v>
      </c>
      <c r="AT30" s="41">
        <f t="shared" si="15"/>
        <v>119.5</v>
      </c>
      <c r="AU30" s="41">
        <f t="shared" si="15"/>
        <v>0</v>
      </c>
      <c r="AV30" s="41">
        <f t="shared" si="15"/>
        <v>0</v>
      </c>
      <c r="AW30" s="41">
        <f t="shared" si="15"/>
        <v>268.8</v>
      </c>
      <c r="AX30" s="41">
        <f t="shared" si="15"/>
        <v>139.6</v>
      </c>
      <c r="AY30" s="41">
        <f t="shared" si="15"/>
        <v>265.4</v>
      </c>
      <c r="AZ30" s="41">
        <f t="shared" si="15"/>
        <v>84</v>
      </c>
      <c r="BA30" s="41">
        <f t="shared" si="15"/>
        <v>117.5</v>
      </c>
      <c r="BB30" s="41">
        <f t="shared" si="15"/>
        <v>203.2</v>
      </c>
      <c r="BC30" s="41">
        <f t="shared" si="15"/>
        <v>143.6</v>
      </c>
      <c r="BD30" s="41">
        <f t="shared" si="15"/>
        <v>165.2</v>
      </c>
      <c r="BE30" s="41">
        <f t="shared" si="15"/>
        <v>176.8</v>
      </c>
      <c r="BF30" s="41">
        <f t="shared" si="15"/>
        <v>110.64</v>
      </c>
      <c r="BG30" s="41">
        <f t="shared" si="15"/>
        <v>125.7</v>
      </c>
      <c r="BH30" s="41">
        <f t="shared" si="15"/>
        <v>144.9</v>
      </c>
      <c r="BI30" s="41">
        <f t="shared" si="15"/>
        <v>270.32</v>
      </c>
      <c r="BJ30" s="41">
        <f t="shared" si="15"/>
        <v>151.5</v>
      </c>
      <c r="BK30" s="41">
        <f t="shared" si="15"/>
        <v>149.1</v>
      </c>
      <c r="BL30" s="41">
        <f t="shared" si="15"/>
        <v>232.3</v>
      </c>
      <c r="BM30" s="41">
        <f t="shared" si="15"/>
        <v>284.3</v>
      </c>
      <c r="BN30" s="41">
        <f t="shared" si="15"/>
        <v>286.7</v>
      </c>
      <c r="BO30" s="41">
        <f t="shared" si="15"/>
        <v>355.32</v>
      </c>
      <c r="BP30" s="41">
        <f t="shared" si="15"/>
        <v>232.1</v>
      </c>
      <c r="BQ30" s="41">
        <f t="shared" si="15"/>
        <v>206.4</v>
      </c>
      <c r="BR30" s="41">
        <f t="shared" si="15"/>
        <v>191.8</v>
      </c>
      <c r="BS30" s="41">
        <f t="shared" si="15"/>
        <v>68.5</v>
      </c>
      <c r="BT30" s="41">
        <f t="shared" si="15"/>
        <v>165.2</v>
      </c>
      <c r="BU30" s="41">
        <f t="shared" si="15"/>
        <v>182.6</v>
      </c>
      <c r="BV30" s="41">
        <f t="shared" si="15"/>
        <v>204.7</v>
      </c>
    </row>
    <row r="31">
      <c r="A31" s="41" t="s">
        <v>46</v>
      </c>
      <c r="B31" s="41">
        <f t="shared" ref="B31:BV31" si="16">B4-B30</f>
        <v>0</v>
      </c>
      <c r="C31" s="41">
        <f t="shared" si="16"/>
        <v>0</v>
      </c>
      <c r="D31" s="41">
        <f t="shared" si="16"/>
        <v>0</v>
      </c>
      <c r="E31" s="41">
        <f t="shared" si="16"/>
        <v>0</v>
      </c>
      <c r="F31" s="41">
        <f t="shared" si="16"/>
        <v>0</v>
      </c>
      <c r="G31" s="41">
        <f t="shared" si="16"/>
        <v>0</v>
      </c>
      <c r="H31" s="41">
        <f t="shared" si="16"/>
        <v>0</v>
      </c>
      <c r="I31" s="41">
        <f t="shared" si="16"/>
        <v>0</v>
      </c>
      <c r="J31" s="41">
        <f t="shared" si="16"/>
        <v>0</v>
      </c>
      <c r="K31" s="41">
        <f t="shared" si="16"/>
        <v>0</v>
      </c>
      <c r="L31" s="41">
        <f t="shared" si="16"/>
        <v>0</v>
      </c>
      <c r="M31" s="41">
        <f t="shared" si="16"/>
        <v>0</v>
      </c>
      <c r="N31" s="41">
        <f t="shared" si="16"/>
        <v>0</v>
      </c>
      <c r="O31" s="41">
        <f t="shared" si="16"/>
        <v>0</v>
      </c>
      <c r="P31" s="41">
        <f t="shared" si="16"/>
        <v>0</v>
      </c>
      <c r="Q31" s="41">
        <f t="shared" si="16"/>
        <v>0</v>
      </c>
      <c r="R31" s="41">
        <f t="shared" si="16"/>
        <v>0</v>
      </c>
      <c r="S31" s="41">
        <f t="shared" si="16"/>
        <v>0</v>
      </c>
      <c r="T31" s="41">
        <f t="shared" si="16"/>
        <v>0</v>
      </c>
      <c r="U31" s="41">
        <f t="shared" si="16"/>
        <v>0</v>
      </c>
      <c r="V31" s="41">
        <f t="shared" si="16"/>
        <v>0</v>
      </c>
      <c r="W31" s="41">
        <f t="shared" si="16"/>
        <v>0</v>
      </c>
      <c r="X31" s="41">
        <f t="shared" si="16"/>
        <v>0</v>
      </c>
      <c r="Y31" s="41">
        <f t="shared" si="16"/>
        <v>0</v>
      </c>
      <c r="Z31" s="41">
        <f t="shared" si="16"/>
        <v>0</v>
      </c>
      <c r="AA31" s="41">
        <f t="shared" si="16"/>
        <v>0</v>
      </c>
      <c r="AB31" s="41">
        <f t="shared" si="16"/>
        <v>0</v>
      </c>
      <c r="AC31" s="41">
        <f t="shared" si="16"/>
        <v>0</v>
      </c>
      <c r="AD31" s="41">
        <f t="shared" si="16"/>
        <v>0</v>
      </c>
      <c r="AE31" s="41">
        <f t="shared" si="16"/>
        <v>0</v>
      </c>
      <c r="AF31" s="41">
        <f t="shared" si="16"/>
        <v>0</v>
      </c>
      <c r="AG31" s="41">
        <f t="shared" si="16"/>
        <v>0</v>
      </c>
      <c r="AH31" s="41">
        <f t="shared" si="16"/>
        <v>0</v>
      </c>
      <c r="AI31" s="41">
        <f t="shared" si="16"/>
        <v>0</v>
      </c>
      <c r="AJ31" s="41">
        <f t="shared" si="16"/>
        <v>0</v>
      </c>
      <c r="AK31" s="41">
        <f t="shared" si="16"/>
        <v>0</v>
      </c>
      <c r="AL31" s="41">
        <f t="shared" si="16"/>
        <v>0</v>
      </c>
      <c r="AM31" s="41">
        <f t="shared" si="16"/>
        <v>0</v>
      </c>
      <c r="AN31" s="41">
        <f t="shared" si="16"/>
        <v>0</v>
      </c>
      <c r="AO31" s="41">
        <f t="shared" si="16"/>
        <v>0.11</v>
      </c>
      <c r="AP31" s="41">
        <f t="shared" si="16"/>
        <v>0</v>
      </c>
      <c r="AQ31" s="41">
        <f t="shared" si="16"/>
        <v>0</v>
      </c>
      <c r="AR31" s="41">
        <f t="shared" si="16"/>
        <v>0</v>
      </c>
      <c r="AS31" s="41">
        <f t="shared" si="16"/>
        <v>0</v>
      </c>
      <c r="AT31" s="41">
        <f t="shared" si="16"/>
        <v>-0.2</v>
      </c>
      <c r="AU31" s="41">
        <f t="shared" si="16"/>
        <v>0</v>
      </c>
      <c r="AV31" s="41">
        <f t="shared" si="16"/>
        <v>0</v>
      </c>
      <c r="AW31" s="41">
        <f t="shared" si="16"/>
        <v>-0.33</v>
      </c>
      <c r="AX31" s="41">
        <f t="shared" si="16"/>
        <v>-0.7</v>
      </c>
      <c r="AY31" s="41">
        <f t="shared" si="16"/>
        <v>0</v>
      </c>
      <c r="AZ31" s="41">
        <f t="shared" si="16"/>
        <v>0.2</v>
      </c>
      <c r="BA31" s="41">
        <f t="shared" si="16"/>
        <v>0.06</v>
      </c>
      <c r="BB31" s="41">
        <f t="shared" si="16"/>
        <v>-0.1</v>
      </c>
      <c r="BC31" s="41">
        <f t="shared" si="16"/>
        <v>0.1</v>
      </c>
      <c r="BD31" s="41">
        <f t="shared" si="16"/>
        <v>1.82</v>
      </c>
      <c r="BE31" s="41">
        <f t="shared" si="16"/>
        <v>0</v>
      </c>
      <c r="BF31" s="41">
        <f t="shared" si="16"/>
        <v>-4.34</v>
      </c>
      <c r="BG31" s="41">
        <f t="shared" si="16"/>
        <v>-0.3</v>
      </c>
      <c r="BH31" s="41">
        <f t="shared" si="16"/>
        <v>-0.9</v>
      </c>
      <c r="BI31" s="41">
        <f t="shared" si="16"/>
        <v>0.04</v>
      </c>
      <c r="BJ31" s="41">
        <f t="shared" si="16"/>
        <v>-0.64</v>
      </c>
      <c r="BK31" s="41">
        <f t="shared" si="16"/>
        <v>-0.1</v>
      </c>
      <c r="BL31" s="41">
        <f t="shared" si="16"/>
        <v>-0.1</v>
      </c>
      <c r="BM31" s="41">
        <f t="shared" si="16"/>
        <v>-0.5</v>
      </c>
      <c r="BN31" s="41">
        <f t="shared" si="16"/>
        <v>0.89</v>
      </c>
      <c r="BO31" s="41">
        <f t="shared" si="16"/>
        <v>-0.32</v>
      </c>
      <c r="BP31" s="41">
        <f t="shared" si="16"/>
        <v>0.26</v>
      </c>
      <c r="BQ31" s="41">
        <f t="shared" si="16"/>
        <v>-0.9</v>
      </c>
      <c r="BR31" s="41">
        <f t="shared" si="16"/>
        <v>0</v>
      </c>
      <c r="BS31" s="41">
        <f t="shared" si="16"/>
        <v>-0.04</v>
      </c>
      <c r="BT31" s="41">
        <f t="shared" si="16"/>
        <v>0.6</v>
      </c>
      <c r="BU31" s="41">
        <f t="shared" si="16"/>
        <v>0.08</v>
      </c>
      <c r="BV31" s="41">
        <f t="shared" si="16"/>
        <v>1.96</v>
      </c>
    </row>
    <row r="33">
      <c r="A33" s="31" t="s">
        <v>47</v>
      </c>
    </row>
    <row r="34">
      <c r="A34" s="31" t="s">
        <v>48</v>
      </c>
    </row>
    <row r="35">
      <c r="A35" s="31" t="s">
        <v>49</v>
      </c>
    </row>
    <row r="36">
      <c r="A36" s="31" t="s">
        <v>50</v>
      </c>
    </row>
  </sheetData>
  <printOptions/>
  <pageMargins bottom="0.75" footer="0.0" header="0.0" left="0.7" right="0.7" top="0.75"/>
  <pageSetup orientation="landscape" pageOrder="overThenDown"/>
  <drawing r:id="rId1"/>
</worksheet>
</file>