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hris"/>
  <workbookPr/>
  <bookViews>
    <workbookView activeTab="1" xWindow="240" yWindow="60" windowWidth="21820" windowHeight="14020" tabRatio="919"/>
  </bookViews>
  <sheets>
    <sheet name="May11" sheetId="1" r:id="rId4"/>
    <sheet name="July11" sheetId="2" r:id="rId5"/>
    <sheet name="SEPT11" sheetId="3" r:id="rId6"/>
    <sheet name="OCT11" sheetId="4" r:id="rId7"/>
    <sheet name="DEC11" sheetId="5" r:id="rId8"/>
    <sheet name="MAR12" sheetId="6" r:id="rId9"/>
    <sheet name="April12" sheetId="7" r:id="rId10"/>
    <sheet name="May12" sheetId="8" r:id="rId11"/>
    <sheet name="JULY12" sheetId="9" r:id="rId12"/>
    <sheet name="AUG12" sheetId="10" r:id="rId13"/>
    <sheet name="SEPT12" sheetId="11" r:id="rId14"/>
    <sheet name="SANDY" sheetId="12" r:id="rId15"/>
    <sheet name="MAR13" sheetId="13" r:id="rId16"/>
    <sheet name="OCT13" sheetId="14" r:id="rId17"/>
    <sheet name="JUL14" sheetId="15" r:id="rId18"/>
    <sheet name="AUG14" sheetId="16" r:id="rId19"/>
    <sheet name="OCT14" sheetId="17" r:id="rId20"/>
    <sheet name="JUL15" sheetId="18" r:id="rId21"/>
    <sheet name="APR16" sheetId="19" r:id="rId22"/>
    <sheet name="OCT16" sheetId="20" r:id="rId23"/>
    <sheet name="AUG17" sheetId="21" r:id="rId24"/>
    <sheet name="OCT17" sheetId="22" r:id="rId25"/>
    <sheet name="APR18" sheetId="23" r:id="rId26"/>
    <sheet name="JUL18" sheetId="24" r:id="rId27"/>
    <sheet name="SEPT18" sheetId="25" r:id="rId28"/>
    <sheet name="OCT18" sheetId="26" r:id="rId29"/>
    <sheet name="JUL19" sheetId="27" r:id="rId30"/>
    <sheet name="TEMPLATEe" sheetId="28" r:id="rId31"/>
  </sheets>
  <calcPr/>
  <extLst>
    <ext uri="smNativeData">
      <pm:revision xmlns:pm="smNativeData" day="1582913666" val="974" rev="124" revOS="4" revMin="124" revMax="0"/>
      <pm:docPrefs xmlns:pm="smNativeData" id="1582913666" fixedDigits="0" showNotice="1" showFrameBounds="1" autoChart="1" recalcOnPrint="1" recalcOnCopy="1" finalRounding="1" compatTextArt="1" tab="567" useDefinedPrintRange="1" printArea="currentSheet"/>
      <pm:compatibility xmlns:pm="smNativeData" id="1582913666" overlapCells="1"/>
      <pm:defCurrency xmlns:pm="smNativeData" id="1582913666"/>
    </ext>
  </extLst>
</workbook>
</file>

<file path=xl/sharedStrings.xml><?xml version="1.0" encoding="utf-8"?>
<sst xmlns="http://schemas.openxmlformats.org/spreadsheetml/2006/main" count="4054" uniqueCount="182">
  <si>
    <t>DATE - SOUTH</t>
  </si>
  <si>
    <t>DATE - NORTH</t>
  </si>
  <si>
    <t>TS 1</t>
  </si>
  <si>
    <t>TS 2</t>
  </si>
  <si>
    <t>TS 3</t>
  </si>
  <si>
    <t>TS 4</t>
  </si>
  <si>
    <t>TS 5</t>
  </si>
  <si>
    <t>TS 6</t>
  </si>
  <si>
    <t>TS 7</t>
  </si>
  <si>
    <t>TS 8</t>
  </si>
  <si>
    <t>TS 9</t>
  </si>
  <si>
    <t>TS 10</t>
  </si>
  <si>
    <t>TN 1</t>
  </si>
  <si>
    <t>TN 2</t>
  </si>
  <si>
    <t>TN 3</t>
  </si>
  <si>
    <t>TN 4</t>
  </si>
  <si>
    <t>TN 5</t>
  </si>
  <si>
    <t>TN 6</t>
  </si>
  <si>
    <t>TN 7</t>
  </si>
  <si>
    <t>TN 8</t>
  </si>
  <si>
    <t>TN 9</t>
  </si>
  <si>
    <t>TN 10</t>
  </si>
  <si>
    <t>TN 11</t>
  </si>
  <si>
    <t>TN 12</t>
  </si>
  <si>
    <t>TN 13</t>
  </si>
  <si>
    <t>TN 14</t>
  </si>
  <si>
    <t>TN 15</t>
  </si>
  <si>
    <t>TN 16</t>
  </si>
  <si>
    <t>TN 17</t>
  </si>
  <si>
    <t>TN 18</t>
  </si>
  <si>
    <t>TN 19</t>
  </si>
  <si>
    <t>TN 20</t>
  </si>
  <si>
    <t>TN 21</t>
  </si>
  <si>
    <t>TN21</t>
  </si>
  <si>
    <t>Wallops Island CZR</t>
  </si>
  <si>
    <t>B</t>
  </si>
  <si>
    <t>D</t>
  </si>
  <si>
    <t>N18 Beach 2</t>
  </si>
  <si>
    <t>N21 Transect</t>
  </si>
  <si>
    <t>N21 Beach 2</t>
  </si>
  <si>
    <t>SAMP WT</t>
  </si>
  <si>
    <t>SIZE (MM)</t>
  </si>
  <si>
    <t>&lt; 0.063</t>
  </si>
  <si>
    <t>% RET</t>
  </si>
  <si>
    <t>CUM % RET</t>
  </si>
  <si>
    <t>WT AFTER</t>
  </si>
  <si>
    <t>WASH LOSS</t>
  </si>
  <si>
    <t>MEAN</t>
  </si>
  <si>
    <t>SORTING</t>
  </si>
  <si>
    <t>SKEWNESS</t>
  </si>
  <si>
    <t>KURTOSIS</t>
  </si>
  <si>
    <t>GS1</t>
  </si>
  <si>
    <t>GS2</t>
  </si>
  <si>
    <t>GS3</t>
  </si>
  <si>
    <t>GS4</t>
  </si>
  <si>
    <t>GS5</t>
  </si>
  <si>
    <t>GS6</t>
  </si>
  <si>
    <t>GS7</t>
  </si>
  <si>
    <t>Boat Basin</t>
  </si>
  <si>
    <t>Marsh Top of Core</t>
  </si>
  <si>
    <t>Marsh Base of Core</t>
  </si>
  <si>
    <t>Beach Face Swash (0.5m down)</t>
  </si>
  <si>
    <t>Top Swash</t>
  </si>
  <si>
    <t>Channel b/n TN 18 &amp; TN 19</t>
  </si>
  <si>
    <t>Toms Cove</t>
  </si>
  <si>
    <t>D-Dike Beachface</t>
  </si>
  <si>
    <t>D-Dike</t>
  </si>
  <si>
    <t>B (Face - Low Tide S1)</t>
  </si>
  <si>
    <t>B (Bottom S1)</t>
  </si>
  <si>
    <t>Near Rock Wall (S1)</t>
  </si>
  <si>
    <t>Near Rock Wall (S2)</t>
  </si>
  <si>
    <t>B (S1)</t>
  </si>
  <si>
    <t>D (S2)</t>
  </si>
  <si>
    <t>B (Low Tide S3)</t>
  </si>
  <si>
    <t>D (S2) Wallops</t>
  </si>
  <si>
    <t>B (Low Tide S1)</t>
  </si>
  <si>
    <t>B (S2)</t>
  </si>
  <si>
    <t>D (S1)</t>
  </si>
  <si>
    <t>Shoal B (S1)</t>
  </si>
  <si>
    <t>Shoal B (S2)</t>
  </si>
  <si>
    <t>North Wallops Channel (S1)</t>
  </si>
  <si>
    <t>North Wallops Channel (S2)</t>
  </si>
  <si>
    <t>Chincoteague Bay (8.1 ft)</t>
  </si>
  <si>
    <t>Shoal B (S3)</t>
  </si>
  <si>
    <t>Chincoteague Bay (4.6 ft)</t>
  </si>
  <si>
    <t>Bnv. A&amp;B</t>
  </si>
  <si>
    <t>Flatfish Saltmarsh (S1)</t>
  </si>
  <si>
    <t>Flatfish Saltmarsh (S2)</t>
  </si>
  <si>
    <t>Chincoteague Bay (2.8 ft)</t>
  </si>
  <si>
    <t>Shoal A (S1)</t>
  </si>
  <si>
    <t>Shoal A (S2)</t>
  </si>
  <si>
    <t>Mosquito Creek</t>
  </si>
  <si>
    <t>Chincoteague Bay (7.8 ft)</t>
  </si>
  <si>
    <t>Shoal A (S3)</t>
  </si>
  <si>
    <t>Shoal A (S4)</t>
  </si>
  <si>
    <t>Blackfish Shoal (S1)</t>
  </si>
  <si>
    <t>Blackfish Shoal (S2)</t>
  </si>
  <si>
    <t>Mosquito Creek (A)</t>
  </si>
  <si>
    <t>Mosquito Creek (B)</t>
  </si>
  <si>
    <t>Whale (S1)</t>
  </si>
  <si>
    <t>Whale (S2)</t>
  </si>
  <si>
    <t>North Wallops Island (1)</t>
  </si>
  <si>
    <t>North Wallops Island (2)</t>
  </si>
  <si>
    <t>North Wallops Island (S1)</t>
  </si>
  <si>
    <t>North Wallops Island (S2)</t>
  </si>
  <si>
    <t>Lowgut</t>
  </si>
  <si>
    <t>Beachface (S1)</t>
  </si>
  <si>
    <t>High Tide (S1)</t>
  </si>
  <si>
    <t>High Tide (S2)</t>
  </si>
  <si>
    <t>Freshwater Hole (S1)</t>
  </si>
  <si>
    <t>Freshwater Hole (S2)</t>
  </si>
  <si>
    <t>Trench 1 Shell Layer</t>
  </si>
  <si>
    <t>Trench 3 Freshwater</t>
  </si>
  <si>
    <t>Trench 4 Dune Trench</t>
  </si>
  <si>
    <t>Dune Trench Marsh Sed. (S1)</t>
  </si>
  <si>
    <t xml:space="preserve"> </t>
  </si>
  <si>
    <t>Vietnam Well #3</t>
  </si>
  <si>
    <t>Overwash Near (S2)</t>
  </si>
  <si>
    <t>B (High Tide S2)</t>
  </si>
  <si>
    <t>Swash (S1)</t>
  </si>
  <si>
    <t>Storm Tide (S1)</t>
  </si>
  <si>
    <t>Swash</t>
  </si>
  <si>
    <t>High Tide Swash (S1)</t>
  </si>
  <si>
    <t>High Tide Rack</t>
  </si>
  <si>
    <t>Low Tide Inlet (S2)</t>
  </si>
  <si>
    <t xml:space="preserve">Swash Zone Low Tide </t>
  </si>
  <si>
    <t>Overwash</t>
  </si>
  <si>
    <t>Solinst Helopad Well #2</t>
  </si>
  <si>
    <t>D-Dike HT</t>
  </si>
  <si>
    <t>D (top)</t>
  </si>
  <si>
    <t>medium</t>
  </si>
  <si>
    <t>D (S1) New "16" Pin</t>
  </si>
  <si>
    <t>Benthic Grab</t>
  </si>
  <si>
    <t>B Face</t>
  </si>
  <si>
    <t>Dune</t>
  </si>
  <si>
    <t>Hole #4 shell layer</t>
  </si>
  <si>
    <t>#1</t>
  </si>
  <si>
    <t>#1 (ocean)</t>
  </si>
  <si>
    <t>#2</t>
  </si>
  <si>
    <t>#2 (ocean)</t>
  </si>
  <si>
    <t>#3</t>
  </si>
  <si>
    <t>#3 (ocean)</t>
  </si>
  <si>
    <t>#4 (ocean)</t>
  </si>
  <si>
    <t>#5 (ocean)</t>
  </si>
  <si>
    <t>Red Hill</t>
  </si>
  <si>
    <t>Ocean City</t>
  </si>
  <si>
    <t>Assateague MD</t>
  </si>
  <si>
    <t>Eel Grass Bed</t>
  </si>
  <si>
    <t>Old Beach Berm (S1)</t>
  </si>
  <si>
    <t>New Beach Berm (S1)</t>
  </si>
  <si>
    <t>Bottom Layer</t>
  </si>
  <si>
    <t>Very Top</t>
  </si>
  <si>
    <t>Red Layer</t>
  </si>
  <si>
    <t>North Cliff</t>
  </si>
  <si>
    <t>Jetty Face</t>
  </si>
  <si>
    <t>Jetty Dune</t>
  </si>
  <si>
    <t>Beach Face</t>
  </si>
  <si>
    <t>1st Swale of Backbeach</t>
  </si>
  <si>
    <t>Top of Berm</t>
  </si>
  <si>
    <t>SANDY (NOV) NORTH</t>
  </si>
  <si>
    <t>NO DATA ON FILE</t>
  </si>
  <si>
    <t>DECEMBER DATA</t>
  </si>
  <si>
    <t>SANDY (NOV) SOUTH</t>
  </si>
  <si>
    <t>22MAR2013 - SOUTH</t>
  </si>
  <si>
    <t>22MAR2013 - NORTH</t>
  </si>
  <si>
    <t>26OCT2013 - NORTH</t>
  </si>
  <si>
    <t>BFL Stoss</t>
  </si>
  <si>
    <t>01AUG2014 - SOUTH</t>
  </si>
  <si>
    <t>01AUG2014 - NORTH</t>
  </si>
  <si>
    <t>BG 1</t>
  </si>
  <si>
    <t>S</t>
  </si>
  <si>
    <t>Driftwood Beach</t>
  </si>
  <si>
    <t>Savage Neck</t>
  </si>
  <si>
    <t>B (lower)</t>
  </si>
  <si>
    <t>B (upper)</t>
  </si>
  <si>
    <t>Heavy BF (upper</t>
  </si>
  <si>
    <t>Secondary D</t>
  </si>
  <si>
    <t>Phragmites Line</t>
  </si>
  <si>
    <t>Heavy Minerals- Rock Wall</t>
  </si>
  <si>
    <t>Dune Face</t>
  </si>
  <si>
    <t>D (on rockwall)</t>
  </si>
  <si>
    <t>s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</si>
</sst>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"/>
    <numFmt numFmtId="165" formatCode="0.0000"/>
    <numFmt numFmtId="17" formatCode="MMM-YY"/>
    <numFmt numFmtId="14" formatCode="M/D/YYYY"/>
    <numFmt numFmtId="2" formatCode="0.00"/>
    <numFmt numFmtId="1" formatCode="0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5829136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29136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291366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FFFFFF"/>
        <extLst>
          <ext uri="smNativeData">
            <pm:shade xmlns:pm="smNativeData" id="1582913666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82913666" type="1" fgLvl="100" fgClr="00FF00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82913666" type="1" fgLvl="100" fgClr="00FF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913666" type="1" fgLvl="100" fgClr="0000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82913666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91366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913666" type="1" fgLvl="100" fgClr="00FFFFFF" bgLvl="0" bgClr="00000000"/>
          </ext>
        </extLst>
      </patternFill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82913666" type="1" fgLvl="100" fgClr="0000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2913666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913666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913666" type="1" fgLvl="100" fgClr="00FFFF00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2913666" type="1" fgLvl="100" fgClr="004F81B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2913666" type="1" fgLvl="100" fgClr="004F81B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2913666" type="1" fgLvl="100" fgClr="004F81B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2913666" type="1" fgLvl="100" fgClr="004F81BD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2913666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2913666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91366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913666" type="1" fgLvl="100" fgClr="00FFFFFF" bgLvl="0" bgClr="00000000"/>
          </ext>
        </extLst>
      </patternFill>
    </fill>
  </fills>
  <borders count="3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913666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913666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913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291366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913666">
            <pm:line position="bottom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0">
    <xf numFmtId="0" fontId="0" fillId="0" borderId="0" xfId="0"/>
    <xf numFmtId="2" fontId="0" fillId="0" borderId="0" xfId="0" applyNumberFormat="1"/>
    <xf numFmtId="2" fontId="0" fillId="0" borderId="0" xfId="0" applyNumberFormat="1"/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5" borderId="4" xfId="0" applyFont="1" applyFill="1" applyBorder="1" applyAlignment="1">
      <alignment wrapText="1"/>
    </xf>
    <xf numFmtId="0" fontId="2" fillId="0" borderId="5" xfId="0" applyFont="1" applyBorder="1"/>
    <xf numFmtId="0" fontId="2" fillId="0" borderId="2" xfId="0" applyFont="1" applyBorder="1" applyAlignment="1">
      <alignment vertical="center"/>
    </xf>
    <xf numFmtId="0" fontId="2" fillId="0" borderId="6" xfId="0" applyFont="1" applyBorder="1"/>
    <xf numFmtId="0" fontId="2" fillId="8" borderId="7" xfId="0" applyFont="1" applyFill="1" applyBorder="1"/>
    <xf numFmtId="0" fontId="0" fillId="9" borderId="8" xfId="0" applyFill="1"/>
    <xf numFmtId="2" fontId="2" fillId="0" borderId="9" xfId="0" applyNumberFormat="1" applyFont="1" applyBorder="1"/>
    <xf numFmtId="2" fontId="2" fillId="0" borderId="10" xfId="0" applyNumberFormat="1" applyFont="1" applyBorder="1"/>
    <xf numFmtId="164" fontId="2" fillId="0" borderId="10" xfId="0" applyNumberFormat="1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9" borderId="8" xfId="0" applyFont="1" applyFill="1"/>
    <xf numFmtId="0" fontId="2" fillId="0" borderId="2" xfId="0" applyFont="1" applyBorder="1"/>
    <xf numFmtId="0" fontId="0" fillId="0" borderId="15" xfId="0" applyBorder="1"/>
    <xf numFmtId="0" fontId="0" fillId="17" borderId="16" xfId="0" applyFill="1" applyBorder="1"/>
    <xf numFmtId="2" fontId="0" fillId="0" borderId="15" xfId="0" applyNumberFormat="1" applyBorder="1"/>
    <xf numFmtId="0" fontId="2" fillId="18" borderId="17" xfId="0" applyFont="1" applyFill="1" applyBorder="1" applyAlignment="1">
      <alignment wrapText="1"/>
    </xf>
    <xf numFmtId="0" fontId="2" fillId="18" borderId="17" xfId="0" applyFont="1" applyFill="1" applyBorder="1"/>
    <xf numFmtId="0" fontId="2" fillId="19" borderId="18" xfId="0" applyFont="1" applyFill="1" applyBorder="1"/>
    <xf numFmtId="0" fontId="0" fillId="0" borderId="19" xfId="0" applyBorder="1"/>
    <xf numFmtId="0" fontId="0" fillId="21" borderId="20" xfId="0" applyFill="1" applyBorder="1"/>
    <xf numFmtId="2" fontId="0" fillId="0" borderId="19" xfId="0" applyNumberFormat="1" applyBorder="1"/>
    <xf numFmtId="0" fontId="0" fillId="0" borderId="0" xfId="0"/>
    <xf numFmtId="0" fontId="0" fillId="0" borderId="0" xfId="0"/>
    <xf numFmtId="0" fontId="0" fillId="9" borderId="8" xfId="0" applyFill="1"/>
    <xf numFmtId="2" fontId="0" fillId="0" borderId="0" xfId="0" applyNumberFormat="1"/>
    <xf numFmtId="0" fontId="0" fillId="0" borderId="21" xfId="0" applyBorder="1"/>
    <xf numFmtId="0" fontId="2" fillId="17" borderId="16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3" xfId="0" applyFont="1" applyBorder="1" applyAlignment="1">
      <alignment wrapText="1"/>
    </xf>
    <xf numFmtId="0" fontId="2" fillId="0" borderId="6" xfId="0" applyFont="1" applyBorder="1"/>
    <xf numFmtId="0" fontId="2" fillId="0" borderId="14" xfId="0" applyFont="1" applyBorder="1"/>
    <xf numFmtId="0" fontId="0" fillId="26" borderId="25" xfId="0" applyFill="1"/>
    <xf numFmtId="2" fontId="0" fillId="0" borderId="10" xfId="0" applyNumberFormat="1" applyBorder="1"/>
    <xf numFmtId="0" fontId="0" fillId="27" borderId="26" xfId="0" applyFill="1"/>
    <xf numFmtId="2" fontId="0" fillId="27" borderId="26" xfId="0" applyNumberFormat="1" applyFill="1"/>
    <xf numFmtId="0" fontId="0" fillId="28" borderId="27" xfId="0" applyFill="1" applyBorder="1"/>
    <xf numFmtId="0" fontId="2" fillId="0" borderId="3" xfId="0" applyFont="1" applyBorder="1" applyAlignment="1">
      <alignment horizontal="left" vertical="center"/>
    </xf>
    <xf numFmtId="0" fontId="2" fillId="29" borderId="28" xfId="0" applyFont="1" applyFill="1" applyBorder="1"/>
    <xf numFmtId="0" fontId="2" fillId="30" borderId="29" xfId="0" applyFont="1" applyFill="1" applyBorder="1"/>
    <xf numFmtId="0" fontId="0" fillId="31" borderId="30" xfId="0" applyFill="1"/>
    <xf numFmtId="0" fontId="0" fillId="31" borderId="30" xfId="0" applyFill="1"/>
    <xf numFmtId="2" fontId="0" fillId="31" borderId="30" xfId="0" applyNumberFormat="1" applyFill="1"/>
    <xf numFmtId="0" fontId="0" fillId="32" borderId="31" xfId="0" applyFill="1" applyBorder="1"/>
    <xf numFmtId="0" fontId="2" fillId="5" borderId="4" xfId="0" applyFont="1" applyFill="1" applyBorder="1"/>
    <xf numFmtId="0" fontId="0" fillId="33" borderId="32" xfId="0" applyFill="1"/>
    <xf numFmtId="2" fontId="0" fillId="33" borderId="32" xfId="0" applyNumberFormat="1" applyFill="1"/>
    <xf numFmtId="0" fontId="0" fillId="34" borderId="33" xfId="0" applyFill="1" applyBorder="1"/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2" fontId="0" fillId="0" borderId="0" xfId="0" applyNumberFormat="1"/>
    <xf numFmtId="0" fontId="0" fillId="0" borderId="22" xfId="0" applyBorder="1"/>
    <xf numFmtId="0" fontId="2" fillId="35" borderId="34" xfId="0" applyFont="1" applyFill="1" applyBorder="1"/>
    <xf numFmtId="0" fontId="0" fillId="26" borderId="25" xfId="0" applyFill="1"/>
    <xf numFmtId="2" fontId="0" fillId="26" borderId="25" xfId="0" applyNumberFormat="1" applyFill="1"/>
    <xf numFmtId="0" fontId="0" fillId="36" borderId="35" xfId="0" applyFill="1" applyBorder="1"/>
    <xf numFmtId="0" fontId="2" fillId="0" borderId="5" xfId="0" applyFont="1" applyBorder="1"/>
    <xf numFmtId="0" fontId="2" fillId="0" borderId="2" xfId="0" applyFont="1" applyBorder="1" applyAlignment="1">
      <alignment horizontal="left" vertical="center"/>
    </xf>
    <xf numFmtId="0" fontId="0" fillId="0" borderId="15" xfId="0" applyBorder="1"/>
    <xf numFmtId="2" fontId="0" fillId="0" borderId="15" xfId="0" applyNumberFormat="1" applyBorder="1"/>
    <xf numFmtId="0" fontId="0" fillId="0" borderId="23" xfId="0" applyBorder="1"/>
    <xf numFmtId="0" fontId="2" fillId="0" borderId="0" xfId="0" applyFont="1"/>
    <xf numFmtId="0" fontId="0" fillId="0" borderId="19" xfId="0" applyBorder="1"/>
    <xf numFmtId="2" fontId="0" fillId="0" borderId="19" xfId="0" applyNumberFormat="1" applyBorder="1"/>
    <xf numFmtId="0" fontId="0" fillId="0" borderId="24" xfId="0" applyBorder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2913666" count="1">
        <pm:charStyle name="Normal" fontId="0" Id="1"/>
      </pm:charStyles>
      <pm:colors xmlns:pm="smNativeData" id="1582913666" count="2">
        <pm:color name="Color 24" rgb="92D050"/>
        <pm:color name="Color 25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6"/>
  <sheetViews>
    <sheetView view="normal" workbookViewId="0">
      <selection activeCell="A33" sqref="A33:A36"/>
    </sheetView>
  </sheetViews>
  <sheetFormatPr defaultRowHeight="15.40"/>
  <cols>
    <col min="1" max="1" width="10.455357" customWidth="1"/>
    <col min="64" max="64" width="19.267857" customWidth="1"/>
    <col min="65" max="65" width="18.455357" customWidth="1"/>
    <col min="66" max="66" width="18.000000" customWidth="1"/>
  </cols>
  <sheetData>
    <row r="1" spans="1:66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  <c r="BL1" s="7"/>
      <c r="BM1" s="7"/>
      <c r="BN1" s="7"/>
    </row>
    <row r="2" spans="1:66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  <c r="BL2" s="9" t="s">
        <v>34</v>
      </c>
      <c r="BM2" s="9" t="s">
        <v>34</v>
      </c>
      <c r="BN2" s="9" t="s">
        <v>34</v>
      </c>
    </row>
    <row r="3" spans="1:66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  <c r="BL3" s="9" t="s">
        <v>37</v>
      </c>
      <c r="BM3" s="9" t="s">
        <v>38</v>
      </c>
      <c r="BN3" s="9" t="s">
        <v>39</v>
      </c>
    </row>
    <row r="4" spans="1:66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  <c r="BL4" s="27" t="n">
        <v>66.2999999999999972</v>
      </c>
      <c r="BM4" s="27" t="n">
        <v>52.7000000000000028</v>
      </c>
      <c r="BN4" s="27" t="n">
        <v>54.2000000000000028</v>
      </c>
    </row>
    <row r="5" spans="1:66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  <c r="BL5" s="28"/>
      <c r="BM5" s="28"/>
      <c r="BN5" s="28"/>
    </row>
    <row r="6" spans="1:66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  <c r="BL6" s="27" t="n">
        <v>0</v>
      </c>
      <c r="BM6" s="27" t="n">
        <v>0</v>
      </c>
      <c r="BN6" s="27" t="n">
        <v>0.1</v>
      </c>
    </row>
    <row r="7" spans="1:66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  <c r="BL7" s="27" t="n">
        <v>0</v>
      </c>
      <c r="BM7" s="27" t="n">
        <v>0.1</v>
      </c>
      <c r="BN7" s="27" t="n">
        <v>0.1</v>
      </c>
    </row>
    <row r="8" spans="1:66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  <c r="BL8" s="27" t="n">
        <v>0.4</v>
      </c>
      <c r="BM8" s="27" t="n">
        <v>0.1</v>
      </c>
      <c r="BN8" s="27" t="n">
        <v>0.3</v>
      </c>
    </row>
    <row r="9" spans="1:66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  <c r="BL9" s="27" t="n">
        <v>26.5</v>
      </c>
      <c r="BM9" s="27" t="n">
        <v>6.29999999999999982</v>
      </c>
      <c r="BN9" s="27" t="n">
        <v>15.4000000000000004</v>
      </c>
    </row>
    <row r="10" spans="1:66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  <c r="BL10" s="27" t="n">
        <v>36.7000000000000028</v>
      </c>
      <c r="BM10" s="27" t="n">
        <v>43</v>
      </c>
      <c r="BN10" s="27" t="n">
        <v>36.3999999999999986</v>
      </c>
    </row>
    <row r="11" spans="1:66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  <c r="BL11" s="27" t="n">
        <v>2.70000000000000018</v>
      </c>
      <c r="BM11" s="27" t="n">
        <v>3.20000000000000018</v>
      </c>
      <c r="BN11" s="27" t="n">
        <v>2.20000000000000018</v>
      </c>
    </row>
    <row r="12" spans="1:66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  <c r="BL12" s="27" t="n">
        <v>0</v>
      </c>
      <c r="BM12" s="27" t="n">
        <v>0</v>
      </c>
      <c r="BN12" s="27" t="n">
        <v>0</v>
      </c>
    </row>
    <row r="13" spans="1:66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  <c r="BL13" s="28"/>
      <c r="BM13" s="28"/>
      <c r="BN13" s="28"/>
    </row>
    <row r="14" spans="1:66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  <c r="BL14" s="29">
        <f>(BL6/BL$4)*100</f>
        <v>0</v>
      </c>
      <c r="BM14" s="29">
        <f>(BM6/BM$4)*100</f>
        <v>0</v>
      </c>
      <c r="BN14" s="29">
        <f>(BN6/BN$4)*100</f>
        <v>0.184501845018499999</v>
      </c>
    </row>
    <row r="15" spans="1:66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  <c r="BL15" s="29">
        <f>(BL7/BL$4)*100</f>
        <v>0</v>
      </c>
      <c r="BM15" s="29">
        <f>(BM7/BM$4)*100</f>
        <v>0.189753320683099993</v>
      </c>
      <c r="BN15" s="29">
        <f>(BN7/BN$4)*100</f>
        <v>0.184501845018499999</v>
      </c>
    </row>
    <row r="16" spans="1:66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  <c r="BL16" s="29">
        <f>(BL8/BL$4)*100</f>
        <v>0.603318250377100007</v>
      </c>
      <c r="BM16" s="29">
        <f>(BM8/BM$4)*100</f>
        <v>0.189753320683099993</v>
      </c>
      <c r="BN16" s="29">
        <f>(BN8/BN$4)*100</f>
        <v>0.553505535055399989</v>
      </c>
    </row>
    <row r="17" spans="1:66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  <c r="BL17" s="29">
        <f>(BL9/BL$4)*100</f>
        <v>39.9698340874812033</v>
      </c>
      <c r="BM17" s="29">
        <f>(BM9/BM$4)*100</f>
        <v>11.9544592030360999</v>
      </c>
      <c r="BN17" s="29">
        <f>(BN9/BN$4)*100</f>
        <v>28.4132841328413015</v>
      </c>
    </row>
    <row r="18" spans="1:66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  <c r="BL18" s="29">
        <f>(BL10/BL$4)*100</f>
        <v>55.3544494720964977</v>
      </c>
      <c r="BM18" s="29">
        <f>(BM10/BM$4)*100</f>
        <v>81.5939278937380976</v>
      </c>
      <c r="BN18" s="29">
        <f>(BN10/BN$4)*100</f>
        <v>67.1586715867158972</v>
      </c>
    </row>
    <row r="19" spans="1:66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  <c r="BL19" s="29">
        <f>(BL11/BL$4)*100</f>
        <v>4.07239819004530013</v>
      </c>
      <c r="BM19" s="29">
        <f>(BM11/BM$4)*100</f>
        <v>6.07210626185959956</v>
      </c>
      <c r="BN19" s="29">
        <f>(BN11/BN$4)*100</f>
        <v>4.05904059040589971</v>
      </c>
    </row>
    <row r="20" spans="1:66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  <c r="BL20" s="29">
        <f>(BL12/BL$4)*100</f>
        <v>0</v>
      </c>
      <c r="BM20" s="29">
        <f>(BM12/BM$4)*100</f>
        <v>0</v>
      </c>
      <c r="BN20" s="29">
        <f>(BN12/BN$4)*100</f>
        <v>0</v>
      </c>
    </row>
    <row r="21" spans="1:66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  <c r="BL21" s="28"/>
      <c r="BM21" s="28"/>
      <c r="BN21" s="28"/>
    </row>
    <row r="22" spans="1:66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  <c r="BL22" s="29">
        <f>BL14</f>
        <v>0</v>
      </c>
      <c r="BM22" s="29">
        <f>BM14</f>
        <v>0</v>
      </c>
      <c r="BN22" s="29">
        <f>BN14</f>
        <v>0.184501845018499999</v>
      </c>
    </row>
    <row r="23" spans="1:66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  <c r="BL23" s="29">
        <f>BL15+BL22</f>
        <v>0</v>
      </c>
      <c r="BM23" s="29">
        <f>BM15+BM22</f>
        <v>0.189753320683099993</v>
      </c>
      <c r="BN23" s="29">
        <f>BN15+BN22</f>
        <v>0.369003690036999998</v>
      </c>
    </row>
    <row r="24" spans="1:66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  <c r="BL24" s="29">
        <f>BL16+BL23</f>
        <v>0.603318250377100007</v>
      </c>
      <c r="BM24" s="29">
        <f>BM16+BM23</f>
        <v>0.379506641366200004</v>
      </c>
      <c r="BN24" s="29">
        <f>BN16+BN23</f>
        <v>0.922509225092399987</v>
      </c>
    </row>
    <row r="25" spans="1:66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  <c r="BL25" s="29">
        <f>BL17+BL24</f>
        <v>40.5731523378583034</v>
      </c>
      <c r="BM25" s="29">
        <f>BM17+BM24</f>
        <v>12.3339658444023001</v>
      </c>
      <c r="BN25" s="29">
        <f>BN17+BN24</f>
        <v>29.3357933579336994</v>
      </c>
    </row>
    <row r="26" spans="1:66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  <c r="BL26" s="29">
        <f>BL18+BL25</f>
        <v>95.927601809954794</v>
      </c>
      <c r="BM26" s="29">
        <f>BM18+BM25</f>
        <v>93.9278937381403978</v>
      </c>
      <c r="BN26" s="29">
        <f>BN18+BN25</f>
        <v>96.494464944649593</v>
      </c>
    </row>
    <row r="27" spans="1:66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  <c r="BL27" s="29">
        <f>BL19+BL26</f>
        <v>100</v>
      </c>
      <c r="BM27" s="29">
        <f>BM19+BM26</f>
        <v>100</v>
      </c>
      <c r="BN27" s="29">
        <f>BN19+BN26</f>
        <v>100.553505535056004</v>
      </c>
    </row>
    <row r="28" spans="1:66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  <c r="BL28" s="29">
        <f>BL20+BL27</f>
        <v>100</v>
      </c>
      <c r="BM28" s="29">
        <f>BM20+BM27</f>
        <v>100</v>
      </c>
      <c r="BN28" s="29">
        <f>BN20+BN27</f>
        <v>100.553505535056004</v>
      </c>
    </row>
    <row r="29" spans="1:66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  <c r="BL29" s="28"/>
      <c r="BM29" s="28"/>
      <c r="BN29" s="28"/>
    </row>
    <row r="30" spans="1:66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  <c r="BL30" s="27">
        <f>SUM(BL6:BL12)</f>
        <v>66.2999999999999972</v>
      </c>
      <c r="BM30" s="27">
        <f>SUM(BM6:BM12)</f>
        <v>52.7000000000000028</v>
      </c>
      <c r="BN30" s="27">
        <f>SUM(BN6:BN12)</f>
        <v>54.5</v>
      </c>
    </row>
    <row r="31" spans="1:66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  <c r="BL31" s="38">
        <f>BL4-BL30</f>
        <v>0</v>
      </c>
      <c r="BM31" s="38">
        <f>BM4-BM30</f>
        <v>0</v>
      </c>
      <c r="BN31" s="38">
        <f>BN4-BN30</f>
        <v>-0.29999999999999698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K36"/>
  <sheetViews>
    <sheetView tabSelected="1" view="normal" topLeftCell="AP1" workbookViewId="0">
      <selection activeCell="BH4" sqref="BH4"/>
    </sheetView>
  </sheetViews>
  <sheetFormatPr defaultRowHeight="15.40"/>
  <cols>
    <col min="22" max="22" width="18.812500" customWidth="1"/>
    <col min="24" max="24" width="12.455357" customWidth="1"/>
    <col min="26" max="27" width="17.267857" customWidth="1"/>
    <col min="32" max="32" width="13.455357" customWidth="1"/>
    <col min="33" max="33" width="13.000000" customWidth="1"/>
    <col min="34" max="34" width="13.455357" customWidth="1"/>
    <col min="43" max="43" width="9.178571" customWidth="1" style="50"/>
    <col min="46" max="46" width="8.723214" customWidth="1" style="3"/>
    <col min="57" max="57" width="8.723214" customWidth="1" style="3"/>
    <col min="63" max="64" width="9.178571" customWidth="1" style="42"/>
    <col min="67" max="68" width="10.544643" customWidth="1"/>
    <col min="69" max="70" width="24.178571" customWidth="1"/>
    <col min="71" max="71" width="22.000000" customWidth="1"/>
    <col min="72" max="74" width="10.544643" customWidth="1"/>
    <col min="75" max="77" width="24.178571" customWidth="1"/>
    <col min="78" max="78" width="10.544643" customWidth="1"/>
    <col min="79" max="81" width="24.178571" customWidth="1"/>
    <col min="82" max="83" width="13.000000" customWidth="1"/>
    <col min="84" max="84" width="15.455357" customWidth="1"/>
    <col min="85" max="85" width="22.000000" customWidth="1"/>
    <col min="86" max="89" width="10.544643" customWidth="1"/>
    <col min="90" max="93" width="17.000000" customWidth="1"/>
    <col min="94" max="96" width="9.812500" customWidth="1"/>
    <col min="97" max="100" width="21.455357" customWidth="1"/>
    <col min="101" max="102" width="27.178571" customWidth="1"/>
    <col min="103" max="104" width="22.267857" customWidth="1"/>
    <col min="105" max="105" width="23.544643" customWidth="1"/>
    <col min="106" max="106" width="13.000000" customWidth="1"/>
    <col min="107" max="108" width="15.455357" customWidth="1"/>
    <col min="109" max="112" width="18.455357" customWidth="1"/>
    <col min="113" max="113" width="19.267857" customWidth="1"/>
    <col min="114" max="115" width="25.267857" customWidth="1"/>
  </cols>
  <sheetData>
    <row r="1" spans="1:115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48"/>
      <c r="AR1" s="5"/>
      <c r="AS1" s="5"/>
      <c r="AT1" s="59"/>
      <c r="AU1" s="5"/>
      <c r="AV1" s="5"/>
      <c r="AW1" s="5"/>
      <c r="AX1" s="5"/>
      <c r="AY1" s="5"/>
      <c r="AZ1" s="5"/>
      <c r="BA1" s="5"/>
      <c r="BB1" s="5"/>
      <c r="BC1" s="5"/>
      <c r="BD1" s="24"/>
      <c r="BE1" s="59"/>
      <c r="BF1" s="25"/>
      <c r="BG1" s="24"/>
      <c r="BH1" s="5"/>
      <c r="BI1" s="5"/>
      <c r="BJ1" s="5"/>
      <c r="BK1" s="25"/>
      <c r="BL1" s="63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</row>
    <row r="2" spans="1:115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13</v>
      </c>
      <c r="AA2" s="9" t="s">
        <v>13</v>
      </c>
      <c r="AB2" s="9" t="s">
        <v>14</v>
      </c>
      <c r="AC2" s="9" t="s">
        <v>14</v>
      </c>
      <c r="AD2" s="9" t="s">
        <v>15</v>
      </c>
      <c r="AE2" s="9" t="s">
        <v>15</v>
      </c>
      <c r="AF2" s="9" t="s">
        <v>16</v>
      </c>
      <c r="AG2" s="9" t="s">
        <v>16</v>
      </c>
      <c r="AH2" s="9" t="s">
        <v>17</v>
      </c>
      <c r="AI2" s="9" t="s">
        <v>17</v>
      </c>
      <c r="AJ2" s="9" t="s">
        <v>18</v>
      </c>
      <c r="AK2" s="9" t="s">
        <v>18</v>
      </c>
      <c r="AL2" s="9" t="s">
        <v>19</v>
      </c>
      <c r="AM2" s="9" t="s">
        <v>19</v>
      </c>
      <c r="AN2" s="9" t="s">
        <v>20</v>
      </c>
      <c r="AO2" s="9" t="s">
        <v>20</v>
      </c>
      <c r="AP2" s="9" t="s">
        <v>21</v>
      </c>
      <c r="AQ2" s="49" t="s">
        <v>21</v>
      </c>
      <c r="AR2" s="9" t="s">
        <v>22</v>
      </c>
      <c r="AS2" s="9" t="s">
        <v>22</v>
      </c>
      <c r="AT2" s="40" t="s">
        <v>22</v>
      </c>
      <c r="AU2" s="9" t="s">
        <v>23</v>
      </c>
      <c r="AV2" s="9" t="s">
        <v>23</v>
      </c>
      <c r="AW2" s="9" t="s">
        <v>24</v>
      </c>
      <c r="AX2" s="9" t="s">
        <v>24</v>
      </c>
      <c r="AY2" s="9" t="s">
        <v>25</v>
      </c>
      <c r="AZ2" s="9" t="s">
        <v>25</v>
      </c>
      <c r="BA2" s="9" t="s">
        <v>26</v>
      </c>
      <c r="BB2" s="9" t="s">
        <v>26</v>
      </c>
      <c r="BC2" s="9" t="s">
        <v>27</v>
      </c>
      <c r="BD2" s="26" t="s">
        <v>27</v>
      </c>
      <c r="BE2" s="40" t="s">
        <v>28</v>
      </c>
      <c r="BF2" s="26" t="s">
        <v>28</v>
      </c>
      <c r="BG2" s="26" t="s">
        <v>29</v>
      </c>
      <c r="BH2" s="9" t="s">
        <v>29</v>
      </c>
      <c r="BI2" s="9" t="s">
        <v>30</v>
      </c>
      <c r="BJ2" s="9" t="s">
        <v>30</v>
      </c>
      <c r="BK2" s="26" t="s">
        <v>31</v>
      </c>
      <c r="BL2" s="26" t="s">
        <v>31</v>
      </c>
      <c r="BM2" s="9" t="s">
        <v>32</v>
      </c>
      <c r="BN2" s="9" t="s">
        <v>33</v>
      </c>
      <c r="BO2" s="9" t="s">
        <v>51</v>
      </c>
      <c r="BP2" s="9" t="s">
        <v>51</v>
      </c>
      <c r="BQ2" s="9" t="s">
        <v>51</v>
      </c>
      <c r="BR2" s="9" t="s">
        <v>51</v>
      </c>
      <c r="BS2" s="9" t="s">
        <v>51</v>
      </c>
      <c r="BT2" s="9" t="s">
        <v>52</v>
      </c>
      <c r="BU2" s="9" t="s">
        <v>52</v>
      </c>
      <c r="BV2" s="9" t="s">
        <v>52</v>
      </c>
      <c r="BW2" s="9" t="s">
        <v>52</v>
      </c>
      <c r="BX2" s="9" t="s">
        <v>52</v>
      </c>
      <c r="BY2" s="9" t="s">
        <v>52</v>
      </c>
      <c r="BZ2" s="9" t="s">
        <v>53</v>
      </c>
      <c r="CA2" s="9" t="s">
        <v>53</v>
      </c>
      <c r="CB2" s="9" t="s">
        <v>53</v>
      </c>
      <c r="CC2" s="9" t="s">
        <v>53</v>
      </c>
      <c r="CD2" s="9" t="s">
        <v>54</v>
      </c>
      <c r="CE2" s="9" t="s">
        <v>54</v>
      </c>
      <c r="CF2" s="9" t="s">
        <v>54</v>
      </c>
      <c r="CG2" s="9" t="s">
        <v>54</v>
      </c>
      <c r="CH2" s="9" t="s">
        <v>55</v>
      </c>
      <c r="CI2" s="9" t="s">
        <v>55</v>
      </c>
      <c r="CJ2" s="9" t="s">
        <v>55</v>
      </c>
      <c r="CK2" s="9" t="s">
        <v>55</v>
      </c>
      <c r="CL2" s="9" t="s">
        <v>56</v>
      </c>
      <c r="CM2" s="9" t="s">
        <v>56</v>
      </c>
      <c r="CN2" s="9" t="s">
        <v>56</v>
      </c>
      <c r="CO2" s="9" t="s">
        <v>56</v>
      </c>
      <c r="CP2" s="9" t="s">
        <v>57</v>
      </c>
      <c r="CQ2" s="9" t="s">
        <v>57</v>
      </c>
      <c r="CR2" s="9" t="s">
        <v>58</v>
      </c>
      <c r="CS2" s="9" t="s">
        <v>59</v>
      </c>
      <c r="CT2" s="9" t="s">
        <v>59</v>
      </c>
      <c r="CU2" s="9" t="s">
        <v>60</v>
      </c>
      <c r="CV2" s="9" t="s">
        <v>60</v>
      </c>
      <c r="CW2" s="9" t="s">
        <v>61</v>
      </c>
      <c r="CX2" s="9" t="s">
        <v>61</v>
      </c>
      <c r="CY2" s="9" t="s">
        <v>62</v>
      </c>
      <c r="CZ2" s="9" t="s">
        <v>62</v>
      </c>
      <c r="DA2" s="9" t="s">
        <v>63</v>
      </c>
      <c r="DB2" s="9" t="s">
        <v>64</v>
      </c>
      <c r="DC2" s="9" t="s">
        <v>65</v>
      </c>
      <c r="DD2" s="9" t="s">
        <v>65</v>
      </c>
      <c r="DE2" s="9" t="s">
        <v>66</v>
      </c>
      <c r="DF2" s="9" t="s">
        <v>66</v>
      </c>
      <c r="DG2" s="9" t="s">
        <v>66</v>
      </c>
      <c r="DH2" s="9" t="s">
        <v>66</v>
      </c>
      <c r="DI2" s="9" t="s">
        <v>66</v>
      </c>
      <c r="DJ2" s="9" t="s">
        <v>66</v>
      </c>
      <c r="DK2" s="9"/>
    </row>
    <row r="3" spans="1:115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67</v>
      </c>
      <c r="W3" s="9" t="s">
        <v>36</v>
      </c>
      <c r="X3" s="9" t="s">
        <v>68</v>
      </c>
      <c r="Y3" s="9" t="s">
        <v>36</v>
      </c>
      <c r="Z3" s="9" t="s">
        <v>69</v>
      </c>
      <c r="AA3" s="9" t="s">
        <v>70</v>
      </c>
      <c r="AB3" s="9" t="s">
        <v>35</v>
      </c>
      <c r="AC3" s="9" t="s">
        <v>36</v>
      </c>
      <c r="AD3" s="9" t="s">
        <v>71</v>
      </c>
      <c r="AE3" s="9" t="s">
        <v>72</v>
      </c>
      <c r="AF3" s="9" t="s">
        <v>73</v>
      </c>
      <c r="AG3" s="9" t="s">
        <v>74</v>
      </c>
      <c r="AH3" s="9" t="s">
        <v>75</v>
      </c>
      <c r="AI3" s="9" t="s">
        <v>72</v>
      </c>
      <c r="AJ3" s="9" t="s">
        <v>76</v>
      </c>
      <c r="AK3" s="9" t="s">
        <v>72</v>
      </c>
      <c r="AL3" s="9" t="s">
        <v>35</v>
      </c>
      <c r="AM3" s="9" t="s">
        <v>36</v>
      </c>
      <c r="AN3" s="9" t="s">
        <v>76</v>
      </c>
      <c r="AO3" s="9" t="s">
        <v>77</v>
      </c>
      <c r="AP3" s="9" t="s">
        <v>35</v>
      </c>
      <c r="AQ3" s="49" t="s">
        <v>36</v>
      </c>
      <c r="AR3" s="9" t="s">
        <v>71</v>
      </c>
      <c r="AS3" s="9" t="s">
        <v>76</v>
      </c>
      <c r="AT3" s="40" t="s">
        <v>36</v>
      </c>
      <c r="AU3" s="9" t="s">
        <v>35</v>
      </c>
      <c r="AV3" s="9" t="s">
        <v>36</v>
      </c>
      <c r="AW3" s="9" t="s">
        <v>35</v>
      </c>
      <c r="AX3" s="9" t="s">
        <v>36</v>
      </c>
      <c r="AY3" s="9" t="s">
        <v>76</v>
      </c>
      <c r="AZ3" s="9" t="s">
        <v>36</v>
      </c>
      <c r="BA3" s="9" t="s">
        <v>35</v>
      </c>
      <c r="BB3" s="9" t="s">
        <v>36</v>
      </c>
      <c r="BC3" s="9" t="s">
        <v>35</v>
      </c>
      <c r="BD3" s="26" t="s">
        <v>36</v>
      </c>
      <c r="BE3" s="40" t="s">
        <v>35</v>
      </c>
      <c r="BF3" s="26" t="s">
        <v>36</v>
      </c>
      <c r="BG3" s="26" t="s">
        <v>35</v>
      </c>
      <c r="BH3" s="9" t="s">
        <v>36</v>
      </c>
      <c r="BI3" s="9" t="s">
        <v>76</v>
      </c>
      <c r="BJ3" s="9" t="s">
        <v>36</v>
      </c>
      <c r="BK3" s="26" t="s">
        <v>35</v>
      </c>
      <c r="BL3" s="26" t="s">
        <v>36</v>
      </c>
      <c r="BM3" s="9" t="s">
        <v>35</v>
      </c>
      <c r="BN3" s="9" t="s">
        <v>36</v>
      </c>
      <c r="BO3" s="9" t="s">
        <v>78</v>
      </c>
      <c r="BP3" s="9" t="s">
        <v>79</v>
      </c>
      <c r="BQ3" s="9" t="s">
        <v>80</v>
      </c>
      <c r="BR3" s="9" t="s">
        <v>81</v>
      </c>
      <c r="BS3" s="9" t="s">
        <v>82</v>
      </c>
      <c r="BT3" s="9" t="s">
        <v>78</v>
      </c>
      <c r="BU3" s="9" t="s">
        <v>79</v>
      </c>
      <c r="BV3" s="9" t="s">
        <v>83</v>
      </c>
      <c r="BW3" s="9" t="s">
        <v>80</v>
      </c>
      <c r="BX3" s="9" t="s">
        <v>81</v>
      </c>
      <c r="BY3" s="9" t="s">
        <v>84</v>
      </c>
      <c r="BZ3" s="9" t="s">
        <v>85</v>
      </c>
      <c r="CA3" s="9" t="s">
        <v>86</v>
      </c>
      <c r="CB3" s="9" t="s">
        <v>87</v>
      </c>
      <c r="CC3" s="9" t="s">
        <v>88</v>
      </c>
      <c r="CD3" s="9" t="s">
        <v>89</v>
      </c>
      <c r="CE3" s="9" t="s">
        <v>90</v>
      </c>
      <c r="CF3" s="9" t="s">
        <v>91</v>
      </c>
      <c r="CG3" s="9" t="s">
        <v>92</v>
      </c>
      <c r="CH3" s="9" t="s">
        <v>89</v>
      </c>
      <c r="CI3" s="9" t="s">
        <v>90</v>
      </c>
      <c r="CJ3" s="9" t="s">
        <v>93</v>
      </c>
      <c r="CK3" s="9" t="s">
        <v>94</v>
      </c>
      <c r="CL3" s="9" t="s">
        <v>95</v>
      </c>
      <c r="CM3" s="9" t="s">
        <v>96</v>
      </c>
      <c r="CN3" s="9" t="s">
        <v>97</v>
      </c>
      <c r="CO3" s="9" t="s">
        <v>98</v>
      </c>
      <c r="CP3" s="9" t="s">
        <v>99</v>
      </c>
      <c r="CQ3" s="9" t="s">
        <v>100</v>
      </c>
      <c r="CR3" s="9"/>
      <c r="CS3" s="9" t="s">
        <v>101</v>
      </c>
      <c r="CT3" s="9" t="s">
        <v>102</v>
      </c>
      <c r="CU3" s="9" t="s">
        <v>101</v>
      </c>
      <c r="CV3" s="9" t="s">
        <v>102</v>
      </c>
      <c r="CW3" s="9" t="s">
        <v>103</v>
      </c>
      <c r="CX3" s="9" t="s">
        <v>104</v>
      </c>
      <c r="CY3" s="9" t="s">
        <v>103</v>
      </c>
      <c r="CZ3" s="9" t="s">
        <v>104</v>
      </c>
      <c r="DA3" s="9" t="s">
        <v>105</v>
      </c>
      <c r="DB3" s="9" t="s">
        <v>106</v>
      </c>
      <c r="DC3" s="9" t="s">
        <v>107</v>
      </c>
      <c r="DD3" s="9" t="s">
        <v>108</v>
      </c>
      <c r="DE3" s="9" t="s">
        <v>109</v>
      </c>
      <c r="DF3" s="9" t="s">
        <v>110</v>
      </c>
      <c r="DG3" s="9" t="s">
        <v>111</v>
      </c>
      <c r="DH3" s="9" t="s">
        <v>112</v>
      </c>
      <c r="DI3" s="9" t="s">
        <v>113</v>
      </c>
      <c r="DJ3" s="9" t="s">
        <v>114</v>
      </c>
      <c r="DK3" s="9"/>
    </row>
    <row r="4" spans="1:115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 t="n">
        <v>180.099999999999994</v>
      </c>
      <c r="W4" s="30"/>
      <c r="X4" s="30" t="n">
        <v>132.199999999999989</v>
      </c>
      <c r="Y4" s="30"/>
      <c r="Z4" s="31" t="n">
        <v>143</v>
      </c>
      <c r="AA4" s="31" t="n">
        <v>221.800000000000011</v>
      </c>
      <c r="AB4" s="30"/>
      <c r="AC4" s="30"/>
      <c r="AD4" s="30" t="n">
        <v>62.3999999999999986</v>
      </c>
      <c r="AE4" s="30" t="n">
        <v>154.400000000000006</v>
      </c>
      <c r="AF4" s="31" t="n">
        <v>93.5</v>
      </c>
      <c r="AG4" s="31" t="n">
        <v>131</v>
      </c>
      <c r="AH4" s="30" t="n">
        <v>109.840000000000003</v>
      </c>
      <c r="AI4" s="31" t="n">
        <v>136.099999999999994</v>
      </c>
      <c r="AJ4" s="30" t="n">
        <v>89.1700000000000017</v>
      </c>
      <c r="AK4" s="31" t="n">
        <v>106.150000000000006</v>
      </c>
      <c r="AL4" s="30" t="n">
        <v>263.480000000000018</v>
      </c>
      <c r="AM4" s="30" t="n">
        <v>235.199999999999989</v>
      </c>
      <c r="AN4" s="31" t="n">
        <v>153.699999999999989</v>
      </c>
      <c r="AO4" s="31" t="n">
        <v>109.799999999999997</v>
      </c>
      <c r="AP4" s="31" t="n">
        <v>193.72999999999999</v>
      </c>
      <c r="AQ4" s="51" t="n">
        <v>206.97999999999999</v>
      </c>
      <c r="AR4" s="30"/>
      <c r="AS4" s="30" t="n">
        <v>253.800000000000011</v>
      </c>
      <c r="AT4" s="31" t="n">
        <v>273.379999999999995</v>
      </c>
      <c r="AU4" s="30"/>
      <c r="AV4" s="30"/>
      <c r="AW4" s="30"/>
      <c r="AX4" s="30"/>
      <c r="AY4" s="30" t="n">
        <v>155.370000000000005</v>
      </c>
      <c r="AZ4" s="30"/>
      <c r="BA4" s="30"/>
      <c r="BB4" s="30"/>
      <c r="BC4" s="30" t="n">
        <v>357.860000000000014</v>
      </c>
      <c r="BD4" s="31"/>
      <c r="BE4" s="31" t="n">
        <v>193.860000000000014</v>
      </c>
      <c r="BF4" s="30" t="n">
        <v>379.25</v>
      </c>
      <c r="BG4" s="31"/>
      <c r="BH4" s="30"/>
      <c r="BI4" s="30" t="n">
        <v>313.70999999999998</v>
      </c>
      <c r="BJ4" s="30" t="n">
        <v>294.70999999999998</v>
      </c>
      <c r="BK4" s="64" t="n">
        <v>348.79000000000002</v>
      </c>
      <c r="BL4" s="64" t="n">
        <v>300.490000000000009</v>
      </c>
      <c r="BM4" s="30"/>
      <c r="BN4" s="27"/>
      <c r="BO4" s="27" t="n">
        <v>140</v>
      </c>
      <c r="BP4" s="27" t="n">
        <v>159.900000000000006</v>
      </c>
      <c r="BQ4" s="27" t="n">
        <v>181.300000000000011</v>
      </c>
      <c r="BR4" s="27" t="n">
        <v>190.300000000000011</v>
      </c>
      <c r="BS4" s="27" t="n">
        <v>75.2000000000000028</v>
      </c>
      <c r="BT4" s="27" t="n">
        <v>197.300000000000011</v>
      </c>
      <c r="BU4" s="27" t="n">
        <v>220.099999999999994</v>
      </c>
      <c r="BV4" s="27" t="n">
        <v>204.900000000000006</v>
      </c>
      <c r="BW4" s="27" t="n">
        <v>120.700000000000003</v>
      </c>
      <c r="BX4" s="27" t="n">
        <v>126.599999999999994</v>
      </c>
      <c r="BY4" s="27" t="n">
        <v>193.800000000000011</v>
      </c>
      <c r="BZ4" s="27" t="n">
        <v>423.300000000000011</v>
      </c>
      <c r="CA4" s="27" t="n">
        <v>132.5</v>
      </c>
      <c r="CB4" s="27" t="n">
        <v>127.299999999999997</v>
      </c>
      <c r="CC4" s="27" t="n">
        <v>44.7000000000000028</v>
      </c>
      <c r="CD4" s="27" t="n">
        <v>177.099999999999994</v>
      </c>
      <c r="CE4" s="27" t="n">
        <v>191.199999999999989</v>
      </c>
      <c r="CF4" s="27" t="n">
        <v>215.800000000000011</v>
      </c>
      <c r="CG4" s="27" t="n">
        <v>42</v>
      </c>
      <c r="CH4" s="27" t="n">
        <v>292.019999999999982</v>
      </c>
      <c r="CI4" s="27" t="n">
        <v>293.5</v>
      </c>
      <c r="CJ4" s="27" t="n">
        <v>155</v>
      </c>
      <c r="CK4" s="27" t="n">
        <v>130.599999999999994</v>
      </c>
      <c r="CL4" s="27" t="n">
        <v>139.099999999999994</v>
      </c>
      <c r="CM4" s="27" t="n">
        <v>165.400000000000006</v>
      </c>
      <c r="CN4" s="27" t="n">
        <v>271.600000000000023</v>
      </c>
      <c r="CO4" s="27" t="n">
        <v>162.800000000000011</v>
      </c>
      <c r="CP4" s="27" t="n">
        <v>182.300000000000011</v>
      </c>
      <c r="CQ4" s="27" t="n">
        <v>175.599999999999994</v>
      </c>
      <c r="CR4" s="27" t="n">
        <v>59.2000000000000028</v>
      </c>
      <c r="CS4" s="27" t="n">
        <v>57.6000000000000014</v>
      </c>
      <c r="CT4" s="27" t="n">
        <v>50.3999999999999986</v>
      </c>
      <c r="CU4" s="27" t="n">
        <v>71</v>
      </c>
      <c r="CV4" s="27" t="n">
        <v>79.0999999999999801</v>
      </c>
      <c r="CW4" s="27" t="n">
        <v>101.400000000000006</v>
      </c>
      <c r="CX4" s="27" t="n">
        <v>101.599999999999994</v>
      </c>
      <c r="CY4" s="27" t="n">
        <v>120.200000000000003</v>
      </c>
      <c r="CZ4" s="27" t="n">
        <v>114.109999999999999</v>
      </c>
      <c r="DA4" s="27" t="n">
        <v>235.900000000000006</v>
      </c>
      <c r="DB4" s="27" t="n">
        <v>129.300000000000011</v>
      </c>
      <c r="DC4" s="27" t="n">
        <v>134.800000000000011</v>
      </c>
      <c r="DD4" s="27" t="n">
        <v>135.699999999999989</v>
      </c>
      <c r="DE4" s="27" t="n">
        <v>85.7999999999999972</v>
      </c>
      <c r="DF4" s="27" t="n">
        <v>83.2000000000000028</v>
      </c>
      <c r="DG4" s="27" t="n">
        <v>172.199999999999989</v>
      </c>
      <c r="DH4" s="27" t="n">
        <v>240.800000000000011</v>
      </c>
      <c r="DI4" s="27" t="n">
        <v>126.819999999999993</v>
      </c>
      <c r="DJ4" s="27" t="n">
        <v>143.099999999999994</v>
      </c>
      <c r="DK4" s="27"/>
    </row>
    <row r="5" spans="1:115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51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 t="n">
        <v>0</v>
      </c>
      <c r="DK5" s="28"/>
    </row>
    <row r="6" spans="1:115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 t="n">
        <v>0.1</v>
      </c>
      <c r="W6" s="30"/>
      <c r="X6" s="30" t="n">
        <v>0.8</v>
      </c>
      <c r="Y6" s="30"/>
      <c r="Z6" s="31" t="n">
        <v>0</v>
      </c>
      <c r="AA6" s="31" t="n">
        <v>0.2</v>
      </c>
      <c r="AB6" s="30"/>
      <c r="AC6" s="30"/>
      <c r="AD6" s="30" t="n">
        <v>0.1</v>
      </c>
      <c r="AE6" s="30" t="n">
        <v>0</v>
      </c>
      <c r="AF6" s="31" t="n">
        <v>0.5</v>
      </c>
      <c r="AG6" s="31" t="n">
        <v>0</v>
      </c>
      <c r="AH6" s="30" t="n">
        <v>0.460000000000000053</v>
      </c>
      <c r="AI6" s="31" t="n">
        <v>0</v>
      </c>
      <c r="AJ6" s="30" t="n">
        <v>0</v>
      </c>
      <c r="AK6" s="31" t="n">
        <v>0</v>
      </c>
      <c r="AL6" s="30" t="n">
        <v>0</v>
      </c>
      <c r="AM6" s="30" t="n">
        <v>0</v>
      </c>
      <c r="AN6" s="31" t="n">
        <v>0</v>
      </c>
      <c r="AO6" s="31" t="n">
        <v>0</v>
      </c>
      <c r="AP6" s="31" t="n">
        <v>0</v>
      </c>
      <c r="AQ6" s="51" t="n">
        <v>0</v>
      </c>
      <c r="AR6" s="30"/>
      <c r="AS6" s="30" t="n">
        <v>0</v>
      </c>
      <c r="AT6" s="31" t="n">
        <v>0</v>
      </c>
      <c r="AU6" s="30"/>
      <c r="AV6" s="30"/>
      <c r="AW6" s="30"/>
      <c r="AX6" s="30"/>
      <c r="AY6" s="30" t="n">
        <v>0.15</v>
      </c>
      <c r="AZ6" s="30"/>
      <c r="BA6" s="30"/>
      <c r="BB6" s="30"/>
      <c r="BC6" s="30" t="n">
        <v>0</v>
      </c>
      <c r="BD6" s="31"/>
      <c r="BE6" s="31" t="n">
        <v>0.03</v>
      </c>
      <c r="BF6" s="30" t="n">
        <v>0</v>
      </c>
      <c r="BG6" s="31"/>
      <c r="BH6" s="30"/>
      <c r="BI6" s="30" t="n">
        <v>2.39000000000000012</v>
      </c>
      <c r="BJ6" s="30" t="n">
        <v>0.02</v>
      </c>
      <c r="BK6" s="64" t="n">
        <v>1.1100000000000001</v>
      </c>
      <c r="BL6" s="64" t="n">
        <v>0</v>
      </c>
      <c r="BM6" s="30"/>
      <c r="BN6" s="27"/>
      <c r="BO6" s="27" t="n">
        <v>0.2</v>
      </c>
      <c r="BP6" s="27" t="n">
        <v>0.6</v>
      </c>
      <c r="BQ6" s="27" t="n">
        <v>1</v>
      </c>
      <c r="BR6" s="27" t="n">
        <v>1.19999999999999996</v>
      </c>
      <c r="BS6" s="27" t="n">
        <v>0.6</v>
      </c>
      <c r="BT6" s="27" t="n">
        <v>0.6</v>
      </c>
      <c r="BU6" s="27" t="n">
        <v>1</v>
      </c>
      <c r="BV6" s="27" t="n">
        <v>1.10000000000000009</v>
      </c>
      <c r="BW6" s="27" t="n">
        <v>2</v>
      </c>
      <c r="BX6" s="27" t="n">
        <v>2.29999999999999982</v>
      </c>
      <c r="BY6" s="27" t="n">
        <v>1</v>
      </c>
      <c r="BZ6" s="27" t="n">
        <v>22.8000000000000007</v>
      </c>
      <c r="CA6" s="27" t="n">
        <v>0.2</v>
      </c>
      <c r="CB6" s="27" t="n">
        <v>0.1</v>
      </c>
      <c r="CC6" s="27" t="n">
        <v>0.6</v>
      </c>
      <c r="CD6" s="27" t="n">
        <v>0.55</v>
      </c>
      <c r="CE6" s="27" t="n">
        <v>0.3</v>
      </c>
      <c r="CF6" s="27" t="n">
        <v>143.900000000000006</v>
      </c>
      <c r="CG6" s="27" t="n">
        <v>0.2</v>
      </c>
      <c r="CH6" s="27" t="n">
        <v>1.9</v>
      </c>
      <c r="CI6" s="27" t="n">
        <v>2.18000000000000016</v>
      </c>
      <c r="CJ6" s="27" t="n">
        <v>0.8</v>
      </c>
      <c r="CK6" s="27" t="n">
        <v>1.60000000000000009</v>
      </c>
      <c r="CL6" s="27" t="n">
        <v>0.1</v>
      </c>
      <c r="CM6" s="27" t="n">
        <v>0.5</v>
      </c>
      <c r="CN6" s="27" t="n">
        <v>31.8999999999999986</v>
      </c>
      <c r="CO6" s="27" t="n">
        <v>116.700000000000003</v>
      </c>
      <c r="CP6" s="27" t="n">
        <v>0.8</v>
      </c>
      <c r="CQ6" s="27" t="n">
        <v>1</v>
      </c>
      <c r="CR6" s="27" t="n">
        <v>0</v>
      </c>
      <c r="CS6" s="27" t="n">
        <v>0</v>
      </c>
      <c r="CT6" s="27" t="n">
        <v>0</v>
      </c>
      <c r="CU6" s="27" t="n">
        <v>0.1</v>
      </c>
      <c r="CV6" s="27" t="n">
        <v>0.1</v>
      </c>
      <c r="CW6" s="27" t="n">
        <v>0</v>
      </c>
      <c r="CX6" s="27" t="n">
        <v>0</v>
      </c>
      <c r="CY6" s="27" t="n">
        <v>0.2</v>
      </c>
      <c r="CZ6" s="27" t="n">
        <v>0</v>
      </c>
      <c r="DA6" s="27" t="n">
        <v>0.6</v>
      </c>
      <c r="DB6" s="27" t="n">
        <v>0</v>
      </c>
      <c r="DC6" s="27" t="n">
        <v>1.10000000000000009</v>
      </c>
      <c r="DD6" s="27" t="n">
        <v>1.39999999999999991</v>
      </c>
      <c r="DE6" s="27" t="n">
        <v>0.1</v>
      </c>
      <c r="DF6" s="27" t="n">
        <v>0.1</v>
      </c>
      <c r="DG6" s="27" t="n">
        <v>10.5999999999999996</v>
      </c>
      <c r="DH6" s="27" t="n">
        <v>0</v>
      </c>
      <c r="DI6" s="27" t="n">
        <v>0</v>
      </c>
      <c r="DJ6" s="27" t="n">
        <v>0</v>
      </c>
      <c r="DK6" s="27"/>
    </row>
    <row r="7" spans="1:115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 t="n">
        <v>0.3</v>
      </c>
      <c r="W7" s="30"/>
      <c r="X7" s="30" t="n">
        <v>0.6</v>
      </c>
      <c r="Y7" s="30"/>
      <c r="Z7" s="31" t="n">
        <v>0</v>
      </c>
      <c r="AA7" s="31" t="n">
        <v>0</v>
      </c>
      <c r="AB7" s="30"/>
      <c r="AC7" s="30"/>
      <c r="AD7" s="30" t="n">
        <v>0.3</v>
      </c>
      <c r="AE7" s="30" t="n">
        <v>0</v>
      </c>
      <c r="AF7" s="31" t="n">
        <v>1.30000000000000004</v>
      </c>
      <c r="AG7" s="31" t="n">
        <v>0.2</v>
      </c>
      <c r="AH7" s="30" t="n">
        <v>1.22999999999999998</v>
      </c>
      <c r="AI7" s="31" t="n">
        <v>0.2</v>
      </c>
      <c r="AJ7" s="30" t="n">
        <v>0</v>
      </c>
      <c r="AK7" s="31" t="n">
        <v>0</v>
      </c>
      <c r="AL7" s="30" t="n">
        <v>0.29</v>
      </c>
      <c r="AM7" s="30" t="n">
        <v>0</v>
      </c>
      <c r="AN7" s="31" t="n">
        <v>0</v>
      </c>
      <c r="AO7" s="31" t="n">
        <v>0</v>
      </c>
      <c r="AP7" s="31" t="n">
        <v>0</v>
      </c>
      <c r="AQ7" s="51" t="n">
        <v>0</v>
      </c>
      <c r="AR7" s="30"/>
      <c r="AS7" s="30" t="n">
        <v>0.1</v>
      </c>
      <c r="AT7" s="31" t="n">
        <v>0</v>
      </c>
      <c r="AU7" s="30"/>
      <c r="AV7" s="30"/>
      <c r="AW7" s="30"/>
      <c r="AX7" s="30"/>
      <c r="AY7" s="30" t="n">
        <v>0.260000000000000009</v>
      </c>
      <c r="AZ7" s="30"/>
      <c r="BA7" s="30"/>
      <c r="BB7" s="30"/>
      <c r="BC7" s="30" t="n">
        <v>0</v>
      </c>
      <c r="BD7" s="31"/>
      <c r="BE7" s="31" t="n">
        <v>0.03</v>
      </c>
      <c r="BF7" s="30" t="n">
        <v>0.01</v>
      </c>
      <c r="BG7" s="31"/>
      <c r="BH7" s="30"/>
      <c r="BI7" s="30" t="n">
        <v>2.37000000000000011</v>
      </c>
      <c r="BJ7" s="30" t="n">
        <v>0.01</v>
      </c>
      <c r="BK7" s="64" t="n">
        <v>1.18999999999999995</v>
      </c>
      <c r="BL7" s="64" t="n">
        <v>0</v>
      </c>
      <c r="BM7" s="30"/>
      <c r="BN7" s="27"/>
      <c r="BO7" s="27" t="n">
        <v>1.5</v>
      </c>
      <c r="BP7" s="27" t="n">
        <v>1.9</v>
      </c>
      <c r="BQ7" s="27" t="n">
        <v>3.70000000000000018</v>
      </c>
      <c r="BR7" s="27" t="n">
        <v>1.39999999999999991</v>
      </c>
      <c r="BS7" s="27" t="n">
        <v>0.2</v>
      </c>
      <c r="BT7" s="27" t="n">
        <v>1.19999999999999996</v>
      </c>
      <c r="BU7" s="27" t="n">
        <v>1.19999999999999996</v>
      </c>
      <c r="BV7" s="27" t="n">
        <v>1.39999999999999991</v>
      </c>
      <c r="BW7" s="27" t="n">
        <v>0.0700000000000000089</v>
      </c>
      <c r="BX7" s="27" t="n">
        <v>1.9</v>
      </c>
      <c r="BY7" s="27" t="n">
        <v>0.4</v>
      </c>
      <c r="BZ7" s="27" t="n">
        <v>34.1000000000000014</v>
      </c>
      <c r="CA7" s="27" t="n">
        <v>0.2</v>
      </c>
      <c r="CB7" s="27" t="n">
        <v>0.9</v>
      </c>
      <c r="CC7" s="27" t="n">
        <v>0.2</v>
      </c>
      <c r="CD7" s="27" t="n">
        <v>0.5</v>
      </c>
      <c r="CE7" s="27" t="n">
        <v>0.7</v>
      </c>
      <c r="CF7" s="27" t="n">
        <v>5.59999999999999964</v>
      </c>
      <c r="CG7" s="27" t="n">
        <v>0.2</v>
      </c>
      <c r="CH7" s="27" t="n">
        <v>5.05999999999999961</v>
      </c>
      <c r="CI7" s="27" t="n">
        <v>5.16000000000000014</v>
      </c>
      <c r="CJ7" s="27" t="n">
        <v>2.5</v>
      </c>
      <c r="CK7" s="27" t="n">
        <v>1.5</v>
      </c>
      <c r="CL7" s="27" t="n">
        <v>1</v>
      </c>
      <c r="CM7" s="27" t="n">
        <v>1.30000000000000004</v>
      </c>
      <c r="CN7" s="27" t="n">
        <v>43.7999999999999972</v>
      </c>
      <c r="CO7" s="27" t="n">
        <v>24.3999999999999986</v>
      </c>
      <c r="CP7" s="27" t="n">
        <v>0.7</v>
      </c>
      <c r="CQ7" s="27" t="n">
        <v>1</v>
      </c>
      <c r="CR7" s="27" t="n">
        <v>0.1</v>
      </c>
      <c r="CS7" s="27" t="n">
        <v>0</v>
      </c>
      <c r="CT7" s="27" t="n">
        <v>0</v>
      </c>
      <c r="CU7" s="27" t="n">
        <v>0.1</v>
      </c>
      <c r="CV7" s="27" t="n">
        <v>0.1</v>
      </c>
      <c r="CW7" s="27" t="n">
        <v>0.1</v>
      </c>
      <c r="CX7" s="27" t="n">
        <v>0.1</v>
      </c>
      <c r="CY7" s="27" t="n">
        <v>0</v>
      </c>
      <c r="CZ7" s="27" t="n">
        <v>0</v>
      </c>
      <c r="DA7" s="27" t="n">
        <v>0</v>
      </c>
      <c r="DB7" s="27" t="n">
        <v>2.9</v>
      </c>
      <c r="DC7" s="27" t="n">
        <v>22</v>
      </c>
      <c r="DD7" s="27" t="n">
        <v>20.6000000000000014</v>
      </c>
      <c r="DE7" s="27" t="n">
        <v>7.5</v>
      </c>
      <c r="DF7" s="27" t="n">
        <v>6.20000000000000018</v>
      </c>
      <c r="DG7" s="27" t="n">
        <v>68</v>
      </c>
      <c r="DH7" s="27" t="n">
        <v>0.1</v>
      </c>
      <c r="DI7" s="27" t="n">
        <v>0.2</v>
      </c>
      <c r="DJ7" s="27" t="n">
        <v>0</v>
      </c>
      <c r="DK7" s="27"/>
    </row>
    <row r="8" spans="1:115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 t="n">
        <v>6.29999999999999982</v>
      </c>
      <c r="W8" s="30"/>
      <c r="X8" s="31" t="n">
        <v>4.90000000000000036</v>
      </c>
      <c r="Y8" s="30"/>
      <c r="Z8" s="31" t="n">
        <v>0.9</v>
      </c>
      <c r="AA8" s="31" t="n">
        <v>0.7</v>
      </c>
      <c r="AB8" s="30"/>
      <c r="AC8" s="30"/>
      <c r="AD8" s="31" t="n">
        <v>2.29999999999999982</v>
      </c>
      <c r="AE8" s="31" t="n">
        <v>0.15</v>
      </c>
      <c r="AF8" s="31" t="n">
        <v>4.20000000000000018</v>
      </c>
      <c r="AG8" s="31" t="n">
        <v>19.1000000000000014</v>
      </c>
      <c r="AH8" s="31" t="n">
        <v>2.93999999999999986</v>
      </c>
      <c r="AI8" s="31" t="n">
        <v>12.0999999999999996</v>
      </c>
      <c r="AJ8" s="31" t="n">
        <v>0.05</v>
      </c>
      <c r="AK8" s="31" t="n">
        <v>0.15</v>
      </c>
      <c r="AL8" s="31" t="n">
        <v>1.15999999999999992</v>
      </c>
      <c r="AM8" s="31" t="n">
        <v>0.09</v>
      </c>
      <c r="AN8" s="31" t="n">
        <v>0</v>
      </c>
      <c r="AO8" s="31" t="n">
        <v>0</v>
      </c>
      <c r="AP8" s="31" t="n">
        <v>0.06</v>
      </c>
      <c r="AQ8" s="51" t="n">
        <v>0</v>
      </c>
      <c r="AR8" s="30"/>
      <c r="AS8" s="31" t="n">
        <v>0.2</v>
      </c>
      <c r="AT8" s="31" t="n">
        <v>0</v>
      </c>
      <c r="AU8" s="30"/>
      <c r="AV8" s="30"/>
      <c r="AW8" s="30"/>
      <c r="AX8" s="30"/>
      <c r="AY8" s="31" t="n">
        <v>1.5</v>
      </c>
      <c r="AZ8" s="30"/>
      <c r="BA8" s="30"/>
      <c r="BB8" s="30"/>
      <c r="BC8" s="31" t="n">
        <v>0.2</v>
      </c>
      <c r="BD8" s="31"/>
      <c r="BE8" s="31" t="n">
        <v>3.43999999999999995</v>
      </c>
      <c r="BF8" s="31" t="n">
        <v>0.0700000000000000089</v>
      </c>
      <c r="BG8" s="31"/>
      <c r="BH8" s="30"/>
      <c r="BI8" s="31" t="n">
        <v>5.25999999999999979</v>
      </c>
      <c r="BJ8" s="31" t="n">
        <v>0.220000000000000018</v>
      </c>
      <c r="BK8" s="64" t="n">
        <v>8.80000000000000071</v>
      </c>
      <c r="BL8" s="64" t="n">
        <v>0</v>
      </c>
      <c r="BM8" s="30"/>
      <c r="BN8" s="27"/>
      <c r="BO8" s="27" t="n">
        <v>35.8999999999999986</v>
      </c>
      <c r="BP8" s="27" t="n">
        <v>43.8999999999999986</v>
      </c>
      <c r="BQ8" s="27" t="n">
        <v>98.2999999999999972</v>
      </c>
      <c r="BR8" s="27" t="n">
        <v>115.200000000000003</v>
      </c>
      <c r="BS8" s="27" t="n">
        <v>0.1</v>
      </c>
      <c r="BT8" s="27" t="n">
        <v>35</v>
      </c>
      <c r="BU8" s="27" t="n">
        <v>35.6000000000000014</v>
      </c>
      <c r="BV8" s="27" t="n">
        <v>48.1000000000000014</v>
      </c>
      <c r="BW8" s="27" t="n">
        <v>6.29999999999999982</v>
      </c>
      <c r="BX8" s="27" t="n">
        <v>5.09999999999999964</v>
      </c>
      <c r="BY8" s="27" t="n">
        <v>0.5</v>
      </c>
      <c r="BZ8" s="27" t="n">
        <v>155.099999999999994</v>
      </c>
      <c r="CA8" s="27" t="n">
        <v>0.5</v>
      </c>
      <c r="CB8" s="27" t="n">
        <v>2.5</v>
      </c>
      <c r="CC8" s="27" t="n">
        <v>0.2</v>
      </c>
      <c r="CD8" s="27" t="n">
        <v>13.6999999999999993</v>
      </c>
      <c r="CE8" s="27" t="n">
        <v>6</v>
      </c>
      <c r="CF8" s="27" t="n">
        <v>11.9000000000000004</v>
      </c>
      <c r="CG8" s="27" t="n">
        <v>0.2</v>
      </c>
      <c r="CH8" s="27" t="n">
        <v>25.9699999999999989</v>
      </c>
      <c r="CI8" s="27" t="n">
        <v>25.1999999999999993</v>
      </c>
      <c r="CJ8" s="27" t="n">
        <v>39.6000000000000014</v>
      </c>
      <c r="CK8" s="27" t="n">
        <v>51.1000000000000014</v>
      </c>
      <c r="CL8" s="27" t="n">
        <v>27.1000000000000014</v>
      </c>
      <c r="CM8" s="27" t="n">
        <v>30.3999999999999986</v>
      </c>
      <c r="CN8" s="27" t="n">
        <v>51.5</v>
      </c>
      <c r="CO8" s="27" t="n">
        <v>10.9000000000000004</v>
      </c>
      <c r="CP8" s="27" t="n">
        <v>5</v>
      </c>
      <c r="CQ8" s="27" t="n">
        <v>4.29999999999999982</v>
      </c>
      <c r="CR8" s="27" t="n">
        <v>0.3</v>
      </c>
      <c r="CS8" s="27" t="n">
        <v>3.70000000000000018</v>
      </c>
      <c r="CT8" s="27" t="n">
        <v>0.3</v>
      </c>
      <c r="CU8" s="27" t="n">
        <v>0.5</v>
      </c>
      <c r="CV8" s="27" t="n">
        <v>0.3</v>
      </c>
      <c r="CW8" s="27" t="n">
        <v>0.5</v>
      </c>
      <c r="CX8" s="27" t="n">
        <v>2.70000000000000018</v>
      </c>
      <c r="CY8" s="27" t="n">
        <v>0</v>
      </c>
      <c r="CZ8" s="27" t="n">
        <v>0</v>
      </c>
      <c r="DA8" s="27" t="n">
        <v>0.1</v>
      </c>
      <c r="DB8" s="27" t="n">
        <v>54.7000000000000028</v>
      </c>
      <c r="DC8" s="27" t="n">
        <v>94.5</v>
      </c>
      <c r="DD8" s="27" t="n">
        <v>97.4000000000000057</v>
      </c>
      <c r="DE8" s="27" t="n">
        <v>46.7000000000000028</v>
      </c>
      <c r="DF8" s="27" t="n">
        <v>39.6000000000000014</v>
      </c>
      <c r="DG8" s="27" t="n">
        <v>77.0999999999999801</v>
      </c>
      <c r="DH8" s="27" t="n">
        <v>155.199999999999989</v>
      </c>
      <c r="DI8" s="27" t="n">
        <v>5.20000000000000018</v>
      </c>
      <c r="DJ8" s="27" t="n">
        <v>0.9</v>
      </c>
      <c r="DK8" s="27"/>
    </row>
    <row r="9" spans="1:115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 t="n">
        <v>129.699999999999989</v>
      </c>
      <c r="W9" s="30"/>
      <c r="X9" s="31" t="n">
        <v>25.1999999999999993</v>
      </c>
      <c r="Y9" s="30"/>
      <c r="Z9" s="31" t="n">
        <v>24.6999999999999993</v>
      </c>
      <c r="AA9" s="31" t="n">
        <v>37.6000000000000014</v>
      </c>
      <c r="AB9" s="30"/>
      <c r="AC9" s="30"/>
      <c r="AD9" s="31" t="n">
        <v>26.8000000000000007</v>
      </c>
      <c r="AE9" s="31" t="n">
        <v>6.51999999999999957</v>
      </c>
      <c r="AF9" s="31" t="n">
        <v>57.5</v>
      </c>
      <c r="AG9" s="31" t="n">
        <v>39.2000000000000028</v>
      </c>
      <c r="AH9" s="31" t="n">
        <v>28.9499999999999993</v>
      </c>
      <c r="AI9" s="31" t="n">
        <v>50.6000000000000014</v>
      </c>
      <c r="AJ9" s="31" t="n">
        <v>2.47999999999999998</v>
      </c>
      <c r="AK9" s="31" t="n">
        <v>3.72999999999999998</v>
      </c>
      <c r="AL9" s="31" t="n">
        <v>8.36999999999999922</v>
      </c>
      <c r="AM9" s="31" t="n">
        <v>24.120000000000001</v>
      </c>
      <c r="AN9" s="31" t="n">
        <v>1.7</v>
      </c>
      <c r="AO9" s="31" t="n">
        <v>5.5</v>
      </c>
      <c r="AP9" s="31" t="n">
        <v>7.82000000000000028</v>
      </c>
      <c r="AQ9" s="51" t="n">
        <v>15.2899999999999991</v>
      </c>
      <c r="AR9" s="30"/>
      <c r="AS9" s="31" t="n">
        <v>2.10000000000000009</v>
      </c>
      <c r="AT9" s="31" t="n">
        <v>51.5600000000000023</v>
      </c>
      <c r="AU9" s="30"/>
      <c r="AV9" s="30"/>
      <c r="AW9" s="30"/>
      <c r="AX9" s="30"/>
      <c r="AY9" s="31" t="n">
        <v>28.2800000000000011</v>
      </c>
      <c r="AZ9" s="30"/>
      <c r="BA9" s="30"/>
      <c r="BB9" s="30"/>
      <c r="BC9" s="31" t="n">
        <v>21.8000000000000007</v>
      </c>
      <c r="BD9" s="31"/>
      <c r="BE9" s="31" t="n">
        <v>40.1799999999999997</v>
      </c>
      <c r="BF9" s="31" t="n">
        <v>20.7300000000000004</v>
      </c>
      <c r="BG9" s="31"/>
      <c r="BH9" s="30"/>
      <c r="BI9" s="31" t="n">
        <v>54.1300000000000026</v>
      </c>
      <c r="BJ9" s="31" t="n">
        <v>47.6199999999999974</v>
      </c>
      <c r="BK9" s="64" t="n">
        <v>85.9000000000000057</v>
      </c>
      <c r="BL9" s="64" t="n">
        <v>14.8599999999999994</v>
      </c>
      <c r="BM9" s="30"/>
      <c r="BN9" s="27"/>
      <c r="BO9" s="27" t="n">
        <v>98.5999999999999943</v>
      </c>
      <c r="BP9" s="27" t="n">
        <v>109.299999999999997</v>
      </c>
      <c r="BQ9" s="27" t="n">
        <v>73.2999999999999972</v>
      </c>
      <c r="BR9" s="27" t="n">
        <v>65.4000000000000057</v>
      </c>
      <c r="BS9" s="27" t="n">
        <v>27.1999999999999993</v>
      </c>
      <c r="BT9" s="27" t="n">
        <v>144.199999999999989</v>
      </c>
      <c r="BU9" s="27" t="n">
        <v>161.400000000000006</v>
      </c>
      <c r="BV9" s="27" t="n">
        <v>132.400000000000006</v>
      </c>
      <c r="BW9" s="27" t="n">
        <v>32</v>
      </c>
      <c r="BX9" s="27" t="n">
        <v>61.5</v>
      </c>
      <c r="BY9" s="27" t="n">
        <v>108</v>
      </c>
      <c r="BZ9" s="27" t="n">
        <v>172.400000000000006</v>
      </c>
      <c r="CA9" s="27" t="n">
        <v>3.70000000000000018</v>
      </c>
      <c r="CB9" s="27" t="n">
        <v>4</v>
      </c>
      <c r="CC9" s="27" t="n">
        <v>11.5</v>
      </c>
      <c r="CD9" s="27" t="n">
        <v>140</v>
      </c>
      <c r="CE9" s="27" t="n">
        <v>151.199999999999989</v>
      </c>
      <c r="CF9" s="27" t="n">
        <v>12.9000000000000004</v>
      </c>
      <c r="CG9" s="27" t="n">
        <v>10.8000000000000007</v>
      </c>
      <c r="CH9" s="27" t="n">
        <v>235.110000000000014</v>
      </c>
      <c r="CI9" s="27" t="n">
        <v>234.800000000000011</v>
      </c>
      <c r="CJ9" s="27" t="n">
        <v>105.799999999999997</v>
      </c>
      <c r="CK9" s="27" t="n">
        <v>73</v>
      </c>
      <c r="CL9" s="27" t="n">
        <v>103.700000000000003</v>
      </c>
      <c r="CM9" s="27" t="n">
        <v>128.099999999999994</v>
      </c>
      <c r="CN9" s="27" t="n">
        <v>0</v>
      </c>
      <c r="CO9" s="27" t="n">
        <v>2.29999999999999982</v>
      </c>
      <c r="CP9" s="27" t="n">
        <v>76.5</v>
      </c>
      <c r="CQ9" s="27" t="n">
        <v>15.4000000000000004</v>
      </c>
      <c r="CR9" s="27" t="n">
        <v>0.5</v>
      </c>
      <c r="CS9" s="27" t="n">
        <v>12</v>
      </c>
      <c r="CT9" s="27" t="n">
        <v>5.79999999999999982</v>
      </c>
      <c r="CU9" s="27" t="n">
        <v>3.5</v>
      </c>
      <c r="CV9" s="27" t="n">
        <v>3.20000000000000018</v>
      </c>
      <c r="CW9" s="27" t="n">
        <v>18.8000000000000007</v>
      </c>
      <c r="CX9" s="27" t="n">
        <v>18.6000000000000014</v>
      </c>
      <c r="CY9" s="27" t="n">
        <v>4.40000000000000036</v>
      </c>
      <c r="CZ9" s="27" t="n">
        <v>5.54999999999999982</v>
      </c>
      <c r="DA9" s="27" t="n">
        <v>49.5</v>
      </c>
      <c r="DB9" s="27" t="n">
        <v>45.6000000000000014</v>
      </c>
      <c r="DC9" s="27" t="n">
        <v>9.90000000000000036</v>
      </c>
      <c r="DD9" s="27" t="n">
        <v>9.69999999999999929</v>
      </c>
      <c r="DE9" s="27" t="n">
        <v>28</v>
      </c>
      <c r="DF9" s="27" t="n">
        <v>27.5</v>
      </c>
      <c r="DG9" s="27" t="n">
        <v>8.40000000000000036</v>
      </c>
      <c r="DH9" s="27" t="n">
        <v>70.4000000000000057</v>
      </c>
      <c r="DI9" s="27" t="n">
        <v>73.5</v>
      </c>
      <c r="DJ9" s="27" t="n">
        <v>77.2000000000000028</v>
      </c>
      <c r="DK9" s="27"/>
    </row>
    <row r="10" spans="1:115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 t="n">
        <v>42.3999999999999986</v>
      </c>
      <c r="W10" s="30"/>
      <c r="X10" s="31" t="n">
        <v>88</v>
      </c>
      <c r="Y10" s="30"/>
      <c r="Z10" s="31" t="n">
        <v>85.2000000000000028</v>
      </c>
      <c r="AA10" s="31" t="n">
        <v>132.199999999999989</v>
      </c>
      <c r="AB10" s="30"/>
      <c r="AC10" s="30"/>
      <c r="AD10" s="31" t="n">
        <v>31.6000000000000014</v>
      </c>
      <c r="AE10" s="31" t="n">
        <v>124.629999999999995</v>
      </c>
      <c r="AF10" s="31" t="n">
        <v>28</v>
      </c>
      <c r="AG10" s="31" t="n">
        <v>70.2999999999999972</v>
      </c>
      <c r="AH10" s="31" t="n">
        <v>59.4500000000000028</v>
      </c>
      <c r="AI10" s="31" t="n">
        <v>70.5</v>
      </c>
      <c r="AJ10" s="31" t="n">
        <v>38.8599999999999994</v>
      </c>
      <c r="AK10" s="31" t="n">
        <v>64.7800000000000011</v>
      </c>
      <c r="AL10" s="31" t="n">
        <v>197.280000000000001</v>
      </c>
      <c r="AM10" s="31" t="n">
        <v>195.740000000000009</v>
      </c>
      <c r="AN10" s="31" t="n">
        <v>132.599999999999994</v>
      </c>
      <c r="AO10" s="31" t="n">
        <v>96.5999999999999943</v>
      </c>
      <c r="AP10" s="31" t="n">
        <v>170.030000000000001</v>
      </c>
      <c r="AQ10" s="51" t="n">
        <v>179.620000000000005</v>
      </c>
      <c r="AR10" s="30"/>
      <c r="AS10" s="31" t="n">
        <v>146.710000000000008</v>
      </c>
      <c r="AT10" s="31" t="n">
        <v>215.689999999999998</v>
      </c>
      <c r="AU10" s="30"/>
      <c r="AV10" s="30"/>
      <c r="AW10" s="30"/>
      <c r="AX10" s="30"/>
      <c r="AY10" s="31" t="n">
        <v>68.0999999999999943</v>
      </c>
      <c r="AZ10" s="30"/>
      <c r="BA10" s="30"/>
      <c r="BB10" s="30"/>
      <c r="BC10" s="31" t="n">
        <v>211.5</v>
      </c>
      <c r="BD10" s="31"/>
      <c r="BE10" s="31" t="n">
        <v>146.919999999999987</v>
      </c>
      <c r="BF10" s="31" t="n">
        <v>342.889999999999986</v>
      </c>
      <c r="BG10" s="31"/>
      <c r="BH10" s="30"/>
      <c r="BI10" s="31" t="n">
        <v>113.769999999999996</v>
      </c>
      <c r="BJ10" s="31" t="n">
        <v>236.689999999999998</v>
      </c>
      <c r="BK10" s="64" t="n">
        <v>235.02000000000001</v>
      </c>
      <c r="BL10" s="64" t="n">
        <v>263.730000000000018</v>
      </c>
      <c r="BM10" s="30"/>
      <c r="BN10" s="27"/>
      <c r="BO10" s="27" t="n">
        <v>3.39999999999999991</v>
      </c>
      <c r="BP10" s="27" t="n">
        <v>3.9</v>
      </c>
      <c r="BQ10" s="27" t="n">
        <v>1.75</v>
      </c>
      <c r="BR10" s="27" t="n">
        <v>6.59999999999999964</v>
      </c>
      <c r="BS10" s="27" t="n">
        <v>34.5</v>
      </c>
      <c r="BT10" s="27" t="n">
        <v>16.8000000000000007</v>
      </c>
      <c r="BU10" s="27" t="n">
        <v>20.1000000000000014</v>
      </c>
      <c r="BV10" s="27" t="n">
        <v>21.6000000000000014</v>
      </c>
      <c r="BW10" s="27" t="n">
        <v>77.7000000000000028</v>
      </c>
      <c r="BX10" s="27" t="n">
        <v>54.3999999999999986</v>
      </c>
      <c r="BY10" s="27" t="n">
        <v>68.5999999999999943</v>
      </c>
      <c r="BZ10" s="27" t="n">
        <v>18.6000000000000014</v>
      </c>
      <c r="CA10" s="27" t="n">
        <v>117.299999999999997</v>
      </c>
      <c r="CB10" s="27" t="n">
        <v>111.400000000000006</v>
      </c>
      <c r="CC10" s="27" t="n">
        <v>21.8999999999999986</v>
      </c>
      <c r="CD10" s="27" t="n">
        <v>21.1000000000000014</v>
      </c>
      <c r="CE10" s="27" t="n">
        <v>23.6000000000000014</v>
      </c>
      <c r="CF10" s="27" t="n">
        <v>22.3000000000000007</v>
      </c>
      <c r="CG10" s="27" t="n">
        <v>18</v>
      </c>
      <c r="CH10" s="27" t="n">
        <v>23.4400000000000013</v>
      </c>
      <c r="CI10" s="27" t="n">
        <v>25.5</v>
      </c>
      <c r="CJ10" s="27" t="n">
        <v>6.5</v>
      </c>
      <c r="CK10" s="27" t="n">
        <v>2.79999999999999982</v>
      </c>
      <c r="CL10" s="27" t="n">
        <v>5.20000000000000018</v>
      </c>
      <c r="CM10" s="27" t="n">
        <v>3.70000000000000018</v>
      </c>
      <c r="CN10" s="27" t="n">
        <v>121.799999999999997</v>
      </c>
      <c r="CO10" s="27" t="n">
        <v>3.9</v>
      </c>
      <c r="CP10" s="27" t="n">
        <v>66.2000000000000028</v>
      </c>
      <c r="CQ10" s="27" t="n">
        <v>141.400000000000006</v>
      </c>
      <c r="CR10" s="27" t="n">
        <v>20.6000000000000014</v>
      </c>
      <c r="CS10" s="27" t="n">
        <v>41.7999999999999972</v>
      </c>
      <c r="CT10" s="27" t="n">
        <v>34</v>
      </c>
      <c r="CU10" s="27" t="n">
        <v>50.7000000000000028</v>
      </c>
      <c r="CV10" s="27" t="n">
        <v>64.2999999999999972</v>
      </c>
      <c r="CW10" s="27" t="n">
        <v>79.7999999999999972</v>
      </c>
      <c r="CX10" s="27" t="n">
        <v>77.7000000000000028</v>
      </c>
      <c r="CY10" s="27" t="n">
        <v>109.299999999999997</v>
      </c>
      <c r="CZ10" s="27" t="n">
        <v>103.400000000000006</v>
      </c>
      <c r="DA10" s="27" t="n">
        <v>147.900000000000006</v>
      </c>
      <c r="DB10" s="27" t="n">
        <v>25.5</v>
      </c>
      <c r="DC10" s="27" t="n">
        <v>6.40000000000000036</v>
      </c>
      <c r="DD10" s="27" t="n">
        <v>6.5</v>
      </c>
      <c r="DE10" s="27" t="n">
        <v>2.79999999999999982</v>
      </c>
      <c r="DF10" s="27" t="n">
        <v>9.40000000000000036</v>
      </c>
      <c r="DG10" s="27" t="n">
        <v>7.59999999999999964</v>
      </c>
      <c r="DH10" s="27" t="n">
        <v>14.5999999999999996</v>
      </c>
      <c r="DI10" s="27" t="n">
        <v>41.2999999999999972</v>
      </c>
      <c r="DJ10" s="27" t="n">
        <v>55.1000000000000014</v>
      </c>
      <c r="DK10" s="27"/>
    </row>
    <row r="11" spans="1:115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 t="n">
        <v>2.60000000000000009</v>
      </c>
      <c r="W11" s="30"/>
      <c r="X11" s="31" t="n">
        <v>9.90000000000000036</v>
      </c>
      <c r="Y11" s="30"/>
      <c r="Z11" s="31" t="n">
        <v>31</v>
      </c>
      <c r="AA11" s="31" t="n">
        <v>48.5</v>
      </c>
      <c r="AB11" s="30"/>
      <c r="AC11" s="30"/>
      <c r="AD11" s="31" t="n">
        <v>1.30000000000000004</v>
      </c>
      <c r="AE11" s="31" t="n">
        <v>23</v>
      </c>
      <c r="AF11" s="31" t="n">
        <v>3.10000000000000009</v>
      </c>
      <c r="AG11" s="31" t="n">
        <v>2</v>
      </c>
      <c r="AH11" s="31" t="n">
        <v>16.2300000000000004</v>
      </c>
      <c r="AI11" s="31" t="n">
        <v>2.29999999999999982</v>
      </c>
      <c r="AJ11" s="31" t="n">
        <v>47.7299999999999969</v>
      </c>
      <c r="AK11" s="31" t="n">
        <v>37.4200000000000017</v>
      </c>
      <c r="AL11" s="31" t="n">
        <v>56.2100000000000009</v>
      </c>
      <c r="AM11" s="31" t="n">
        <v>15.1600000000000001</v>
      </c>
      <c r="AN11" s="31" t="n">
        <v>19</v>
      </c>
      <c r="AO11" s="31" t="n">
        <v>7.59999999999999964</v>
      </c>
      <c r="AP11" s="31" t="n">
        <v>15.7599999999999998</v>
      </c>
      <c r="AQ11" s="51" t="n">
        <v>11.9600000000000009</v>
      </c>
      <c r="AR11" s="30"/>
      <c r="AS11" s="31" t="n">
        <v>104.599999999999994</v>
      </c>
      <c r="AT11" s="31" t="n">
        <v>5.88999999999999968</v>
      </c>
      <c r="AU11" s="30"/>
      <c r="AV11" s="30"/>
      <c r="AW11" s="30"/>
      <c r="AX11" s="30"/>
      <c r="AY11" s="31" t="n">
        <v>57</v>
      </c>
      <c r="AZ11" s="30"/>
      <c r="BA11" s="30"/>
      <c r="BB11" s="30"/>
      <c r="BC11" s="31" t="n">
        <v>123.700000000000003</v>
      </c>
      <c r="BD11" s="31"/>
      <c r="BE11" s="31" t="n">
        <v>2.9</v>
      </c>
      <c r="BF11" s="31" t="n">
        <v>15.4700000000000006</v>
      </c>
      <c r="BG11" s="31"/>
      <c r="BH11" s="30"/>
      <c r="BI11" s="31" t="n">
        <v>135.490000000000009</v>
      </c>
      <c r="BJ11" s="31" t="n">
        <v>9.91999999999999993</v>
      </c>
      <c r="BK11" s="64" t="n">
        <v>16.7800000000000011</v>
      </c>
      <c r="BL11" s="64" t="n">
        <v>21.7600000000000016</v>
      </c>
      <c r="BM11" s="30"/>
      <c r="BN11" s="27"/>
      <c r="BO11" s="27" t="n">
        <v>0</v>
      </c>
      <c r="BP11" s="27" t="n">
        <v>0</v>
      </c>
      <c r="BQ11" s="27" t="n">
        <v>0</v>
      </c>
      <c r="BR11" s="27" t="n">
        <v>0</v>
      </c>
      <c r="BS11" s="27" t="n">
        <v>10.3000000000000007</v>
      </c>
      <c r="BT11" s="27" t="n">
        <v>0.5</v>
      </c>
      <c r="BU11" s="27" t="n">
        <v>0.1</v>
      </c>
      <c r="BV11" s="27" t="n">
        <v>0.6</v>
      </c>
      <c r="BW11" s="27" t="n">
        <v>0.4</v>
      </c>
      <c r="BX11" s="27" t="n">
        <v>0.6</v>
      </c>
      <c r="BY11" s="27" t="n">
        <v>10.4000000000000004</v>
      </c>
      <c r="BZ11" s="27" t="n">
        <v>10.4000000000000004</v>
      </c>
      <c r="CA11" s="27" t="n">
        <v>9.80000000000000071</v>
      </c>
      <c r="CB11" s="27" t="n">
        <v>7.5</v>
      </c>
      <c r="CC11" s="27" t="n">
        <v>7.79999999999999982</v>
      </c>
      <c r="CD11" s="27" t="n">
        <v>0.3</v>
      </c>
      <c r="CE11" s="27" t="n">
        <v>0.3</v>
      </c>
      <c r="CF11" s="27" t="n">
        <v>8.5</v>
      </c>
      <c r="CG11" s="27" t="n">
        <v>5.59999999999999964</v>
      </c>
      <c r="CH11" s="27" t="n">
        <v>0.509999999999999964</v>
      </c>
      <c r="CI11" s="27" t="n">
        <v>0.1</v>
      </c>
      <c r="CJ11" s="27" t="n">
        <v>0</v>
      </c>
      <c r="CK11" s="27" t="n">
        <v>0.1</v>
      </c>
      <c r="CL11" s="27" t="n">
        <v>0</v>
      </c>
      <c r="CM11" s="27" t="n">
        <v>0</v>
      </c>
      <c r="CN11" s="27" t="n">
        <v>11.4000000000000004</v>
      </c>
      <c r="CO11" s="27" t="n">
        <v>2.5</v>
      </c>
      <c r="CP11" s="27" t="n">
        <v>29.1999999999999993</v>
      </c>
      <c r="CQ11" s="27" t="n">
        <v>10.6999999999999993</v>
      </c>
      <c r="CR11" s="27" t="n">
        <v>8.69999999999999751</v>
      </c>
      <c r="CS11" s="27" t="n">
        <v>3.9</v>
      </c>
      <c r="CT11" s="27" t="n">
        <v>7.70000000000000018</v>
      </c>
      <c r="CU11" s="27" t="n">
        <v>13.1999999999999993</v>
      </c>
      <c r="CV11" s="27" t="n">
        <v>8</v>
      </c>
      <c r="CW11" s="27" t="n">
        <v>3</v>
      </c>
      <c r="CX11" s="27" t="n">
        <v>2.39999999999999991</v>
      </c>
      <c r="CY11" s="27" t="n">
        <v>5.29999999999999982</v>
      </c>
      <c r="CZ11" s="27" t="n">
        <v>5</v>
      </c>
      <c r="DA11" s="27" t="n">
        <v>37.2000000000000028</v>
      </c>
      <c r="DB11" s="27" t="n">
        <v>0.4</v>
      </c>
      <c r="DC11" s="27" t="n">
        <v>0.1</v>
      </c>
      <c r="DD11" s="27" t="n">
        <v>0.1</v>
      </c>
      <c r="DE11" s="27" t="n">
        <v>0</v>
      </c>
      <c r="DF11" s="27" t="n">
        <v>0.2</v>
      </c>
      <c r="DG11" s="27" t="n">
        <v>0.3</v>
      </c>
      <c r="DH11" s="27" t="n">
        <v>0.3</v>
      </c>
      <c r="DI11" s="27" t="n">
        <v>6.40000000000000036</v>
      </c>
      <c r="DJ11" s="27" t="n">
        <v>4.20000000000000018</v>
      </c>
      <c r="DK11" s="27"/>
    </row>
    <row r="12" spans="1:115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 t="n">
        <v>0</v>
      </c>
      <c r="W12" s="30"/>
      <c r="X12" s="31" t="n">
        <v>0</v>
      </c>
      <c r="Y12" s="30"/>
      <c r="Z12" s="31" t="n">
        <v>0.4</v>
      </c>
      <c r="AA12" s="31" t="n">
        <v>0.2</v>
      </c>
      <c r="AB12" s="30"/>
      <c r="AC12" s="30"/>
      <c r="AD12" s="31" t="n">
        <v>0</v>
      </c>
      <c r="AE12" s="31" t="n">
        <v>0.06</v>
      </c>
      <c r="AF12" s="31" t="n">
        <v>0.1</v>
      </c>
      <c r="AG12" s="31" t="n">
        <v>0.2</v>
      </c>
      <c r="AH12" s="31" t="n">
        <v>0</v>
      </c>
      <c r="AI12" s="30" t="n">
        <v>0.1</v>
      </c>
      <c r="AJ12" s="31" t="n">
        <v>0.03</v>
      </c>
      <c r="AK12" s="31" t="n">
        <v>0.04</v>
      </c>
      <c r="AL12" s="31" t="n">
        <v>0.06</v>
      </c>
      <c r="AM12" s="31" t="n">
        <v>0.04</v>
      </c>
      <c r="AN12" s="31" t="n">
        <v>0.2</v>
      </c>
      <c r="AO12" s="31" t="n">
        <v>0.1</v>
      </c>
      <c r="AP12" s="31" t="n">
        <v>0.05</v>
      </c>
      <c r="AQ12" s="51" t="n">
        <v>0</v>
      </c>
      <c r="AR12" s="30"/>
      <c r="AS12" s="31" t="n">
        <v>0.1</v>
      </c>
      <c r="AT12" s="31" t="n">
        <v>0.03</v>
      </c>
      <c r="AU12" s="30"/>
      <c r="AV12" s="30"/>
      <c r="AW12" s="30"/>
      <c r="AX12" s="30"/>
      <c r="AY12" s="31" t="n">
        <v>0</v>
      </c>
      <c r="AZ12" s="30"/>
      <c r="BA12" s="30"/>
      <c r="BB12" s="30"/>
      <c r="BC12" s="31" t="n">
        <v>0.1</v>
      </c>
      <c r="BD12" s="31"/>
      <c r="BE12" s="31" t="n">
        <v>0.0700000000000000089</v>
      </c>
      <c r="BF12" s="31" t="n">
        <v>0.04</v>
      </c>
      <c r="BG12" s="31"/>
      <c r="BH12" s="30"/>
      <c r="BI12" s="31" t="n">
        <v>0.130000000000000004</v>
      </c>
      <c r="BJ12" s="31" t="n">
        <v>0.130000000000000004</v>
      </c>
      <c r="BK12" s="64" t="n">
        <v>0.02</v>
      </c>
      <c r="BL12" s="64" t="n">
        <v>0.09</v>
      </c>
      <c r="BM12" s="30"/>
      <c r="BN12" s="27"/>
      <c r="BO12" s="27" t="n">
        <v>0</v>
      </c>
      <c r="BP12" s="27" t="n">
        <v>0</v>
      </c>
      <c r="BQ12" s="27" t="n">
        <v>0</v>
      </c>
      <c r="BR12" s="27" t="n">
        <v>0</v>
      </c>
      <c r="BS12" s="27" t="n">
        <v>2.60000000000000009</v>
      </c>
      <c r="BT12" s="27" t="n">
        <v>0.3</v>
      </c>
      <c r="BU12" s="27" t="n">
        <v>0</v>
      </c>
      <c r="BV12" s="27" t="n">
        <v>0.3</v>
      </c>
      <c r="BW12" s="27" t="n">
        <v>0</v>
      </c>
      <c r="BX12" s="27" t="n">
        <v>0</v>
      </c>
      <c r="BY12" s="27" t="n">
        <v>3.5</v>
      </c>
      <c r="BZ12" s="27" t="n">
        <v>9.69999999999999929</v>
      </c>
      <c r="CA12" s="27" t="n">
        <v>1.7</v>
      </c>
      <c r="CB12" s="27" t="n">
        <v>1.60000000000000009</v>
      </c>
      <c r="CC12" s="27" t="n">
        <v>2.39999999999999991</v>
      </c>
      <c r="CD12" s="27" t="n">
        <v>0</v>
      </c>
      <c r="CE12" s="27" t="n">
        <v>0</v>
      </c>
      <c r="CF12" s="27" t="n">
        <v>10.4000000000000004</v>
      </c>
      <c r="CG12" s="27" t="n">
        <v>6.40000000000000036</v>
      </c>
      <c r="CH12" s="27" t="n">
        <v>0</v>
      </c>
      <c r="CI12" s="27" t="n">
        <v>0</v>
      </c>
      <c r="CJ12" s="27" t="n">
        <v>0</v>
      </c>
      <c r="CK12" s="27" t="n">
        <v>0.1</v>
      </c>
      <c r="CL12" s="27" t="n">
        <v>0</v>
      </c>
      <c r="CM12" s="27" t="n">
        <v>0</v>
      </c>
      <c r="CN12" s="27" t="n">
        <v>11</v>
      </c>
      <c r="CO12" s="27" t="n">
        <v>1.8</v>
      </c>
      <c r="CP12" s="27" t="n">
        <v>3.10000000000000009</v>
      </c>
      <c r="CQ12" s="27" t="n">
        <v>1.5</v>
      </c>
      <c r="CR12" s="27" t="n">
        <v>27.3999999999999986</v>
      </c>
      <c r="CS12" s="27" t="n">
        <v>2.70000000000000018</v>
      </c>
      <c r="CT12" s="27" t="n">
        <v>2.60000000000000009</v>
      </c>
      <c r="CU12" s="27" t="n">
        <v>3.29999999999999982</v>
      </c>
      <c r="CV12" s="27" t="n">
        <v>3.10000000000000009</v>
      </c>
      <c r="CW12" s="27" t="n">
        <v>0.1</v>
      </c>
      <c r="CX12" s="27" t="n">
        <v>0</v>
      </c>
      <c r="CY12" s="27" t="n">
        <v>0.1</v>
      </c>
      <c r="CZ12" s="27" t="n">
        <v>0.1</v>
      </c>
      <c r="DA12" s="27" t="n">
        <v>0.3</v>
      </c>
      <c r="DB12" s="27" t="n">
        <v>0</v>
      </c>
      <c r="DC12" s="27" t="n">
        <v>0</v>
      </c>
      <c r="DD12" s="27" t="n">
        <v>0</v>
      </c>
      <c r="DE12" s="27" t="n">
        <v>0</v>
      </c>
      <c r="DF12" s="27" t="n">
        <v>0.1</v>
      </c>
      <c r="DG12" s="27" t="n">
        <v>0.1</v>
      </c>
      <c r="DH12" s="27" t="n">
        <v>0</v>
      </c>
      <c r="DI12" s="27" t="n">
        <v>0.3</v>
      </c>
      <c r="DJ12" s="27" t="n">
        <v>0</v>
      </c>
      <c r="DK12" s="27"/>
    </row>
    <row r="13" spans="1:115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51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28"/>
      <c r="BO13" s="28"/>
      <c r="BP13" s="28"/>
      <c r="BQ13" s="28"/>
      <c r="BR13" s="28"/>
      <c r="BS13" s="28" t="s">
        <v>115</v>
      </c>
      <c r="BT13" s="28"/>
      <c r="BU13" s="28" t="s">
        <v>115</v>
      </c>
      <c r="BV13" s="28" t="s">
        <v>115</v>
      </c>
      <c r="BW13" s="28"/>
      <c r="BX13" s="28"/>
      <c r="BY13" s="28"/>
      <c r="BZ13" s="28" t="s">
        <v>115</v>
      </c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 t="s">
        <v>115</v>
      </c>
      <c r="DE13" s="28" t="s">
        <v>115</v>
      </c>
      <c r="DF13" s="28" t="s">
        <v>115</v>
      </c>
      <c r="DG13" s="28" t="s">
        <v>115</v>
      </c>
      <c r="DH13" s="28" t="s">
        <v>115</v>
      </c>
      <c r="DI13" s="28" t="s">
        <v>115</v>
      </c>
      <c r="DJ13" s="28" t="s">
        <v>115</v>
      </c>
      <c r="DK13" s="28"/>
    </row>
    <row r="14" spans="1:115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>
        <f>(V6/V$4)*100</f>
        <v>0.055524708495299997</v>
      </c>
      <c r="W14" s="33" t="e">
        <f>(W6/W$4)*100</f>
        <v>#DIV/0!</v>
      </c>
      <c r="X14" s="33">
        <f>(X6/X$4)*100</f>
        <v>0.6051437216339</v>
      </c>
      <c r="Y14" s="33" t="e">
        <f>(Y6/Y$4)*100</f>
        <v>#DIV/0!</v>
      </c>
      <c r="Z14" s="33">
        <f>(Z6/Z$4)*100</f>
        <v>0</v>
      </c>
      <c r="AA14" s="33">
        <f>(AA6/AA$4)*100</f>
        <v>0.0901713255185000051</v>
      </c>
      <c r="AB14" s="33" t="e">
        <f>(AB6/AB$4)*100</f>
        <v>#DIV/0!</v>
      </c>
      <c r="AC14" s="33" t="e">
        <f>(AC6/AC$4)*100</f>
        <v>#DIV/0!</v>
      </c>
      <c r="AD14" s="33">
        <f>(AD6/AD$4)*100</f>
        <v>0.160256410256400006</v>
      </c>
      <c r="AE14" s="33">
        <f>(AE6/AE$4)*100</f>
        <v>0</v>
      </c>
      <c r="AF14" s="33">
        <f>(AF6/AF$4)*100</f>
        <v>0.534759358288799902</v>
      </c>
      <c r="AG14" s="33">
        <f>(AG6/AG$4)*100</f>
        <v>0</v>
      </c>
      <c r="AH14" s="33">
        <f>(AH6/AH$4)*100</f>
        <v>0.418790968681700004</v>
      </c>
      <c r="AI14" s="33">
        <f>(AI6/AI$4)*100</f>
        <v>0</v>
      </c>
      <c r="AJ14" s="33">
        <f>(AJ6/AJ$4)*100</f>
        <v>0</v>
      </c>
      <c r="AK14" s="33">
        <f>(AK6/AK$4)*100</f>
        <v>0</v>
      </c>
      <c r="AL14" s="33">
        <f>(AL6/AL$4)*100</f>
        <v>0</v>
      </c>
      <c r="AM14" s="33">
        <f>(AM6/AM$4)*100</f>
        <v>0</v>
      </c>
      <c r="AN14" s="33">
        <f>(AN6/AN$4)*100</f>
        <v>0</v>
      </c>
      <c r="AO14" s="33">
        <f>(AO6/AO$4)*100</f>
        <v>0</v>
      </c>
      <c r="AP14" s="33">
        <f>(AP6/AP$4)*100</f>
        <v>0</v>
      </c>
      <c r="AQ14" s="52">
        <f>(AQ6/AQ$4)*100</f>
        <v>0</v>
      </c>
      <c r="AR14" s="33" t="e">
        <f>(AR6/AR$4)*100</f>
        <v>#DIV/0!</v>
      </c>
      <c r="AS14" s="33">
        <f>(AS6/AS$4)*100</f>
        <v>0</v>
      </c>
      <c r="AT14" s="61">
        <f>(AT6/AT$4)*100</f>
        <v>0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>
        <f>(AY6/AY$4)*100</f>
        <v>0.096543734311599998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>
        <f>(BC6/BC$4)*100</f>
        <v>0</v>
      </c>
      <c r="BD14" s="33" t="e">
        <f>(BD6/BD$4)*100</f>
        <v>#DIV/0!</v>
      </c>
      <c r="BE14" s="61">
        <f>(BE6/BE$4)*100</f>
        <v>0.0154750851130000004</v>
      </c>
      <c r="BF14" s="33">
        <f>(BF6/BF$4)*100</f>
        <v>0</v>
      </c>
      <c r="BG14" s="33" t="e">
        <f>(BG6/BG$4)*100</f>
        <v>#DIV/0!</v>
      </c>
      <c r="BH14" s="33" t="e">
        <f>(BH6/BH$4)*100</f>
        <v>#DIV/0!</v>
      </c>
      <c r="BI14" s="33">
        <f>(BI6/BI$4)*100</f>
        <v>0.761850116349499906</v>
      </c>
      <c r="BJ14" s="33">
        <f>(BJ6/BJ$4)*100</f>
        <v>0.00678633232670000108</v>
      </c>
      <c r="BK14" s="65">
        <f>(BK6/BK$4)*100</f>
        <v>0.318243068895300008</v>
      </c>
      <c r="BL14" s="65">
        <f>(BL6/BL$4)*100</f>
        <v>0</v>
      </c>
      <c r="BM14" s="33" t="e">
        <f>(BM6/BM$4)*100</f>
        <v>#DIV/0!</v>
      </c>
      <c r="BN14" s="29" t="e">
        <f>(BN6/BN$4)*100</f>
        <v>#DIV/0!</v>
      </c>
      <c r="BO14" s="29">
        <f>(BO6/BO$4)*100</f>
        <v>0.142857142857099984</v>
      </c>
      <c r="BP14" s="29">
        <f>(BP6/BP$4)*100</f>
        <v>0.375234521576000013</v>
      </c>
      <c r="BQ14" s="29">
        <f>(BQ6/BQ$4)*100</f>
        <v>0.551571980143400076</v>
      </c>
      <c r="BR14" s="29">
        <f>(BR6/BR$4)*100</f>
        <v>0.630583289542799985</v>
      </c>
      <c r="BS14" s="29">
        <f>(BS6/BS$4)*100</f>
        <v>0.79787234042550006</v>
      </c>
      <c r="BT14" s="29">
        <f>(BT6/BT$4)*100</f>
        <v>0.304105423213399995</v>
      </c>
      <c r="BU14" s="29">
        <f>(BU6/BU$4)*100</f>
        <v>0.454338936846900054</v>
      </c>
      <c r="BV14" s="29">
        <f>(BV6/BV$4)*100</f>
        <v>0.536847242557299964</v>
      </c>
      <c r="BW14" s="29">
        <f>(BW6/BW$4)*100</f>
        <v>1.65700082850040005</v>
      </c>
      <c r="BX14" s="29">
        <f>(BX6/BX$4)*100</f>
        <v>1.81674565560819996</v>
      </c>
      <c r="BY14" s="29">
        <f>(BY6/BY$4)*100</f>
        <v>0.515995872032999969</v>
      </c>
      <c r="BZ14" s="29">
        <f>(BZ6/BZ$4)*100</f>
        <v>5.3862508858964997</v>
      </c>
      <c r="CA14" s="29">
        <f>(CA6/CA$4)*100</f>
        <v>0.15094339622639998</v>
      </c>
      <c r="CB14" s="29">
        <f>(CB6/CB$4)*100</f>
        <v>0.0785545954438000038</v>
      </c>
      <c r="CC14" s="29">
        <f>(CC6/CC$4)*100</f>
        <v>1.34228187919460007</v>
      </c>
      <c r="CD14" s="29">
        <f>(CD6/CD$4)*100</f>
        <v>0.310559006211199984</v>
      </c>
      <c r="CE14" s="29">
        <f>(CE6/CE$4)*100</f>
        <v>0.156903765690399988</v>
      </c>
      <c r="CF14" s="29">
        <f>(CF6/CF$4)*100</f>
        <v>66.6821130676551945</v>
      </c>
      <c r="CG14" s="29">
        <f>(CG6/CG$4)*100</f>
        <v>0.476190476190499989</v>
      </c>
      <c r="CH14" s="29">
        <f>(CH6/CH$4)*100</f>
        <v>0.650640367098100025</v>
      </c>
      <c r="CI14" s="29">
        <f>(CI6/CI$4)*100</f>
        <v>0.742759795570700021</v>
      </c>
      <c r="CJ14" s="29">
        <f>(CJ6/CJ$4)*100</f>
        <v>0.516129032258100029</v>
      </c>
      <c r="CK14" s="29">
        <f>(CK6/CK$4)*100</f>
        <v>1.22511485451760005</v>
      </c>
      <c r="CL14" s="29">
        <f>(CL6/CL$4)*100</f>
        <v>0.0718907260962999928</v>
      </c>
      <c r="CM14" s="29">
        <f>(CM6/CM$4)*100</f>
        <v>0.302297460701299991</v>
      </c>
      <c r="CN14" s="29">
        <f>(CN6/CN$4)*100</f>
        <v>11.7452135493373007</v>
      </c>
      <c r="CO14" s="29">
        <f>(CO6/CO$4)*100</f>
        <v>71.6830466830466975</v>
      </c>
      <c r="CP14" s="29">
        <f>(CP6/CP$4)*100</f>
        <v>0.438837081733400058</v>
      </c>
      <c r="CQ14" s="29">
        <f>(CQ6/CQ$4)*100</f>
        <v>0.569476082004599959</v>
      </c>
      <c r="CR14" s="29">
        <f>(CR6/CR$4)*100</f>
        <v>0</v>
      </c>
      <c r="CS14" s="29">
        <f>(CS6/CS$4)*100</f>
        <v>0</v>
      </c>
      <c r="CT14" s="29">
        <f>(CT6/CT$4)*100</f>
        <v>0</v>
      </c>
      <c r="CU14" s="29">
        <f>(CU6/CU$4)*100</f>
        <v>0.140845070422499985</v>
      </c>
      <c r="CV14" s="29">
        <f>(CV6/CV$4)*100</f>
        <v>0.126422250316099993</v>
      </c>
      <c r="CW14" s="29">
        <f>(CW6/CW$4)*100</f>
        <v>0</v>
      </c>
      <c r="CX14" s="29">
        <f>(CX6/CX$4)*100</f>
        <v>0</v>
      </c>
      <c r="CY14" s="29">
        <f>(CY6/CY$4)*100</f>
        <v>0.166389351081499992</v>
      </c>
      <c r="CZ14" s="29">
        <f>(CZ6/CZ$4)*100</f>
        <v>0</v>
      </c>
      <c r="DA14" s="29">
        <f>(DA6/DA$4)*100</f>
        <v>0.254345061466699995</v>
      </c>
      <c r="DB14" s="29">
        <f>(DB6/DB$4)*100</f>
        <v>0</v>
      </c>
      <c r="DC14" s="29">
        <f>(DC6/DC$4)*100</f>
        <v>0.816023738872399917</v>
      </c>
      <c r="DD14" s="29">
        <f>(DD6/DD$4)*100</f>
        <v>1.0316875460574999</v>
      </c>
      <c r="DE14" s="29">
        <f>(DE6/DE$4)*100</f>
        <v>0.116550116550099991</v>
      </c>
      <c r="DF14" s="29">
        <f>(DF6/DF$4)*100</f>
        <v>0.120192307692299982</v>
      </c>
      <c r="DG14" s="29">
        <f>(DG6/DG$4)*100</f>
        <v>6.15563298490129984</v>
      </c>
      <c r="DH14" s="29">
        <f>(DH6/DH$4)*100</f>
        <v>0</v>
      </c>
      <c r="DI14" s="29">
        <f>(DI6/DI$4)*100</f>
        <v>0</v>
      </c>
      <c r="DJ14" s="29">
        <f>(DJ6/DJ$4)*100</f>
        <v>0</v>
      </c>
      <c r="DK14" s="29"/>
    </row>
    <row r="15" spans="1:115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>
        <f>(V7/V$4)*100</f>
        <v>0.1665741254858</v>
      </c>
      <c r="W15" s="33" t="e">
        <f>(W7/W$4)*100</f>
        <v>#DIV/0!</v>
      </c>
      <c r="X15" s="33">
        <f>(X7/X$4)*100</f>
        <v>0.453857791225399954</v>
      </c>
      <c r="Y15" s="33" t="e">
        <f>(Y7/Y$4)*100</f>
        <v>#DIV/0!</v>
      </c>
      <c r="Z15" s="33">
        <f>(Z7/Z$4)*100</f>
        <v>0</v>
      </c>
      <c r="AA15" s="33">
        <f>(AA7/AA$4)*100</f>
        <v>0</v>
      </c>
      <c r="AB15" s="33" t="e">
        <f>(AB7/AB$4)*100</f>
        <v>#DIV/0!</v>
      </c>
      <c r="AC15" s="33" t="e">
        <f>(AC7/AC$4)*100</f>
        <v>#DIV/0!</v>
      </c>
      <c r="AD15" s="33">
        <f>(AD7/AD$4)*100</f>
        <v>0.480769230769199929</v>
      </c>
      <c r="AE15" s="33">
        <f>(AE7/AE$4)*100</f>
        <v>0</v>
      </c>
      <c r="AF15" s="33">
        <f>(AF7/AF$4)*100</f>
        <v>1.39037433155079992</v>
      </c>
      <c r="AG15" s="33">
        <f>(AG7/AG$4)*100</f>
        <v>0.152671755725199993</v>
      </c>
      <c r="AH15" s="33">
        <f>(AH7/AH$4)*100</f>
        <v>1.11981063364889999</v>
      </c>
      <c r="AI15" s="33">
        <f>(AI7/AI$4)*100</f>
        <v>0.146950771491599985</v>
      </c>
      <c r="AJ15" s="33">
        <f>(AJ7/AJ$4)*100</f>
        <v>0</v>
      </c>
      <c r="AK15" s="33">
        <f>(AK7/AK$4)*100</f>
        <v>0</v>
      </c>
      <c r="AL15" s="33">
        <f>(AL7/AL$4)*100</f>
        <v>0.110065280097200002</v>
      </c>
      <c r="AM15" s="33">
        <f>(AM7/AM$4)*100</f>
        <v>0</v>
      </c>
      <c r="AN15" s="33">
        <f>(AN7/AN$4)*100</f>
        <v>0</v>
      </c>
      <c r="AO15" s="33">
        <f>(AO7/AO$4)*100</f>
        <v>0</v>
      </c>
      <c r="AP15" s="33">
        <f>(AP7/AP$4)*100</f>
        <v>0</v>
      </c>
      <c r="AQ15" s="52">
        <f>(AQ7/AQ$4)*100</f>
        <v>0</v>
      </c>
      <c r="AR15" s="33" t="e">
        <f>(AR7/AR$4)*100</f>
        <v>#DIV/0!</v>
      </c>
      <c r="AS15" s="33">
        <f>(AS7/AS$4)*100</f>
        <v>0.0394011032309000022</v>
      </c>
      <c r="AT15" s="61">
        <f>(AT7/AT$4)*100</f>
        <v>0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>
        <f>(AY7/AY$4)*100</f>
        <v>0.167342472806800018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>
        <f>(BC7/BC$4)*100</f>
        <v>0</v>
      </c>
      <c r="BD15" s="33" t="e">
        <f>(BD7/BD$4)*100</f>
        <v>#DIV/0!</v>
      </c>
      <c r="BE15" s="61">
        <f>(BE7/BE$4)*100</f>
        <v>0.0154750851130000004</v>
      </c>
      <c r="BF15" s="33">
        <f>(BF7/BF$4)*100</f>
        <v>0.00263678312459999997</v>
      </c>
      <c r="BG15" s="33" t="e">
        <f>(BG7/BG$4)*100</f>
        <v>#DIV/0!</v>
      </c>
      <c r="BH15" s="33" t="e">
        <f>(BH7/BH$4)*100</f>
        <v>#DIV/0!</v>
      </c>
      <c r="BI15" s="33">
        <f>(BI7/BI$4)*100</f>
        <v>0.755474801568300069</v>
      </c>
      <c r="BJ15" s="33">
        <f>(BJ7/BJ$4)*100</f>
        <v>0.00339316616330000009</v>
      </c>
      <c r="BK15" s="65">
        <f>(BK7/BK$4)*100</f>
        <v>0.341179506293199974</v>
      </c>
      <c r="BL15" s="65">
        <f>(BL7/BL$4)*100</f>
        <v>0</v>
      </c>
      <c r="BM15" s="33" t="e">
        <f>(BM7/BM$4)*100</f>
        <v>#DIV/0!</v>
      </c>
      <c r="BN15" s="29" t="e">
        <f>(BN7/BN$4)*100</f>
        <v>#DIV/0!</v>
      </c>
      <c r="BO15" s="29">
        <f>(BO7/BO$4)*100</f>
        <v>1.07142857142860004</v>
      </c>
      <c r="BP15" s="29">
        <f>(BP7/BP$4)*100</f>
        <v>1.18824265165729992</v>
      </c>
      <c r="BQ15" s="29">
        <f>(BQ7/BQ$4)*100</f>
        <v>2.04081632653059986</v>
      </c>
      <c r="BR15" s="29">
        <f>(BR7/BR$4)*100</f>
        <v>0.735680504466600027</v>
      </c>
      <c r="BS15" s="29">
        <f>(BS7/BS$4)*100</f>
        <v>0.265957446808499975</v>
      </c>
      <c r="BT15" s="29">
        <f>(BT7/BT$4)*100</f>
        <v>0.608210846426799989</v>
      </c>
      <c r="BU15" s="29">
        <f>(BU7/BU$4)*100</f>
        <v>0.545206724216300032</v>
      </c>
      <c r="BV15" s="29">
        <f>(BV7/BV$4)*100</f>
        <v>0.68326012689119997</v>
      </c>
      <c r="BW15" s="29">
        <f>(BW7/BW$4)*100</f>
        <v>0.0579950289974999933</v>
      </c>
      <c r="BX15" s="29">
        <f>(BX7/BX$4)*100</f>
        <v>1.50078988941550007</v>
      </c>
      <c r="BY15" s="29">
        <f>(BY7/BY$4)*100</f>
        <v>0.206398348813200005</v>
      </c>
      <c r="BZ15" s="29">
        <f>(BZ7/BZ$4)*100</f>
        <v>8.05575242145049941</v>
      </c>
      <c r="CA15" s="29">
        <f>(CA7/CA$4)*100</f>
        <v>0.15094339622639998</v>
      </c>
      <c r="CB15" s="29">
        <f>(CB7/CB$4)*100</f>
        <v>0.706991358994500096</v>
      </c>
      <c r="CC15" s="29">
        <f>(CC7/CC$4)*100</f>
        <v>0.447427293064899967</v>
      </c>
      <c r="CD15" s="29">
        <f>(CD7/CD$4)*100</f>
        <v>0.282326369282900025</v>
      </c>
      <c r="CE15" s="29">
        <f>(CE7/CE$4)*100</f>
        <v>0.366108786610900028</v>
      </c>
      <c r="CF15" s="29">
        <f>(CF7/CF$4)*100</f>
        <v>2.59499536607969983</v>
      </c>
      <c r="CG15" s="29">
        <f>(CG7/CG$4)*100</f>
        <v>0.476190476190499989</v>
      </c>
      <c r="CH15" s="29">
        <f>(CH7/CH$4)*100</f>
        <v>1.73275803027189994</v>
      </c>
      <c r="CI15" s="29">
        <f>(CI7/CI$4)*100</f>
        <v>1.75809199318570002</v>
      </c>
      <c r="CJ15" s="29">
        <f>(CJ7/CJ$4)*100</f>
        <v>1.61290322580649992</v>
      </c>
      <c r="CK15" s="29">
        <f>(CK7/CK$4)*100</f>
        <v>1.14854517611030005</v>
      </c>
      <c r="CL15" s="29">
        <f>(CL7/CL$4)*100</f>
        <v>0.718907260963300043</v>
      </c>
      <c r="CM15" s="29">
        <f>(CM7/CM$4)*100</f>
        <v>0.785973397823499909</v>
      </c>
      <c r="CN15" s="29">
        <f>(CN7/CN$4)*100</f>
        <v>16.1266568483063004</v>
      </c>
      <c r="CO15" s="29">
        <f>(CO7/CO$4)*100</f>
        <v>14.987714987715</v>
      </c>
      <c r="CP15" s="29">
        <f>(CP7/CP$4)*100</f>
        <v>0.383982446516700016</v>
      </c>
      <c r="CQ15" s="29">
        <f>(CQ7/CQ$4)*100</f>
        <v>0.569476082004599959</v>
      </c>
      <c r="CR15" s="29">
        <f>(CR7/CR$4)*100</f>
        <v>0.168918918918900012</v>
      </c>
      <c r="CS15" s="29">
        <f>(CS7/CS$4)*100</f>
        <v>0</v>
      </c>
      <c r="CT15" s="29">
        <f>(CT7/CT$4)*100</f>
        <v>0</v>
      </c>
      <c r="CU15" s="29">
        <f>(CU7/CU$4)*100</f>
        <v>0.140845070422499985</v>
      </c>
      <c r="CV15" s="29">
        <f>(CV7/CV$4)*100</f>
        <v>0.126422250316099993</v>
      </c>
      <c r="CW15" s="29">
        <f>(CW7/CW$4)*100</f>
        <v>0.0986193293886000077</v>
      </c>
      <c r="CX15" s="29">
        <f>(CX7/CX$4)*100</f>
        <v>0.0984251968504000097</v>
      </c>
      <c r="CY15" s="29">
        <f>(CY7/CY$4)*100</f>
        <v>0</v>
      </c>
      <c r="CZ15" s="29">
        <f>(CZ7/CZ$4)*100</f>
        <v>0</v>
      </c>
      <c r="DA15" s="29">
        <f>(DA7/DA$4)*100</f>
        <v>0</v>
      </c>
      <c r="DB15" s="29">
        <f>(DB7/DB$4)*100</f>
        <v>2.24284609435420013</v>
      </c>
      <c r="DC15" s="29">
        <f>(DC7/DC$4)*100</f>
        <v>16.3204747774481014</v>
      </c>
      <c r="DD15" s="29">
        <f>(DD7/DD$4)*100</f>
        <v>15.1805453205600998</v>
      </c>
      <c r="DE15" s="29">
        <f>(DE7/DE$4)*100</f>
        <v>8.74125874125870084</v>
      </c>
      <c r="DF15" s="29">
        <f>(DF7/DF$4)*100</f>
        <v>7.45192307692309974</v>
      </c>
      <c r="DG15" s="29">
        <f>(DG7/DG$4)*100</f>
        <v>39.4889663182346027</v>
      </c>
      <c r="DH15" s="29">
        <f>(DH7/DH$4)*100</f>
        <v>0.0415282392026999947</v>
      </c>
      <c r="DI15" s="29">
        <f>(DI7/DI$4)*100</f>
        <v>0.157703832203100003</v>
      </c>
      <c r="DJ15" s="29">
        <f>(DJ7/DJ$4)*100</f>
        <v>0</v>
      </c>
      <c r="DK15" s="29"/>
    </row>
    <row r="16" spans="1:115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>
        <f>(V8/V$4)*100</f>
        <v>3.49805663520269983</v>
      </c>
      <c r="W16" s="33" t="e">
        <f>(W8/W$4)*100</f>
        <v>#DIV/0!</v>
      </c>
      <c r="X16" s="33">
        <f>(X8/X$4)*100</f>
        <v>3.70650529500760006</v>
      </c>
      <c r="Y16" s="33" t="e">
        <f>(Y8/Y$4)*100</f>
        <v>#DIV/0!</v>
      </c>
      <c r="Z16" s="33">
        <f>(Z8/Z$4)*100</f>
        <v>0.629370629370599932</v>
      </c>
      <c r="AA16" s="33">
        <f>(AA8/AA$4)*100</f>
        <v>0.315599639314699987</v>
      </c>
      <c r="AB16" s="33" t="e">
        <f>(AB8/AB$4)*100</f>
        <v>#DIV/0!</v>
      </c>
      <c r="AC16" s="33" t="e">
        <f>(AC8/AC$4)*100</f>
        <v>#DIV/0!</v>
      </c>
      <c r="AD16" s="33">
        <f>(AD8/AD$4)*100</f>
        <v>3.68589743589740015</v>
      </c>
      <c r="AE16" s="33">
        <f>(AE8/AE$4)*100</f>
        <v>0.0971502590673999933</v>
      </c>
      <c r="AF16" s="33">
        <f>(AF8/AF$4)*100</f>
        <v>4.49197860962569973</v>
      </c>
      <c r="AG16" s="33">
        <f>(AG8/AG$4)*100</f>
        <v>14.5801526717557</v>
      </c>
      <c r="AH16" s="33">
        <f>(AH8/AH$4)*100</f>
        <v>2.67662053896580021</v>
      </c>
      <c r="AI16" s="33">
        <f>(AI8/AI$4)*100</f>
        <v>8.89052167523879966</v>
      </c>
      <c r="AJ16" s="33">
        <f>(AJ8/AJ$4)*100</f>
        <v>0.0560726701805999994</v>
      </c>
      <c r="AK16" s="33">
        <f>(AK8/AK$4)*100</f>
        <v>0.141309467734299998</v>
      </c>
      <c r="AL16" s="33">
        <f>(AL8/AL$4)*100</f>
        <v>0.440261120388599991</v>
      </c>
      <c r="AM16" s="33">
        <f>(AM8/AM$4)*100</f>
        <v>0.0382653061224000002</v>
      </c>
      <c r="AN16" s="33">
        <f>(AN8/AN$4)*100</f>
        <v>0</v>
      </c>
      <c r="AO16" s="33">
        <f>(AO8/AO$4)*100</f>
        <v>0</v>
      </c>
      <c r="AP16" s="33">
        <f>(AP8/AP$4)*100</f>
        <v>0.0309709389356000031</v>
      </c>
      <c r="AQ16" s="52">
        <f>(AQ8/AQ$4)*100</f>
        <v>0</v>
      </c>
      <c r="AR16" s="33" t="e">
        <f>(AR8/AR$4)*100</f>
        <v>#DIV/0!</v>
      </c>
      <c r="AS16" s="33">
        <f>(AS8/AS$4)*100</f>
        <v>0.0788022064618000062</v>
      </c>
      <c r="AT16" s="61">
        <f>(AT8/AT$4)*100</f>
        <v>0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>
        <f>(AY8/AY$4)*100</f>
        <v>0.965437343116400015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>
        <f>(BC8/BC$4)*100</f>
        <v>0.055887777343099998</v>
      </c>
      <c r="BD16" s="33" t="e">
        <f>(BD8/BD$4)*100</f>
        <v>#DIV/0!</v>
      </c>
      <c r="BE16" s="61">
        <f>(BE8/BE$4)*100</f>
        <v>1.77447642628700013</v>
      </c>
      <c r="BF16" s="33">
        <f>(BF8/BF$4)*100</f>
        <v>0.0184574818721000007</v>
      </c>
      <c r="BG16" s="33" t="e">
        <f>(BG8/BG$4)*100</f>
        <v>#DIV/0!</v>
      </c>
      <c r="BH16" s="33" t="e">
        <f>(BH8/BH$4)*100</f>
        <v>#DIV/0!</v>
      </c>
      <c r="BI16" s="33">
        <f>(BI8/BI$4)*100</f>
        <v>1.676707787447</v>
      </c>
      <c r="BJ16" s="33">
        <f>(BJ8/BJ$4)*100</f>
        <v>0.074649655593599995</v>
      </c>
      <c r="BK16" s="65">
        <f>(BK8/BK$4)*100</f>
        <v>2.5230081137646998</v>
      </c>
      <c r="BL16" s="65">
        <f>(BL8/BL$4)*100</f>
        <v>0</v>
      </c>
      <c r="BM16" s="33" t="e">
        <f>(BM8/BM$4)*100</f>
        <v>#DIV/0!</v>
      </c>
      <c r="BN16" s="29" t="e">
        <f>(BN8/BN$4)*100</f>
        <v>#DIV/0!</v>
      </c>
      <c r="BO16" s="29">
        <f>(BO8/BO$4)*100</f>
        <v>25.6428571428570997</v>
      </c>
      <c r="BP16" s="29">
        <f>(BP8/BP$4)*100</f>
        <v>27.454659161976199</v>
      </c>
      <c r="BQ16" s="29">
        <f>(BQ8/BQ$4)*100</f>
        <v>54.2195256480970968</v>
      </c>
      <c r="BR16" s="29">
        <f>(BR8/BR$4)*100</f>
        <v>60.5359957961114006</v>
      </c>
      <c r="BS16" s="29">
        <f>(BS8/BS$4)*100</f>
        <v>0.132978723404300014</v>
      </c>
      <c r="BT16" s="29">
        <f>(BT8/BT$4)*100</f>
        <v>17.7394830207805008</v>
      </c>
      <c r="BU16" s="29">
        <f>(BU8/BU$4)*100</f>
        <v>16.1744661517492005</v>
      </c>
      <c r="BV16" s="29">
        <f>(BV8/BV$4)*100</f>
        <v>23.4748657881894012</v>
      </c>
      <c r="BW16" s="29">
        <f>(BW8/BW$4)*100</f>
        <v>5.21955260977629987</v>
      </c>
      <c r="BX16" s="29">
        <f>(BX8/BX$4)*100</f>
        <v>4.02843601895729986</v>
      </c>
      <c r="BY16" s="29">
        <f>(BY8/BY$4)*100</f>
        <v>0.257997936016499985</v>
      </c>
      <c r="BZ16" s="29">
        <f>(BZ8/BZ$4)*100</f>
        <v>36.6406803685329976</v>
      </c>
      <c r="CA16" s="29">
        <f>(CA8/CA$4)*100</f>
        <v>0.377358490565999993</v>
      </c>
      <c r="CB16" s="29">
        <f>(CB8/CB$4)*100</f>
        <v>1.96386488609579999</v>
      </c>
      <c r="CC16" s="29">
        <f>(CC8/CC$4)*100</f>
        <v>0.447427293064899967</v>
      </c>
      <c r="CD16" s="29">
        <f>(CD8/CD$4)*100</f>
        <v>7.7357425183512003</v>
      </c>
      <c r="CE16" s="29">
        <f>(CE8/CE$4)*100</f>
        <v>3.13807531380750016</v>
      </c>
      <c r="CF16" s="29">
        <f>(CF8/CF$4)*100</f>
        <v>5.51436515291940044</v>
      </c>
      <c r="CG16" s="29">
        <f>(CG8/CG$4)*100</f>
        <v>0.476190476190499989</v>
      </c>
      <c r="CH16" s="29">
        <f>(CH8/CH$4)*100</f>
        <v>8.89322649133620047</v>
      </c>
      <c r="CI16" s="29">
        <f>(CI8/CI$4)*100</f>
        <v>8.58603066439519935</v>
      </c>
      <c r="CJ16" s="29">
        <f>(CJ8/CJ$4)*100</f>
        <v>25.5483870967741993</v>
      </c>
      <c r="CK16" s="29">
        <f>(CK8/CK$4)*100</f>
        <v>39.1271056661561971</v>
      </c>
      <c r="CL16" s="29">
        <f>(CL8/CL$4)*100</f>
        <v>19.4823867721063984</v>
      </c>
      <c r="CM16" s="29">
        <f>(CM8/CM$4)*100</f>
        <v>18.3796856106409017</v>
      </c>
      <c r="CN16" s="29">
        <f>(CN8/CN$4)*100</f>
        <v>18.9617083946980998</v>
      </c>
      <c r="CO16" s="29">
        <f>(CO8/CO$4)*100</f>
        <v>6.69533169533170014</v>
      </c>
      <c r="CP16" s="29">
        <f>(CP8/CP$4)*100</f>
        <v>2.74273176083379999</v>
      </c>
      <c r="CQ16" s="29">
        <f>(CQ8/CQ$4)*100</f>
        <v>2.44874715261960008</v>
      </c>
      <c r="CR16" s="29">
        <f>(CR8/CR$4)*100</f>
        <v>0.506756756756800009</v>
      </c>
      <c r="CS16" s="29">
        <f>(CS8/CS$4)*100</f>
        <v>6.42361111111110006</v>
      </c>
      <c r="CT16" s="29">
        <f>(CT8/CT$4)*100</f>
        <v>0.595238095238100051</v>
      </c>
      <c r="CU16" s="29">
        <f>(CU8/CU$4)*100</f>
        <v>0.704225352112699987</v>
      </c>
      <c r="CV16" s="29">
        <f>(CV8/CV$4)*100</f>
        <v>0.379266750948199993</v>
      </c>
      <c r="CW16" s="29">
        <f>(CW8/CW$4)*100</f>
        <v>0.493096646942800021</v>
      </c>
      <c r="CX16" s="29">
        <f>(CX8/CX$4)*100</f>
        <v>2.65748031496059989</v>
      </c>
      <c r="CY16" s="29">
        <f>(CY8/CY$4)*100</f>
        <v>0</v>
      </c>
      <c r="CZ16" s="29">
        <f>(CZ8/CZ$4)*100</f>
        <v>0</v>
      </c>
      <c r="DA16" s="29">
        <f>(DA8/DA$4)*100</f>
        <v>0.0423908435777999948</v>
      </c>
      <c r="DB16" s="29">
        <f>(DB8/DB$4)*100</f>
        <v>42.3047177107501966</v>
      </c>
      <c r="DC16" s="29">
        <f>(DC8/DC$4)*100</f>
        <v>70.1038575667655977</v>
      </c>
      <c r="DD16" s="29">
        <f>(DD8/DD$4)*100</f>
        <v>71.7759764185703943</v>
      </c>
      <c r="DE16" s="29">
        <f>(DE8/DE$4)*100</f>
        <v>54.4289044289044028</v>
      </c>
      <c r="DF16" s="29">
        <f>(DF8/DF$4)*100</f>
        <v>47.5961538461539035</v>
      </c>
      <c r="DG16" s="29">
        <f>(DG8/DG$4)*100</f>
        <v>44.7735191637630976</v>
      </c>
      <c r="DH16" s="29">
        <f>(DH8/DH$4)*100</f>
        <v>64.4518272425248995</v>
      </c>
      <c r="DI16" s="29">
        <f>(DI8/DI$4)*100</f>
        <v>4.10029963728119995</v>
      </c>
      <c r="DJ16" s="29">
        <f>(DJ8/DJ$4)*100</f>
        <v>0.628930817610099968</v>
      </c>
      <c r="DK16" s="29"/>
    </row>
    <row r="17" spans="1:115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>
        <f>(V9/V$4)*100</f>
        <v>72.0155469183787034</v>
      </c>
      <c r="W17" s="33" t="e">
        <f>(W9/W$4)*100</f>
        <v>#DIV/0!</v>
      </c>
      <c r="X17" s="33">
        <f>(X9/X$4)*100</f>
        <v>19.0620272314674999</v>
      </c>
      <c r="Y17" s="33" t="e">
        <f>(Y9/Y$4)*100</f>
        <v>#DIV/0!</v>
      </c>
      <c r="Z17" s="33">
        <f>(Z9/Z$4)*100</f>
        <v>17.2727272727272982</v>
      </c>
      <c r="AA17" s="33">
        <f>(AA9/AA$4)*100</f>
        <v>16.9522091974751987</v>
      </c>
      <c r="AB17" s="33" t="e">
        <f>(AB9/AB$4)*100</f>
        <v>#DIV/0!</v>
      </c>
      <c r="AC17" s="33" t="e">
        <f>(AC9/AC$4)*100</f>
        <v>#DIV/0!</v>
      </c>
      <c r="AD17" s="33">
        <f>(AD9/AD$4)*100</f>
        <v>42.9487179487179986</v>
      </c>
      <c r="AE17" s="33">
        <f>(AE9/AE$4)*100</f>
        <v>4.22279792746109983</v>
      </c>
      <c r="AF17" s="33">
        <f>(AF9/AF$4)*100</f>
        <v>61.4973262032086012</v>
      </c>
      <c r="AG17" s="33">
        <f>(AG9/AG$4)*100</f>
        <v>29.9236641221373993</v>
      </c>
      <c r="AH17" s="33">
        <f>(AH9/AH$4)*100</f>
        <v>26.3565185724690991</v>
      </c>
      <c r="AI17" s="33">
        <f>(AI9/AI$4)*100</f>
        <v>37.1785451873621966</v>
      </c>
      <c r="AJ17" s="33">
        <f>(AJ9/AJ$4)*100</f>
        <v>2.7812044409554999</v>
      </c>
      <c r="AK17" s="33">
        <f>(AK9/AK$4)*100</f>
        <v>3.51389543099389989</v>
      </c>
      <c r="AL17" s="33">
        <f>(AL9/AL$4)*100</f>
        <v>3.17671170487319987</v>
      </c>
      <c r="AM17" s="33">
        <f>(AM9/AM$4)*100</f>
        <v>10.2551020408163005</v>
      </c>
      <c r="AN17" s="33">
        <f>(AN9/AN$4)*100</f>
        <v>1.10605074821079996</v>
      </c>
      <c r="AO17" s="33">
        <f>(AO9/AO$4)*100</f>
        <v>5.00910746812389984</v>
      </c>
      <c r="AP17" s="33">
        <f>(AP9/AP$4)*100</f>
        <v>4.03654570794399969</v>
      </c>
      <c r="AQ17" s="52">
        <f>(AQ9/AQ$4)*100</f>
        <v>7.38718716784230001</v>
      </c>
      <c r="AR17" s="33" t="e">
        <f>(AR9/AR$4)*100</f>
        <v>#DIV/0!</v>
      </c>
      <c r="AS17" s="33">
        <f>(AS9/AS$4)*100</f>
        <v>0.827423167848700025</v>
      </c>
      <c r="AT17" s="61">
        <f>(AT9/AT$4)*100</f>
        <v>18.8601946009218011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>
        <f>(AY9/AY$4)*100</f>
        <v>18.2017120422217999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>
        <f>(BC9/BC$4)*100</f>
        <v>6.09176773039740027</v>
      </c>
      <c r="BD17" s="33" t="e">
        <f>(BD9/BD$4)*100</f>
        <v>#DIV/0!</v>
      </c>
      <c r="BE17" s="61">
        <f>(BE9/BE$4)*100</f>
        <v>20.7262973279685987</v>
      </c>
      <c r="BF17" s="33">
        <f>(BF9/BF$4)*100</f>
        <v>5.46605141727089983</v>
      </c>
      <c r="BG17" s="33" t="e">
        <f>(BG9/BG$4)*100</f>
        <v>#DIV/0!</v>
      </c>
      <c r="BH17" s="33" t="e">
        <f>(BH9/BH$4)*100</f>
        <v>#DIV/0!</v>
      </c>
      <c r="BI17" s="33">
        <f>(BI9/BI$4)*100</f>
        <v>17.2547894552293997</v>
      </c>
      <c r="BJ17" s="33">
        <f>(BJ9/BJ$4)*100</f>
        <v>16.158257269858499</v>
      </c>
      <c r="BK17" s="65">
        <f>(BK9/BK$4)*100</f>
        <v>24.6279996559533991</v>
      </c>
      <c r="BL17" s="65">
        <f>(BL9/BL$4)*100</f>
        <v>4.9452560817332003</v>
      </c>
      <c r="BM17" s="33" t="e">
        <f>(BM9/BM$4)*100</f>
        <v>#DIV/0!</v>
      </c>
      <c r="BN17" s="29" t="e">
        <f>(BN9/BN$4)*100</f>
        <v>#DIV/0!</v>
      </c>
      <c r="BO17" s="29">
        <f>(BO9/BO$4)*100</f>
        <v>70.4285714285714022</v>
      </c>
      <c r="BP17" s="29">
        <f>(BP9/BP$4)*100</f>
        <v>68.3552220137586062</v>
      </c>
      <c r="BQ17" s="29">
        <f>(BQ9/BQ$4)*100</f>
        <v>40.4302261445118987</v>
      </c>
      <c r="BR17" s="29">
        <f>(BR9/BR$4)*100</f>
        <v>34.3667892800840988</v>
      </c>
      <c r="BS17" s="29">
        <f>(BS9/BS$4)*100</f>
        <v>36.1702127659574018</v>
      </c>
      <c r="BT17" s="29">
        <f>(BT9/BT$4)*100</f>
        <v>73.0866700456158043</v>
      </c>
      <c r="BU17" s="29">
        <f>(BU9/BU$4)*100</f>
        <v>73.330304407087695</v>
      </c>
      <c r="BV17" s="29">
        <f>(BV9/BV$4)*100</f>
        <v>64.6168862859932034</v>
      </c>
      <c r="BW17" s="29">
        <f>(BW9/BW$4)*100</f>
        <v>26.5120132560066004</v>
      </c>
      <c r="BX17" s="29">
        <f>(BX9/BX$4)*100</f>
        <v>48.5781990521327032</v>
      </c>
      <c r="BY17" s="29">
        <f>(BY9/BY$4)*100</f>
        <v>55.727554179566603</v>
      </c>
      <c r="BZ17" s="29">
        <f>(BZ9/BZ$4)*100</f>
        <v>40.7276163477438971</v>
      </c>
      <c r="CA17" s="29">
        <f>(CA9/CA$4)*100</f>
        <v>2.79245283018869994</v>
      </c>
      <c r="CB17" s="29">
        <f>(CB9/CB$4)*100</f>
        <v>3.14218381775329991</v>
      </c>
      <c r="CC17" s="29">
        <f>(CC9/CC$4)*100</f>
        <v>25.7270693512304014</v>
      </c>
      <c r="CD17" s="29">
        <f>(CD9/CD$4)*100</f>
        <v>79.0513833992094987</v>
      </c>
      <c r="CE17" s="29">
        <f>(CE9/CE$4)*100</f>
        <v>79.0794979079498006</v>
      </c>
      <c r="CF17" s="29">
        <f>(CF9/CF$4)*100</f>
        <v>5.97775718257650013</v>
      </c>
      <c r="CG17" s="29">
        <f>(CG9/CG$4)*100</f>
        <v>25.7142857142857011</v>
      </c>
      <c r="CH17" s="29">
        <f>(CH9/CH$4)*100</f>
        <v>80.5116087939181995</v>
      </c>
      <c r="CI17" s="29">
        <f>(CI9/CI$4)*100</f>
        <v>80</v>
      </c>
      <c r="CJ17" s="29">
        <f>(CJ9/CJ$4)*100</f>
        <v>68.2580645161289965</v>
      </c>
      <c r="CK17" s="29">
        <f>(CK9/CK$4)*100</f>
        <v>55.895865237366003</v>
      </c>
      <c r="CL17" s="29">
        <f>(CL9/CL$4)*100</f>
        <v>74.5506829618979054</v>
      </c>
      <c r="CM17" s="29">
        <f>(CM9/CM$4)*100</f>
        <v>77.4486094316807936</v>
      </c>
      <c r="CN17" s="29">
        <f>(CN9/CN$4)*100</f>
        <v>0</v>
      </c>
      <c r="CO17" s="29">
        <f>(CO9/CO$4)*100</f>
        <v>1.41277641277639994</v>
      </c>
      <c r="CP17" s="29">
        <f>(CP9/CP$4)*100</f>
        <v>41.9637959407570023</v>
      </c>
      <c r="CQ17" s="29">
        <f>(CQ9/CQ$4)*100</f>
        <v>8.76993166287019932</v>
      </c>
      <c r="CR17" s="29">
        <f>(CR9/CR$4)*100</f>
        <v>0.84459459459459989</v>
      </c>
      <c r="CS17" s="29">
        <f>(CS9/CS$4)*100</f>
        <v>20.8333333333333002</v>
      </c>
      <c r="CT17" s="29">
        <f>(CT9/CT$4)*100</f>
        <v>11.5079365079365008</v>
      </c>
      <c r="CU17" s="29">
        <f>(CU9/CU$4)*100</f>
        <v>4.92957746478870007</v>
      </c>
      <c r="CV17" s="29">
        <f>(CV9/CV$4)*100</f>
        <v>4.04551201011380002</v>
      </c>
      <c r="CW17" s="29">
        <f>(CW9/CW$4)*100</f>
        <v>18.5404339250492995</v>
      </c>
      <c r="CX17" s="29">
        <f>(CX9/CX$4)*100</f>
        <v>18.3070866141732012</v>
      </c>
      <c r="CY17" s="29">
        <f>(CY9/CY$4)*100</f>
        <v>3.66056572379370015</v>
      </c>
      <c r="CZ17" s="29">
        <f>(CZ9/CZ$4)*100</f>
        <v>4.86372798177199961</v>
      </c>
      <c r="DA17" s="29">
        <f>(DA9/DA$4)*100</f>
        <v>20.9834675710046987</v>
      </c>
      <c r="DB17" s="29">
        <f>(DB9/DB$4)*100</f>
        <v>35.2668213457076973</v>
      </c>
      <c r="DC17" s="29">
        <f>(DC9/DC$4)*100</f>
        <v>7.34421364985159997</v>
      </c>
      <c r="DD17" s="29">
        <f>(DD9/DD$4)*100</f>
        <v>7.14812085482680004</v>
      </c>
      <c r="DE17" s="29">
        <f>(DE9/DE$4)*100</f>
        <v>32.6340326340326001</v>
      </c>
      <c r="DF17" s="29">
        <f>(DF9/DF$4)*100</f>
        <v>33.052884615384599</v>
      </c>
      <c r="DG17" s="29">
        <f>(DG9/DG$4)*100</f>
        <v>4.87804878048780033</v>
      </c>
      <c r="DH17" s="29">
        <f>(DH9/DH$4)*100</f>
        <v>29.2358803986710996</v>
      </c>
      <c r="DI17" s="29">
        <f>(DI9/DI$4)*100</f>
        <v>57.9561583346474976</v>
      </c>
      <c r="DJ17" s="29">
        <f>(DJ9/DJ$4)*100</f>
        <v>53.9482879105520965</v>
      </c>
      <c r="DK17" s="29"/>
    </row>
    <row r="18" spans="1:115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>
        <f>(V10/V$4)*100</f>
        <v>23.5424764019989006</v>
      </c>
      <c r="W18" s="33" t="e">
        <f>(W10/W$4)*100</f>
        <v>#DIV/0!</v>
      </c>
      <c r="X18" s="33">
        <f>(X10/X$4)*100</f>
        <v>66.5658093797276962</v>
      </c>
      <c r="Y18" s="33" t="e">
        <f>(Y10/Y$4)*100</f>
        <v>#DIV/0!</v>
      </c>
      <c r="Z18" s="33">
        <f>(Z10/Z$4)*100</f>
        <v>59.5804195804196013</v>
      </c>
      <c r="AA18" s="33">
        <f>(AA10/AA$4)*100</f>
        <v>59.6032461677187015</v>
      </c>
      <c r="AB18" s="33" t="e">
        <f>(AB10/AB$4)*100</f>
        <v>#DIV/0!</v>
      </c>
      <c r="AC18" s="33" t="e">
        <f>(AC10/AC$4)*100</f>
        <v>#DIV/0!</v>
      </c>
      <c r="AD18" s="33">
        <f>(AD10/AD$4)*100</f>
        <v>50.6410256410256991</v>
      </c>
      <c r="AE18" s="33">
        <f>(AE10/AE$4)*100</f>
        <v>80.7189119170984952</v>
      </c>
      <c r="AF18" s="33">
        <f>(AF10/AF$4)*100</f>
        <v>29.9465240641711006</v>
      </c>
      <c r="AG18" s="33">
        <f>(AG10/AG$4)*100</f>
        <v>53.6641221374045969</v>
      </c>
      <c r="AH18" s="33">
        <f>(AH10/AH$4)*100</f>
        <v>54.1241806263656002</v>
      </c>
      <c r="AI18" s="33">
        <f>(AI10/AI$4)*100</f>
        <v>51.8001469507714987</v>
      </c>
      <c r="AJ18" s="33">
        <f>(AJ10/AJ$4)*100</f>
        <v>43.5796792643266002</v>
      </c>
      <c r="AK18" s="33">
        <f>(AK10/AK$4)*100</f>
        <v>61.0268487988695014</v>
      </c>
      <c r="AL18" s="33">
        <f>(AL10/AL$4)*100</f>
        <v>74.8747533019584068</v>
      </c>
      <c r="AM18" s="33">
        <f>(AM10/AM$4)*100</f>
        <v>83.2227891156462931</v>
      </c>
      <c r="AN18" s="33">
        <f>(AN10/AN$4)*100</f>
        <v>86.2719583604423974</v>
      </c>
      <c r="AO18" s="33">
        <f>(AO10/AO$4)*100</f>
        <v>87.9781420765027065</v>
      </c>
      <c r="AP18" s="33">
        <f>(AP10/AP$4)*100</f>
        <v>87.7664791204254016</v>
      </c>
      <c r="AQ18" s="52">
        <f>(AQ10/AQ$4)*100</f>
        <v>86.781331529616395</v>
      </c>
      <c r="AR18" s="33" t="e">
        <f>(AR10/AR$4)*100</f>
        <v>#DIV/0!</v>
      </c>
      <c r="AS18" s="33">
        <f>(AS10/AS$4)*100</f>
        <v>57.8053585500394007</v>
      </c>
      <c r="AT18" s="61">
        <f>(AT10/AT$4)*100</f>
        <v>78.8975053039724941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>
        <f>(AY10/AY$4)*100</f>
        <v>43.830855377486003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>
        <f>(BC10/BC$4)*100</f>
        <v>59.1013245403229988</v>
      </c>
      <c r="BD18" s="33" t="e">
        <f>(BD10/BD$4)*100</f>
        <v>#DIV/0!</v>
      </c>
      <c r="BE18" s="61">
        <f>(BE10/BE$4)*100</f>
        <v>75.7866501599092004</v>
      </c>
      <c r="BF18" s="33">
        <f>(BF10/BF$4)*100</f>
        <v>90.4126565589979947</v>
      </c>
      <c r="BG18" s="33" t="e">
        <f>(BG10/BG$4)*100</f>
        <v>#DIV/0!</v>
      </c>
      <c r="BH18" s="33" t="e">
        <f>(BH10/BH$4)*100</f>
        <v>#DIV/0!</v>
      </c>
      <c r="BI18" s="33">
        <f>(BI10/BI$4)*100</f>
        <v>36.2659781326702984</v>
      </c>
      <c r="BJ18" s="33">
        <f>(BJ10/BJ$4)*100</f>
        <v>80.3128499202606037</v>
      </c>
      <c r="BK18" s="65">
        <f>(BK10/BK$4)*100</f>
        <v>67.3815189655666984</v>
      </c>
      <c r="BL18" s="65">
        <f>(BL10/BL$4)*100</f>
        <v>87.7666478085792932</v>
      </c>
      <c r="BM18" s="33" t="e">
        <f>(BM10/BM$4)*100</f>
        <v>#DIV/0!</v>
      </c>
      <c r="BN18" s="29" t="e">
        <f>(BN10/BN$4)*100</f>
        <v>#DIV/0!</v>
      </c>
      <c r="BO18" s="29">
        <f>(BO10/BO$4)*100</f>
        <v>2.42857142857139996</v>
      </c>
      <c r="BP18" s="29">
        <f>(BP10/BP$4)*100</f>
        <v>2.43902439024390016</v>
      </c>
      <c r="BQ18" s="29">
        <f>(BQ10/BQ$4)*100</f>
        <v>0.965250965251000004</v>
      </c>
      <c r="BR18" s="29">
        <f>(BR10/BR$4)*100</f>
        <v>3.46820809248549988</v>
      </c>
      <c r="BS18" s="29">
        <f>(BS10/BS$4)*100</f>
        <v>45.8776595744680975</v>
      </c>
      <c r="BT18" s="29">
        <f>(BT10/BT$4)*100</f>
        <v>8.51495184997470034</v>
      </c>
      <c r="BU18" s="29">
        <f>(BU10/BU$4)*100</f>
        <v>9.13221263062239963</v>
      </c>
      <c r="BV18" s="29">
        <f>(BV10/BV$4)*100</f>
        <v>10.5417276720350994</v>
      </c>
      <c r="BW18" s="29">
        <f>(BW10/BW$4)*100</f>
        <v>64.3744821872410995</v>
      </c>
      <c r="BX18" s="29">
        <f>(BX10/BX$4)*100</f>
        <v>42.9699842022116982</v>
      </c>
      <c r="BY18" s="29">
        <f>(BY10/BY$4)*100</f>
        <v>35.3973168214654024</v>
      </c>
      <c r="BZ18" s="29">
        <f>(BZ10/BZ$4)*100</f>
        <v>4.39404677533659971</v>
      </c>
      <c r="CA18" s="29">
        <f>(CA10/CA$4)*100</f>
        <v>88.5283018867925051</v>
      </c>
      <c r="CB18" s="29">
        <f>(CB10/CB$4)*100</f>
        <v>87.5098193244304952</v>
      </c>
      <c r="CC18" s="29">
        <f>(CC10/CC$4)*100</f>
        <v>48.9932885906040028</v>
      </c>
      <c r="CD18" s="29">
        <f>(CD10/CD$4)*100</f>
        <v>11.9141727837379996</v>
      </c>
      <c r="CE18" s="29">
        <f>(CE10/CE$4)*100</f>
        <v>12.3430962343096002</v>
      </c>
      <c r="CF18" s="29">
        <f>(CF10/CF$4)*100</f>
        <v>10.3336422613531003</v>
      </c>
      <c r="CG18" s="29">
        <f>(CG10/CG$4)*100</f>
        <v>42.8571428571428967</v>
      </c>
      <c r="CH18" s="29">
        <f>(CH10/CH$4)*100</f>
        <v>8.02684747620030059</v>
      </c>
      <c r="CI18" s="29">
        <f>(CI10/CI$4)*100</f>
        <v>8.68824531516180087</v>
      </c>
      <c r="CJ18" s="29">
        <f>(CJ10/CJ$4)*100</f>
        <v>4.19354838709679978</v>
      </c>
      <c r="CK18" s="29">
        <f>(CK10/CK$4)*100</f>
        <v>2.14395099540579981</v>
      </c>
      <c r="CL18" s="29">
        <f>(CL10/CL$4)*100</f>
        <v>3.73831775700930002</v>
      </c>
      <c r="CM18" s="29">
        <f>(CM10/CM$4)*100</f>
        <v>2.23700120918979994</v>
      </c>
      <c r="CN18" s="29">
        <f>(CN10/CN$4)*100</f>
        <v>44.8453608247423006</v>
      </c>
      <c r="CO18" s="29">
        <f>(CO10/CO$4)*100</f>
        <v>2.39557739557740002</v>
      </c>
      <c r="CP18" s="29">
        <f>(CP10/CP$4)*100</f>
        <v>36.313768513439399</v>
      </c>
      <c r="CQ18" s="29">
        <f>(CQ10/CQ$4)*100</f>
        <v>80.5239179954441937</v>
      </c>
      <c r="CR18" s="29">
        <f>(CR10/CR$4)*100</f>
        <v>34.7972972972972983</v>
      </c>
      <c r="CS18" s="29">
        <f>(CS10/CS$4)*100</f>
        <v>72.5694444444444997</v>
      </c>
      <c r="CT18" s="29">
        <f>(CT10/CT$4)*100</f>
        <v>67.4603174603174978</v>
      </c>
      <c r="CU18" s="29">
        <f>(CU10/CU$4)*100</f>
        <v>71.4084507042254018</v>
      </c>
      <c r="CV18" s="29">
        <f>(CV10/CV$4)*100</f>
        <v>81.2895069532238068</v>
      </c>
      <c r="CW18" s="29">
        <f>(CW10/CW$4)*100</f>
        <v>78.6982248520709931</v>
      </c>
      <c r="CX18" s="29">
        <f>(CX10/CX$4)*100</f>
        <v>76.4763779527558967</v>
      </c>
      <c r="CY18" s="29">
        <f>(CY10/CY$4)*100</f>
        <v>90.9317803660566</v>
      </c>
      <c r="CZ18" s="29">
        <f>(CZ10/CZ$4)*100</f>
        <v>90.6143195162563018</v>
      </c>
      <c r="DA18" s="29">
        <f>(DA10/DA$4)*100</f>
        <v>62.6960576515472994</v>
      </c>
      <c r="DB18" s="29">
        <f>(DB10/DB$4)*100</f>
        <v>19.7215777262181007</v>
      </c>
      <c r="DC18" s="29">
        <f>(DC10/DC$4)*100</f>
        <v>4.74777448071220043</v>
      </c>
      <c r="DD18" s="29">
        <f>(DD10/DD$4)*100</f>
        <v>4.78997789240970029</v>
      </c>
      <c r="DE18" s="29">
        <f>(DE10/DE$4)*100</f>
        <v>3.26340326340329989</v>
      </c>
      <c r="DF18" s="29">
        <f>(DF10/DF$4)*100</f>
        <v>11.2980769230769003</v>
      </c>
      <c r="DG18" s="29">
        <f>(DG10/DG$4)*100</f>
        <v>4.41347270615560028</v>
      </c>
      <c r="DH18" s="29">
        <f>(DH10/DH$4)*100</f>
        <v>6.06312292358799976</v>
      </c>
      <c r="DI18" s="29">
        <f>(DI10/DI$4)*100</f>
        <v>32.5658413499447974</v>
      </c>
      <c r="DJ18" s="29">
        <f>(DJ10/DJ$4)*100</f>
        <v>38.5045422781271967</v>
      </c>
      <c r="DK18" s="29"/>
    </row>
    <row r="19" spans="1:115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>
        <f>(V11/V$4)*100</f>
        <v>1.44364242087729995</v>
      </c>
      <c r="W19" s="33" t="e">
        <f>(W11/W$4)*100</f>
        <v>#DIV/0!</v>
      </c>
      <c r="X19" s="33">
        <f>(X11/X$4)*100</f>
        <v>7.48865355521939957</v>
      </c>
      <c r="Y19" s="33" t="e">
        <f>(Y11/Y$4)*100</f>
        <v>#DIV/0!</v>
      </c>
      <c r="Z19" s="33">
        <f>(Z11/Z$4)*100</f>
        <v>21.6783216783217014</v>
      </c>
      <c r="AA19" s="33">
        <f>(AA11/AA$4)*100</f>
        <v>21.8665464382326</v>
      </c>
      <c r="AB19" s="33" t="e">
        <f>(AB11/AB$4)*100</f>
        <v>#DIV/0!</v>
      </c>
      <c r="AC19" s="33" t="e">
        <f>(AC11/AC$4)*100</f>
        <v>#DIV/0!</v>
      </c>
      <c r="AD19" s="33">
        <f>(AD11/AD$4)*100</f>
        <v>2.08333333333330017</v>
      </c>
      <c r="AE19" s="33">
        <f>(AE11/AE$4)*100</f>
        <v>14.8963730569948005</v>
      </c>
      <c r="AF19" s="33">
        <f>(AF11/AF$4)*100</f>
        <v>3.31550802139040002</v>
      </c>
      <c r="AG19" s="33">
        <f>(AG11/AG$4)*100</f>
        <v>1.5267175572519001</v>
      </c>
      <c r="AH19" s="33">
        <f>(AH11/AH$4)*100</f>
        <v>14.7760378732701998</v>
      </c>
      <c r="AI19" s="33">
        <f>(AI11/AI$4)*100</f>
        <v>1.68993387215280011</v>
      </c>
      <c r="AJ19" s="33">
        <f>(AJ11/AJ$4)*100</f>
        <v>53.5269709543568979</v>
      </c>
      <c r="AK19" s="33">
        <f>(AK11/AK$4)*100</f>
        <v>35.2520018841262015</v>
      </c>
      <c r="AL19" s="33">
        <f>(AL11/AL$4)*100</f>
        <v>21.3336875664186998</v>
      </c>
      <c r="AM19" s="33">
        <f>(AM11/AM$4)*100</f>
        <v>6.44557823129250007</v>
      </c>
      <c r="AN19" s="33">
        <f>(AN11/AN$4)*100</f>
        <v>12.3617436564737009</v>
      </c>
      <c r="AO19" s="33">
        <f>(AO11/AO$4)*100</f>
        <v>6.92167577413480029</v>
      </c>
      <c r="AP19" s="33">
        <f>(AP11/AP$4)*100</f>
        <v>8.13503329375940076</v>
      </c>
      <c r="AQ19" s="52">
        <f>(AQ11/AQ$4)*100</f>
        <v>5.77833607111799985</v>
      </c>
      <c r="AR19" s="33" t="e">
        <f>(AR11/AR$4)*100</f>
        <v>#DIV/0!</v>
      </c>
      <c r="AS19" s="33">
        <f>(AS11/AS$4)*100</f>
        <v>41.2135539795114028</v>
      </c>
      <c r="AT19" s="61">
        <f>(AT11/AT$4)*100</f>
        <v>2.15451020557470008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>
        <f>(AY11/AY$4)*100</f>
        <v>36.6866190384244035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>
        <f>(BC11/BC$4)*100</f>
        <v>34.5665902867042973</v>
      </c>
      <c r="BD19" s="33" t="e">
        <f>(BD11/BD$4)*100</f>
        <v>#DIV/0!</v>
      </c>
      <c r="BE19" s="61">
        <f>(BE11/BE$4)*100</f>
        <v>1.49592489425360009</v>
      </c>
      <c r="BF19" s="33">
        <f>(BF11/BF$4)*100</f>
        <v>4.07910349373760006</v>
      </c>
      <c r="BG19" s="33" t="e">
        <f>(BG11/BG$4)*100</f>
        <v>#DIV/0!</v>
      </c>
      <c r="BH19" s="33" t="e">
        <f>(BH11/BH$4)*100</f>
        <v>#DIV/0!</v>
      </c>
      <c r="BI19" s="33">
        <f>(BI11/BI$4)*100</f>
        <v>43.1895699850179966</v>
      </c>
      <c r="BJ19" s="33">
        <f>(BJ11/BJ$4)*100</f>
        <v>3.36602083404019981</v>
      </c>
      <c r="BK19" s="65">
        <f>(BK11/BK$4)*100</f>
        <v>4.81091774420139995</v>
      </c>
      <c r="BL19" s="65">
        <f>(BL11/BL$4)*100</f>
        <v>7.2415055409497997</v>
      </c>
      <c r="BM19" s="33" t="e">
        <f>(BM11/BM$4)*100</f>
        <v>#DIV/0!</v>
      </c>
      <c r="BN19" s="29" t="e">
        <f>(BN11/BN$4)*100</f>
        <v>#DIV/0!</v>
      </c>
      <c r="BO19" s="29">
        <f>(BO11/BO$4)*100</f>
        <v>0</v>
      </c>
      <c r="BP19" s="29">
        <f>(BP11/BP$4)*100</f>
        <v>0</v>
      </c>
      <c r="BQ19" s="29">
        <f>(BQ11/BQ$4)*100</f>
        <v>0</v>
      </c>
      <c r="BR19" s="29">
        <f>(BR11/BR$4)*100</f>
        <v>0</v>
      </c>
      <c r="BS19" s="29">
        <f>(BS11/BS$4)*100</f>
        <v>13.6968085106383004</v>
      </c>
      <c r="BT19" s="29">
        <f>(BT11/BT$4)*100</f>
        <v>0.253421186011200028</v>
      </c>
      <c r="BU19" s="29">
        <f>(BU11/BU$4)*100</f>
        <v>0.0454338936846999975</v>
      </c>
      <c r="BV19" s="29">
        <f>(BV11/BV$4)*100</f>
        <v>0.292825768667599995</v>
      </c>
      <c r="BW19" s="29">
        <f>(BW11/BW$4)*100</f>
        <v>0.331400165700100002</v>
      </c>
      <c r="BX19" s="29">
        <f>(BX11/BX$4)*100</f>
        <v>0.473933649289099979</v>
      </c>
      <c r="BY19" s="29">
        <f>(BY11/BY$4)*100</f>
        <v>5.36635706914340016</v>
      </c>
      <c r="BZ19" s="29">
        <f>(BZ11/BZ$4)*100</f>
        <v>2.45688636900539992</v>
      </c>
      <c r="CA19" s="29">
        <f>(CA11/CA$4)*100</f>
        <v>7.39622641509429979</v>
      </c>
      <c r="CB19" s="29">
        <f>(CB11/CB$4)*100</f>
        <v>5.89159465828749962</v>
      </c>
      <c r="CC19" s="29">
        <f>(CC11/CC$4)*100</f>
        <v>17.4496644295301984</v>
      </c>
      <c r="CD19" s="29">
        <f>(CD11/CD$4)*100</f>
        <v>0.169395821569700011</v>
      </c>
      <c r="CE19" s="29">
        <f>(CE11/CE$4)*100</f>
        <v>0.156903765690399988</v>
      </c>
      <c r="CF19" s="29">
        <f>(CF11/CF$4)*100</f>
        <v>3.93883225208529986</v>
      </c>
      <c r="CG19" s="29">
        <f>(CG11/CG$4)*100</f>
        <v>13.3333333333333002</v>
      </c>
      <c r="CH19" s="29">
        <f>(CH11/CH$4)*100</f>
        <v>0.174645572221099998</v>
      </c>
      <c r="CI19" s="29">
        <f>(CI11/CI$4)*100</f>
        <v>0.0340715502555000072</v>
      </c>
      <c r="CJ19" s="29">
        <f>(CJ11/CJ$4)*100</f>
        <v>0</v>
      </c>
      <c r="CK19" s="29">
        <f>(CK11/CK$4)*100</f>
        <v>0.0765696784074000103</v>
      </c>
      <c r="CL19" s="29">
        <f>(CL11/CL$4)*100</f>
        <v>0</v>
      </c>
      <c r="CM19" s="29">
        <f>(CM11/CM$4)*100</f>
        <v>0</v>
      </c>
      <c r="CN19" s="29">
        <f>(CN11/CN$4)*100</f>
        <v>4.19734904270989961</v>
      </c>
      <c r="CO19" s="29">
        <f>(CO11/CO$4)*100</f>
        <v>1.53562653562650002</v>
      </c>
      <c r="CP19" s="29">
        <f>(CP11/CP$4)*100</f>
        <v>16.0175534832692996</v>
      </c>
      <c r="CQ19" s="29">
        <f>(CQ11/CQ$4)*100</f>
        <v>6.09339407744869987</v>
      </c>
      <c r="CR19" s="29">
        <f>(CR11/CR$4)*100</f>
        <v>14.6959459459458994</v>
      </c>
      <c r="CS19" s="29">
        <f>(CS11/CS$4)*100</f>
        <v>6.77083333333330017</v>
      </c>
      <c r="CT19" s="29">
        <f>(CT11/CT$4)*100</f>
        <v>15.2777777777777999</v>
      </c>
      <c r="CU19" s="29">
        <f>(CU11/CU$4)*100</f>
        <v>18.5915492957745982</v>
      </c>
      <c r="CV19" s="29">
        <f>(CV11/CV$4)*100</f>
        <v>10.1137800252845</v>
      </c>
      <c r="CW19" s="29">
        <f>(CW11/CW$4)*100</f>
        <v>2.95857988165679977</v>
      </c>
      <c r="CX19" s="29">
        <f>(CX11/CX$4)*100</f>
        <v>2.36220472440940021</v>
      </c>
      <c r="CY19" s="29">
        <f>(CY11/CY$4)*100</f>
        <v>4.4093178036606</v>
      </c>
      <c r="CZ19" s="29">
        <f>(CZ11/CZ$4)*100</f>
        <v>4.38173692051529962</v>
      </c>
      <c r="DA19" s="29">
        <f>(DA11/DA$4)*100</f>
        <v>15.7693938109367995</v>
      </c>
      <c r="DB19" s="29">
        <f>(DB11/DB$4)*100</f>
        <v>0.309358081979900001</v>
      </c>
      <c r="DC19" s="29">
        <f>(DC11/DC$4)*100</f>
        <v>0.0741839762610999998</v>
      </c>
      <c r="DD19" s="29">
        <f>(DD11/DD$4)*100</f>
        <v>0.0736919675755000014</v>
      </c>
      <c r="DE19" s="29">
        <f>(DE11/DE$4)*100</f>
        <v>0</v>
      </c>
      <c r="DF19" s="29">
        <f>(DF11/DF$4)*100</f>
        <v>0.240384615384599964</v>
      </c>
      <c r="DG19" s="29">
        <f>(DG11/DG$4)*100</f>
        <v>0.174216027874599995</v>
      </c>
      <c r="DH19" s="29">
        <f>(DH11/DH$4)*100</f>
        <v>0.124584717607999984</v>
      </c>
      <c r="DI19" s="29">
        <f>(DI11/DI$4)*100</f>
        <v>5.0465226304998998</v>
      </c>
      <c r="DJ19" s="29">
        <f>(DJ11/DJ$4)*100</f>
        <v>2.93501048218029972</v>
      </c>
      <c r="DK19" s="29"/>
    </row>
    <row r="20" spans="1:115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>
        <f>(V12/V$4)*100</f>
        <v>0</v>
      </c>
      <c r="W20" s="33" t="e">
        <f>(W12/W$4)*100</f>
        <v>#DIV/0!</v>
      </c>
      <c r="X20" s="33">
        <f>(X12/X$4)*100</f>
        <v>0</v>
      </c>
      <c r="Y20" s="33" t="e">
        <f>(Y12/Y$4)*100</f>
        <v>#DIV/0!</v>
      </c>
      <c r="Z20" s="33">
        <f>(Z12/Z$4)*100</f>
        <v>0.279720279720300002</v>
      </c>
      <c r="AA20" s="33">
        <f>(AA12/AA$4)*100</f>
        <v>0.0901713255185000051</v>
      </c>
      <c r="AB20" s="33" t="e">
        <f>(AB12/AB$4)*100</f>
        <v>#DIV/0!</v>
      </c>
      <c r="AC20" s="33" t="e">
        <f>(AC12/AC$4)*100</f>
        <v>#DIV/0!</v>
      </c>
      <c r="AD20" s="33">
        <f>(AD12/AD$4)*100</f>
        <v>0</v>
      </c>
      <c r="AE20" s="33">
        <f>(AE12/AE$4)*100</f>
        <v>0.0388601036268999991</v>
      </c>
      <c r="AF20" s="33">
        <f>(AF12/AF$4)*100</f>
        <v>0.106951871657800002</v>
      </c>
      <c r="AG20" s="33">
        <f>(AG12/AG$4)*100</f>
        <v>0.152671755725199993</v>
      </c>
      <c r="AH20" s="33">
        <f>(AH12/AH$4)*100</f>
        <v>0</v>
      </c>
      <c r="AI20" s="33">
        <f>(AI12/AI$4)*100</f>
        <v>0.073475385745799997</v>
      </c>
      <c r="AJ20" s="33">
        <f>(AJ12/AJ$4)*100</f>
        <v>0.0336436021083000014</v>
      </c>
      <c r="AK20" s="33">
        <f>(AK12/AK$4)*100</f>
        <v>0.0376825247291999998</v>
      </c>
      <c r="AL20" s="33">
        <f>(AL12/AL$4)*100</f>
        <v>0.0227721269166999996</v>
      </c>
      <c r="AM20" s="33">
        <f>(AM12/AM$4)*100</f>
        <v>0.0170068027211000006</v>
      </c>
      <c r="AN20" s="33">
        <f>(AN12/AN$4)*100</f>
        <v>0.130123617436600014</v>
      </c>
      <c r="AO20" s="33">
        <f>(AO12/AO$4)*100</f>
        <v>0.0910746812386000038</v>
      </c>
      <c r="AP20" s="33">
        <f>(AP12/AP$4)*100</f>
        <v>0.0258091157796999981</v>
      </c>
      <c r="AQ20" s="52">
        <f>(AQ12/AQ$4)*100</f>
        <v>0</v>
      </c>
      <c r="AR20" s="33" t="e">
        <f>(AR12/AR$4)*100</f>
        <v>#DIV/0!</v>
      </c>
      <c r="AS20" s="33">
        <f>(AS12/AS$4)*100</f>
        <v>0.0394011032309000022</v>
      </c>
      <c r="AT20" s="61">
        <f>(AT12/AT$4)*100</f>
        <v>0.0109737361913999987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>
        <f>(AY12/AY$4)*100</f>
        <v>0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>
        <f>(BC12/BC$4)*100</f>
        <v>0.027943888671499999</v>
      </c>
      <c r="BD20" s="33" t="e">
        <f>(BD12/BD$4)*100</f>
        <v>#DIV/0!</v>
      </c>
      <c r="BE20" s="61">
        <f>(BE12/BE$4)*100</f>
        <v>0.0361085319303000052</v>
      </c>
      <c r="BF20" s="33">
        <f>(BF12/BF$4)*100</f>
        <v>0.0105471324984000003</v>
      </c>
      <c r="BG20" s="33" t="e">
        <f>(BG12/BG$4)*100</f>
        <v>#DIV/0!</v>
      </c>
      <c r="BH20" s="33" t="e">
        <f>(BH12/BH$4)*100</f>
        <v>#DIV/0!</v>
      </c>
      <c r="BI20" s="33">
        <f>(BI12/BI$4)*100</f>
        <v>0.0414395460775999958</v>
      </c>
      <c r="BJ20" s="33">
        <f>(BJ12/BJ$4)*100</f>
        <v>0.0441111601234999995</v>
      </c>
      <c r="BK20" s="65">
        <f>(BK12/BK$4)*100</f>
        <v>0.00573410934950000062</v>
      </c>
      <c r="BL20" s="65">
        <f>(BL12/BL$4)*100</f>
        <v>0.0299510799027999965</v>
      </c>
      <c r="BM20" s="33" t="e">
        <f>(BM12/BM$4)*100</f>
        <v>#DIV/0!</v>
      </c>
      <c r="BN20" s="29" t="e">
        <f>(BN12/BN$4)*100</f>
        <v>#DIV/0!</v>
      </c>
      <c r="BO20" s="29">
        <f>(BO12/BO$4)*100</f>
        <v>0</v>
      </c>
      <c r="BP20" s="29">
        <f>(BP12/BP$4)*100</f>
        <v>0</v>
      </c>
      <c r="BQ20" s="29">
        <f>(BQ12/BQ$4)*100</f>
        <v>0</v>
      </c>
      <c r="BR20" s="29">
        <f>(BR12/BR$4)*100</f>
        <v>0</v>
      </c>
      <c r="BS20" s="29">
        <f>(BS12/BS$4)*100</f>
        <v>3.45744680851059982</v>
      </c>
      <c r="BT20" s="29">
        <f>(BT12/BT$4)*100</f>
        <v>0.152052711606699997</v>
      </c>
      <c r="BU20" s="29">
        <f>(BU12/BU$4)*100</f>
        <v>0</v>
      </c>
      <c r="BV20" s="29">
        <f>(BV12/BV$4)*100</f>
        <v>0.146412884333799997</v>
      </c>
      <c r="BW20" s="29">
        <f>(BW12/BW$4)*100</f>
        <v>0</v>
      </c>
      <c r="BX20" s="29">
        <f>(BX12/BX$4)*100</f>
        <v>0</v>
      </c>
      <c r="BY20" s="29">
        <f>(BY12/BY$4)*100</f>
        <v>1.80598555211560008</v>
      </c>
      <c r="BZ20" s="29">
        <f>(BZ12/BZ$4)*100</f>
        <v>2.29151901724549978</v>
      </c>
      <c r="CA20" s="29">
        <f>(CA12/CA$4)*100</f>
        <v>1.28301886792450004</v>
      </c>
      <c r="CB20" s="29">
        <f>(CB12/CB$4)*100</f>
        <v>1.25687352710130007</v>
      </c>
      <c r="CC20" s="29">
        <f>(CC12/CC$4)*100</f>
        <v>5.36912751677849975</v>
      </c>
      <c r="CD20" s="29">
        <f>(CD12/CD$4)*100</f>
        <v>0</v>
      </c>
      <c r="CE20" s="29">
        <f>(CE12/CE$4)*100</f>
        <v>0</v>
      </c>
      <c r="CF20" s="29">
        <f>(CF12/CF$4)*100</f>
        <v>4.81927710843369983</v>
      </c>
      <c r="CG20" s="29">
        <f>(CG12/CG$4)*100</f>
        <v>15.2380952380951999</v>
      </c>
      <c r="CH20" s="29">
        <f>(CH12/CH$4)*100</f>
        <v>0</v>
      </c>
      <c r="CI20" s="29">
        <f>(CI12/CI$4)*100</f>
        <v>0</v>
      </c>
      <c r="CJ20" s="29">
        <f>(CJ12/CJ$4)*100</f>
        <v>0</v>
      </c>
      <c r="CK20" s="29">
        <f>(CK12/CK$4)*100</f>
        <v>0.0765696784074000103</v>
      </c>
      <c r="CL20" s="29">
        <f>(CL12/CL$4)*100</f>
        <v>0</v>
      </c>
      <c r="CM20" s="29">
        <f>(CM12/CM$4)*100</f>
        <v>0</v>
      </c>
      <c r="CN20" s="29">
        <f>(CN12/CN$4)*100</f>
        <v>4.05007363770249995</v>
      </c>
      <c r="CO20" s="29">
        <f>(CO12/CO$4)*100</f>
        <v>1.10565110565110003</v>
      </c>
      <c r="CP20" s="29">
        <f>(CP12/CP$4)*100</f>
        <v>1.70049369171699993</v>
      </c>
      <c r="CQ20" s="29">
        <f>(CQ12/CQ$4)*100</f>
        <v>0.85421412300679993</v>
      </c>
      <c r="CR20" s="29">
        <f>(CR12/CR$4)*100</f>
        <v>46.2837837837837967</v>
      </c>
      <c r="CS20" s="29">
        <f>(CS12/CS$4)*100</f>
        <v>4.6875</v>
      </c>
      <c r="CT20" s="29">
        <f>(CT12/CT$4)*100</f>
        <v>5.15873015873019991</v>
      </c>
      <c r="CU20" s="29">
        <f>(CU12/CU$4)*100</f>
        <v>4.64788732394370019</v>
      </c>
      <c r="CV20" s="29">
        <f>(CV12/CV$4)*100</f>
        <v>3.91908975979769991</v>
      </c>
      <c r="CW20" s="29">
        <f>(CW12/CW$4)*100</f>
        <v>0.0986193293886000077</v>
      </c>
      <c r="CX20" s="29">
        <f>(CX12/CX$4)*100</f>
        <v>0</v>
      </c>
      <c r="CY20" s="29">
        <f>(CY12/CY$4)*100</f>
        <v>0.0831946755407999916</v>
      </c>
      <c r="CZ20" s="29">
        <f>(CZ12/CZ$4)*100</f>
        <v>0.087634738410300006</v>
      </c>
      <c r="DA20" s="29">
        <f>(DA12/DA$4)*100</f>
        <v>0.127172530733400002</v>
      </c>
      <c r="DB20" s="29">
        <f>(DB12/DB$4)*100</f>
        <v>0</v>
      </c>
      <c r="DC20" s="29">
        <f>(DC12/DC$4)*100</f>
        <v>0</v>
      </c>
      <c r="DD20" s="29">
        <f>(DD12/DD$4)*100</f>
        <v>0</v>
      </c>
      <c r="DE20" s="29">
        <f>(DE12/DE$4)*100</f>
        <v>0</v>
      </c>
      <c r="DF20" s="29">
        <f>(DF12/DF$4)*100</f>
        <v>0.120192307692299982</v>
      </c>
      <c r="DG20" s="29">
        <f>(DG12/DG$4)*100</f>
        <v>0.0580720092915000041</v>
      </c>
      <c r="DH20" s="29">
        <f>(DH12/DH$4)*100</f>
        <v>0</v>
      </c>
      <c r="DI20" s="29">
        <f>(DI12/DI$4)*100</f>
        <v>0.236555748304700009</v>
      </c>
      <c r="DJ20" s="29">
        <f>(DJ12/DJ$4)*100</f>
        <v>0</v>
      </c>
      <c r="DK20" s="29"/>
    </row>
    <row r="21" spans="1:115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51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</row>
    <row r="22" spans="1:115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>
        <f>V14</f>
        <v>0.055524708495299997</v>
      </c>
      <c r="W22" s="33" t="e">
        <f>W14</f>
        <v>#DIV/0!</v>
      </c>
      <c r="X22" s="33">
        <f>X14</f>
        <v>0.6051437216339</v>
      </c>
      <c r="Y22" s="33" t="e">
        <f>Y14</f>
        <v>#DIV/0!</v>
      </c>
      <c r="Z22" s="33">
        <f>Z14</f>
        <v>0</v>
      </c>
      <c r="AA22" s="33">
        <f>AA14</f>
        <v>0.0901713255185000051</v>
      </c>
      <c r="AB22" s="33" t="e">
        <f>AB14</f>
        <v>#DIV/0!</v>
      </c>
      <c r="AC22" s="33" t="e">
        <f>AC14</f>
        <v>#DIV/0!</v>
      </c>
      <c r="AD22" s="33">
        <f>AD14</f>
        <v>0.160256410256400006</v>
      </c>
      <c r="AE22" s="33">
        <f>AE14</f>
        <v>0</v>
      </c>
      <c r="AF22" s="33">
        <f>AF14</f>
        <v>0.534759358288799902</v>
      </c>
      <c r="AG22" s="33">
        <f>AG14</f>
        <v>0</v>
      </c>
      <c r="AH22" s="33">
        <f>AH14</f>
        <v>0.418790968681700004</v>
      </c>
      <c r="AI22" s="33">
        <f>AI14</f>
        <v>0</v>
      </c>
      <c r="AJ22" s="33">
        <f>AJ14</f>
        <v>0</v>
      </c>
      <c r="AK22" s="33">
        <f>AK14</f>
        <v>0</v>
      </c>
      <c r="AL22" s="33">
        <f>AL14</f>
        <v>0</v>
      </c>
      <c r="AM22" s="33">
        <f>AM14</f>
        <v>0</v>
      </c>
      <c r="AN22" s="33">
        <f>AN14</f>
        <v>0</v>
      </c>
      <c r="AO22" s="33">
        <f>AO14</f>
        <v>0</v>
      </c>
      <c r="AP22" s="33">
        <f>AP14</f>
        <v>0</v>
      </c>
      <c r="AQ22" s="52">
        <f>AQ14</f>
        <v>0</v>
      </c>
      <c r="AR22" s="33" t="e">
        <f>AR14</f>
        <v>#DIV/0!</v>
      </c>
      <c r="AS22" s="33">
        <f>AS14</f>
        <v>0</v>
      </c>
      <c r="AT22" s="61">
        <f>AT14</f>
        <v>0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>
        <f>AY14</f>
        <v>0.096543734311599998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>
        <f>BC14</f>
        <v>0</v>
      </c>
      <c r="BD22" s="33" t="e">
        <f>BD14</f>
        <v>#DIV/0!</v>
      </c>
      <c r="BE22" s="61">
        <f>BE14</f>
        <v>0.0154750851130000004</v>
      </c>
      <c r="BF22" s="33">
        <f>BF14</f>
        <v>0</v>
      </c>
      <c r="BG22" s="33" t="e">
        <f>BG14</f>
        <v>#DIV/0!</v>
      </c>
      <c r="BH22" s="33" t="e">
        <f>BH14</f>
        <v>#DIV/0!</v>
      </c>
      <c r="BI22" s="33">
        <f>BI14</f>
        <v>0.761850116349499906</v>
      </c>
      <c r="BJ22" s="33">
        <f>BJ14</f>
        <v>0.00678633232670000108</v>
      </c>
      <c r="BK22" s="65">
        <f>BK14</f>
        <v>0.318243068895300008</v>
      </c>
      <c r="BL22" s="65">
        <f>BL14</f>
        <v>0</v>
      </c>
      <c r="BM22" s="33" t="e">
        <f>BM14</f>
        <v>#DIV/0!</v>
      </c>
      <c r="BN22" s="29" t="e">
        <f>BN14</f>
        <v>#DIV/0!</v>
      </c>
      <c r="BO22" s="29">
        <f>BO14</f>
        <v>0.142857142857099984</v>
      </c>
      <c r="BP22" s="29">
        <f>BP14</f>
        <v>0.375234521576000013</v>
      </c>
      <c r="BQ22" s="29">
        <f>BQ14</f>
        <v>0.551571980143400076</v>
      </c>
      <c r="BR22" s="29">
        <f>BR14</f>
        <v>0.630583289542799985</v>
      </c>
      <c r="BS22" s="29">
        <f>BS14</f>
        <v>0.79787234042550006</v>
      </c>
      <c r="BT22" s="29">
        <f>BT14</f>
        <v>0.304105423213399995</v>
      </c>
      <c r="BU22" s="29">
        <f>BU14</f>
        <v>0.454338936846900054</v>
      </c>
      <c r="BV22" s="29">
        <f>BV14</f>
        <v>0.536847242557299964</v>
      </c>
      <c r="BW22" s="29">
        <f>BW14</f>
        <v>1.65700082850040005</v>
      </c>
      <c r="BX22" s="29">
        <f>BX14</f>
        <v>1.81674565560819996</v>
      </c>
      <c r="BY22" s="29">
        <f>BY14</f>
        <v>0.515995872032999969</v>
      </c>
      <c r="BZ22" s="29">
        <f>BZ14</f>
        <v>5.3862508858964997</v>
      </c>
      <c r="CA22" s="29">
        <f>CA14</f>
        <v>0.15094339622639998</v>
      </c>
      <c r="CB22" s="29">
        <f>CB14</f>
        <v>0.0785545954438000038</v>
      </c>
      <c r="CC22" s="29">
        <f>CC14</f>
        <v>1.34228187919460007</v>
      </c>
      <c r="CD22" s="29">
        <f>CD14</f>
        <v>0.310559006211199984</v>
      </c>
      <c r="CE22" s="29">
        <f>CE14</f>
        <v>0.156903765690399988</v>
      </c>
      <c r="CF22" s="29">
        <f>CF14</f>
        <v>66.6821130676551945</v>
      </c>
      <c r="CG22" s="29">
        <f>CG14</f>
        <v>0.476190476190499989</v>
      </c>
      <c r="CH22" s="29">
        <f>CH14</f>
        <v>0.650640367098100025</v>
      </c>
      <c r="CI22" s="29">
        <f>CI14</f>
        <v>0.742759795570700021</v>
      </c>
      <c r="CJ22" s="29">
        <f>CJ14</f>
        <v>0.516129032258100029</v>
      </c>
      <c r="CK22" s="29">
        <f>CK14</f>
        <v>1.22511485451760005</v>
      </c>
      <c r="CL22" s="29">
        <f>CL14</f>
        <v>0.0718907260962999928</v>
      </c>
      <c r="CM22" s="29">
        <f>CM14</f>
        <v>0.302297460701299991</v>
      </c>
      <c r="CN22" s="29">
        <f>CN14</f>
        <v>11.7452135493373007</v>
      </c>
      <c r="CO22" s="29">
        <f>CO14</f>
        <v>71.6830466830466975</v>
      </c>
      <c r="CP22" s="29">
        <f>CP14</f>
        <v>0.438837081733400058</v>
      </c>
      <c r="CQ22" s="29">
        <f>CQ14</f>
        <v>0.569476082004599959</v>
      </c>
      <c r="CR22" s="29">
        <f>CR14</f>
        <v>0</v>
      </c>
      <c r="CS22" s="29">
        <f>CS14</f>
        <v>0</v>
      </c>
      <c r="CT22" s="29">
        <f>CT14</f>
        <v>0</v>
      </c>
      <c r="CU22" s="29">
        <f>CU14</f>
        <v>0.140845070422499985</v>
      </c>
      <c r="CV22" s="29">
        <f>CV14</f>
        <v>0.126422250316099993</v>
      </c>
      <c r="CW22" s="29">
        <f>CW14</f>
        <v>0</v>
      </c>
      <c r="CX22" s="29">
        <f>CX14</f>
        <v>0</v>
      </c>
      <c r="CY22" s="29">
        <f>CY14</f>
        <v>0.166389351081499992</v>
      </c>
      <c r="CZ22" s="29">
        <f>CZ14</f>
        <v>0</v>
      </c>
      <c r="DA22" s="29">
        <f>DA14</f>
        <v>0.254345061466699995</v>
      </c>
      <c r="DB22" s="29">
        <f>DB14</f>
        <v>0</v>
      </c>
      <c r="DC22" s="29">
        <f>DC14</f>
        <v>0.816023738872399917</v>
      </c>
      <c r="DD22" s="29">
        <f>DD14</f>
        <v>1.0316875460574999</v>
      </c>
      <c r="DE22" s="29">
        <f>DE14</f>
        <v>0.116550116550099991</v>
      </c>
      <c r="DF22" s="29">
        <f>DF14</f>
        <v>0.120192307692299982</v>
      </c>
      <c r="DG22" s="29">
        <f>DG14</f>
        <v>6.15563298490129984</v>
      </c>
      <c r="DH22" s="29">
        <f>DH14</f>
        <v>0</v>
      </c>
      <c r="DI22" s="29">
        <f>DI14</f>
        <v>0</v>
      </c>
      <c r="DJ22" s="29">
        <f>DJ14</f>
        <v>0</v>
      </c>
      <c r="DK22" s="29"/>
    </row>
    <row r="23" spans="1:115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>
        <f>V15+V22</f>
        <v>0.222098833981099997</v>
      </c>
      <c r="W23" s="33" t="e">
        <f>W15+W22</f>
        <v>#DIV/0!</v>
      </c>
      <c r="X23" s="33">
        <f>X15+X22</f>
        <v>1.0590015128593</v>
      </c>
      <c r="Y23" s="33" t="e">
        <f>Y15+Y22</f>
        <v>#DIV/0!</v>
      </c>
      <c r="Z23" s="33">
        <f>Z15+Z22</f>
        <v>0</v>
      </c>
      <c r="AA23" s="33">
        <f>AA15+AA22</f>
        <v>0.0901713255185000051</v>
      </c>
      <c r="AB23" s="33" t="e">
        <f>AB15+AB22</f>
        <v>#DIV/0!</v>
      </c>
      <c r="AC23" s="33" t="e">
        <f>AC15+AC22</f>
        <v>#DIV/0!</v>
      </c>
      <c r="AD23" s="33">
        <f>AD15+AD22</f>
        <v>0.641025641025600024</v>
      </c>
      <c r="AE23" s="33">
        <f>AE15+AE22</f>
        <v>0</v>
      </c>
      <c r="AF23" s="33">
        <f>AF15+AF22</f>
        <v>1.92513368983960014</v>
      </c>
      <c r="AG23" s="33">
        <f>AG15+AG22</f>
        <v>0.152671755725199993</v>
      </c>
      <c r="AH23" s="33">
        <f>AH15+AH22</f>
        <v>1.53860160233059995</v>
      </c>
      <c r="AI23" s="33">
        <f>AI15+AI22</f>
        <v>0.146950771491599985</v>
      </c>
      <c r="AJ23" s="33">
        <f>AJ15+AJ22</f>
        <v>0</v>
      </c>
      <c r="AK23" s="33">
        <f>AK15+AK22</f>
        <v>0</v>
      </c>
      <c r="AL23" s="33">
        <f>AL15+AL22</f>
        <v>0.110065280097200002</v>
      </c>
      <c r="AM23" s="33">
        <f>AM15+AM22</f>
        <v>0</v>
      </c>
      <c r="AN23" s="33">
        <f>AN15+AN22</f>
        <v>0</v>
      </c>
      <c r="AO23" s="33">
        <f>AO15+AO22</f>
        <v>0</v>
      </c>
      <c r="AP23" s="33">
        <f>AP15+AP22</f>
        <v>0</v>
      </c>
      <c r="AQ23" s="52">
        <f>AQ15+AQ22</f>
        <v>0</v>
      </c>
      <c r="AR23" s="33" t="e">
        <f>AR15+AR22</f>
        <v>#DIV/0!</v>
      </c>
      <c r="AS23" s="33">
        <f>AS15+AS22</f>
        <v>0.0394011032309000022</v>
      </c>
      <c r="AT23" s="61">
        <f>AT15+AT22</f>
        <v>0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>
        <f>AY15+AY22</f>
        <v>0.263886207118400007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>
        <f>BC15+BC22</f>
        <v>0</v>
      </c>
      <c r="BD23" s="33" t="e">
        <f>BD15+BD22</f>
        <v>#DIV/0!</v>
      </c>
      <c r="BE23" s="61">
        <f>BE15+BE22</f>
        <v>0.030950170226</v>
      </c>
      <c r="BF23" s="33">
        <f>BF15+BF22</f>
        <v>0.00263678312459999997</v>
      </c>
      <c r="BG23" s="33" t="e">
        <f>BG15+BG22</f>
        <v>#DIV/0!</v>
      </c>
      <c r="BH23" s="33" t="e">
        <f>BH15+BH22</f>
        <v>#DIV/0!</v>
      </c>
      <c r="BI23" s="33">
        <f>BI15+BI22</f>
        <v>1.51732491791780006</v>
      </c>
      <c r="BJ23" s="33">
        <f>BJ15+BJ22</f>
        <v>0.0101794984899999985</v>
      </c>
      <c r="BK23" s="65">
        <f>BK15+BK22</f>
        <v>0.659422575188500026</v>
      </c>
      <c r="BL23" s="65">
        <f>BL15+BL22</f>
        <v>0</v>
      </c>
      <c r="BM23" s="33" t="e">
        <f>BM15+BM22</f>
        <v>#DIV/0!</v>
      </c>
      <c r="BN23" s="29" t="e">
        <f>BN15+BN22</f>
        <v>#DIV/0!</v>
      </c>
      <c r="BO23" s="29">
        <f>BO15+BO22</f>
        <v>1.21428571428569998</v>
      </c>
      <c r="BP23" s="29">
        <f>BP15+BP22</f>
        <v>1.56347717323329993</v>
      </c>
      <c r="BQ23" s="29">
        <f>BQ15+BQ22</f>
        <v>2.59238830667400011</v>
      </c>
      <c r="BR23" s="29">
        <f>BR15+BR22</f>
        <v>1.36626379400940001</v>
      </c>
      <c r="BS23" s="29">
        <f>BS15+BS22</f>
        <v>1.0638297872339999</v>
      </c>
      <c r="BT23" s="29">
        <f>BT15+BT22</f>
        <v>0.912316269640199984</v>
      </c>
      <c r="BU23" s="29">
        <f>BU15+BU22</f>
        <v>0.999545661063199908</v>
      </c>
      <c r="BV23" s="29">
        <f>BV15+BV22</f>
        <v>1.22010736944850007</v>
      </c>
      <c r="BW23" s="29">
        <f>BW15+BW22</f>
        <v>1.71499585749790011</v>
      </c>
      <c r="BX23" s="29">
        <f>BX15+BX22</f>
        <v>3.31753554502369985</v>
      </c>
      <c r="BY23" s="29">
        <f>BY15+BY22</f>
        <v>0.722394220846199975</v>
      </c>
      <c r="BZ23" s="29">
        <f>BZ15+BZ22</f>
        <v>13.4420033073470009</v>
      </c>
      <c r="CA23" s="29">
        <f>CA15+CA22</f>
        <v>0.301886792452799968</v>
      </c>
      <c r="CB23" s="29">
        <f>CB15+CB22</f>
        <v>0.785545954438299976</v>
      </c>
      <c r="CC23" s="29">
        <f>CC15+CC22</f>
        <v>1.78970917225950004</v>
      </c>
      <c r="CD23" s="29">
        <f>CD15+CD22</f>
        <v>0.592885375494100053</v>
      </c>
      <c r="CE23" s="29">
        <f>CE15+CE22</f>
        <v>0.523012552301299927</v>
      </c>
      <c r="CF23" s="29">
        <f>CF15+CF22</f>
        <v>69.2771084337348952</v>
      </c>
      <c r="CG23" s="29">
        <f>CG15+CG22</f>
        <v>0.952380952380999979</v>
      </c>
      <c r="CH23" s="29">
        <f>CH15+CH22</f>
        <v>2.38339839737000014</v>
      </c>
      <c r="CI23" s="29">
        <f>CI15+CI22</f>
        <v>2.50085178875640013</v>
      </c>
      <c r="CJ23" s="29">
        <f>CJ15+CJ22</f>
        <v>2.12903225806459995</v>
      </c>
      <c r="CK23" s="29">
        <f>CK15+CK22</f>
        <v>2.37366003062789988</v>
      </c>
      <c r="CL23" s="29">
        <f>CL15+CL22</f>
        <v>0.790797987059599983</v>
      </c>
      <c r="CM23" s="29">
        <f>CM15+CM22</f>
        <v>1.0882708585248</v>
      </c>
      <c r="CN23" s="29">
        <f>CN15+CN22</f>
        <v>27.8718703976436011</v>
      </c>
      <c r="CO23" s="29">
        <f>CO15+CO22</f>
        <v>86.6707616707617063</v>
      </c>
      <c r="CP23" s="29">
        <f>CP15+CP22</f>
        <v>0.822819528250099985</v>
      </c>
      <c r="CQ23" s="29">
        <f>CQ15+CQ22</f>
        <v>1.13895216400919996</v>
      </c>
      <c r="CR23" s="29">
        <f>CR15+CR22</f>
        <v>0.168918918918900012</v>
      </c>
      <c r="CS23" s="29">
        <f>CS15+CS22</f>
        <v>0</v>
      </c>
      <c r="CT23" s="29">
        <f>CT15+CT22</f>
        <v>0</v>
      </c>
      <c r="CU23" s="29">
        <f>CU15+CU22</f>
        <v>0.28169014084499997</v>
      </c>
      <c r="CV23" s="29">
        <f>CV15+CV22</f>
        <v>0.252844500632199987</v>
      </c>
      <c r="CW23" s="29">
        <f>CW15+CW22</f>
        <v>0.0986193293886000077</v>
      </c>
      <c r="CX23" s="29">
        <f>CX15+CX22</f>
        <v>0.0984251968504000097</v>
      </c>
      <c r="CY23" s="29">
        <f>CY15+CY22</f>
        <v>0.166389351081499992</v>
      </c>
      <c r="CZ23" s="29">
        <f>CZ15+CZ22</f>
        <v>0</v>
      </c>
      <c r="DA23" s="29">
        <f>DA15+DA22</f>
        <v>0.254345061466699995</v>
      </c>
      <c r="DB23" s="29">
        <f>DB15+DB22</f>
        <v>2.24284609435420013</v>
      </c>
      <c r="DC23" s="29">
        <f>DC15+DC22</f>
        <v>17.1364985163205006</v>
      </c>
      <c r="DD23" s="29">
        <f>DD15+DD22</f>
        <v>16.212232866617601</v>
      </c>
      <c r="DE23" s="29">
        <f>DE15+DE22</f>
        <v>8.85780885780880034</v>
      </c>
      <c r="DF23" s="29">
        <f>DF15+DF22</f>
        <v>7.57211538461540012</v>
      </c>
      <c r="DG23" s="29">
        <f>DG15+DG22</f>
        <v>45.6445993031358981</v>
      </c>
      <c r="DH23" s="29">
        <f>DH15+DH22</f>
        <v>0.0415282392026999947</v>
      </c>
      <c r="DI23" s="29">
        <f>DI15+DI22</f>
        <v>0.157703832203100003</v>
      </c>
      <c r="DJ23" s="29">
        <f>DJ15+DJ22</f>
        <v>0</v>
      </c>
      <c r="DK23" s="29"/>
    </row>
    <row r="24" spans="1:115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>
        <f>V16+V23</f>
        <v>3.72015546918379991</v>
      </c>
      <c r="W24" s="33" t="e">
        <f>W16+W23</f>
        <v>#DIV/0!</v>
      </c>
      <c r="X24" s="33">
        <f>X16+X23</f>
        <v>4.76550680786689984</v>
      </c>
      <c r="Y24" s="33" t="e">
        <f>Y16+Y23</f>
        <v>#DIV/0!</v>
      </c>
      <c r="Z24" s="33">
        <f>Z16+Z23</f>
        <v>0.629370629370599932</v>
      </c>
      <c r="AA24" s="33">
        <f>AA16+AA23</f>
        <v>0.405770964833200054</v>
      </c>
      <c r="AB24" s="33" t="e">
        <f>AB16+AB23</f>
        <v>#DIV/0!</v>
      </c>
      <c r="AC24" s="33" t="e">
        <f>AC16+AC23</f>
        <v>#DIV/0!</v>
      </c>
      <c r="AD24" s="33">
        <f>AD16+AD23</f>
        <v>4.32692307692300027</v>
      </c>
      <c r="AE24" s="33">
        <f>AE16+AE23</f>
        <v>0.0971502590673999933</v>
      </c>
      <c r="AF24" s="33">
        <f>AF16+AF23</f>
        <v>6.41711229946530004</v>
      </c>
      <c r="AG24" s="33">
        <f>AG16+AG23</f>
        <v>14.7328244274808995</v>
      </c>
      <c r="AH24" s="33">
        <f>AH16+AH23</f>
        <v>4.21522214129640016</v>
      </c>
      <c r="AI24" s="33">
        <f>AI16+AI23</f>
        <v>9.03747244673039951</v>
      </c>
      <c r="AJ24" s="33">
        <f>AJ16+AJ23</f>
        <v>0.0560726701805999994</v>
      </c>
      <c r="AK24" s="33">
        <f>AK16+AK23</f>
        <v>0.141309467734299998</v>
      </c>
      <c r="AL24" s="33">
        <f>AL16+AL23</f>
        <v>0.550326400485799994</v>
      </c>
      <c r="AM24" s="33">
        <f>AM16+AM23</f>
        <v>0.0382653061224000002</v>
      </c>
      <c r="AN24" s="33">
        <f>AN16+AN23</f>
        <v>0</v>
      </c>
      <c r="AO24" s="33">
        <f>AO16+AO23</f>
        <v>0</v>
      </c>
      <c r="AP24" s="33">
        <f>AP16+AP23</f>
        <v>0.0309709389356000031</v>
      </c>
      <c r="AQ24" s="52">
        <f>AQ16+AQ23</f>
        <v>0</v>
      </c>
      <c r="AR24" s="33" t="e">
        <f>AR16+AR23</f>
        <v>#DIV/0!</v>
      </c>
      <c r="AS24" s="33">
        <f>AS16+AS23</f>
        <v>0.11820330969270001</v>
      </c>
      <c r="AT24" s="61">
        <f>AT16+AT23</f>
        <v>0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>
        <f>AY16+AY23</f>
        <v>1.22932355023480011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>
        <f>BC16+BC23</f>
        <v>0.055887777343099998</v>
      </c>
      <c r="BD24" s="33" t="e">
        <f>BD16+BD23</f>
        <v>#DIV/0!</v>
      </c>
      <c r="BE24" s="61">
        <f>BE16+BE23</f>
        <v>1.80542659651299999</v>
      </c>
      <c r="BF24" s="33">
        <f>BF16+BF23</f>
        <v>0.0210942649967000007</v>
      </c>
      <c r="BG24" s="33" t="e">
        <f>BG16+BG23</f>
        <v>#DIV/0!</v>
      </c>
      <c r="BH24" s="33" t="e">
        <f>BH16+BH23</f>
        <v>#DIV/0!</v>
      </c>
      <c r="BI24" s="33">
        <f>BI16+BI23</f>
        <v>3.19403270536479988</v>
      </c>
      <c r="BJ24" s="33">
        <f>BJ16+BJ23</f>
        <v>0.0848291540836000024</v>
      </c>
      <c r="BK24" s="65">
        <f>BK16+BK23</f>
        <v>3.18243068895319992</v>
      </c>
      <c r="BL24" s="65">
        <f>BL16+BL23</f>
        <v>0</v>
      </c>
      <c r="BM24" s="33" t="e">
        <f>BM16+BM23</f>
        <v>#DIV/0!</v>
      </c>
      <c r="BN24" s="29" t="e">
        <f>BN16+BN23</f>
        <v>#DIV/0!</v>
      </c>
      <c r="BO24" s="29">
        <f>BO16+BO23</f>
        <v>26.8571428571428008</v>
      </c>
      <c r="BP24" s="29">
        <f>BP16+BP23</f>
        <v>29.0181363352095012</v>
      </c>
      <c r="BQ24" s="29">
        <f>BQ16+BQ23</f>
        <v>56.8119139547711001</v>
      </c>
      <c r="BR24" s="29">
        <f>BR16+BR23</f>
        <v>61.9022595901207993</v>
      </c>
      <c r="BS24" s="29">
        <f>BS16+BS23</f>
        <v>1.19680851063829996</v>
      </c>
      <c r="BT24" s="29">
        <f>BT16+BT23</f>
        <v>18.6517992904207013</v>
      </c>
      <c r="BU24" s="29">
        <f>BU16+BU23</f>
        <v>17.1740118128123989</v>
      </c>
      <c r="BV24" s="29">
        <f>BV16+BV23</f>
        <v>24.6949731576379001</v>
      </c>
      <c r="BW24" s="29">
        <f>BW16+BW23</f>
        <v>6.93454846727420016</v>
      </c>
      <c r="BX24" s="29">
        <f>BX16+BX23</f>
        <v>7.34597156398100015</v>
      </c>
      <c r="BY24" s="29">
        <f>BY16+BY23</f>
        <v>0.980392156862700048</v>
      </c>
      <c r="BZ24" s="29">
        <f>BZ16+BZ23</f>
        <v>50.0826836758799985</v>
      </c>
      <c r="CA24" s="29">
        <f>CA16+CA23</f>
        <v>0.679245283018800095</v>
      </c>
      <c r="CB24" s="29">
        <f>CB16+CB23</f>
        <v>2.74941084053409979</v>
      </c>
      <c r="CC24" s="29">
        <f>CC16+CC23</f>
        <v>2.23713646532439991</v>
      </c>
      <c r="CD24" s="29">
        <f>CD16+CD23</f>
        <v>8.32862789384529911</v>
      </c>
      <c r="CE24" s="29">
        <f>CE16+CE23</f>
        <v>3.66108786610879999</v>
      </c>
      <c r="CF24" s="29">
        <f>CF16+CF23</f>
        <v>74.7914735866543054</v>
      </c>
      <c r="CG24" s="29">
        <f>CG16+CG23</f>
        <v>1.42857142857150006</v>
      </c>
      <c r="CH24" s="29">
        <f>CH16+CH23</f>
        <v>11.2766248887062002</v>
      </c>
      <c r="CI24" s="29">
        <f>CI16+CI23</f>
        <v>11.0868824531516008</v>
      </c>
      <c r="CJ24" s="29">
        <f>CJ16+CJ23</f>
        <v>27.6774193548388006</v>
      </c>
      <c r="CK24" s="29">
        <f>CK16+CK23</f>
        <v>41.5007656967841001</v>
      </c>
      <c r="CL24" s="29">
        <f>CL16+CL23</f>
        <v>20.2731847591659999</v>
      </c>
      <c r="CM24" s="29">
        <f>CM16+CM23</f>
        <v>19.4679564691656992</v>
      </c>
      <c r="CN24" s="29">
        <f>CN16+CN23</f>
        <v>46.8335787923416973</v>
      </c>
      <c r="CO24" s="29">
        <f>CO16+CO23</f>
        <v>93.3660933660933949</v>
      </c>
      <c r="CP24" s="29">
        <f>CP16+CP23</f>
        <v>3.56555128908390007</v>
      </c>
      <c r="CQ24" s="29">
        <f>CQ16+CQ23</f>
        <v>3.58769931662879982</v>
      </c>
      <c r="CR24" s="29">
        <f>CR16+CR23</f>
        <v>0.675675675675699949</v>
      </c>
      <c r="CS24" s="29">
        <f>CS16+CS23</f>
        <v>6.42361111111110006</v>
      </c>
      <c r="CT24" s="29">
        <f>CT16+CT23</f>
        <v>0.595238095238100051</v>
      </c>
      <c r="CU24" s="29">
        <f>CU16+CU23</f>
        <v>0.985915492957700046</v>
      </c>
      <c r="CV24" s="29">
        <f>CV16+CV23</f>
        <v>0.632111251580400069</v>
      </c>
      <c r="CW24" s="29">
        <f>CW16+CW23</f>
        <v>0.591715976331400029</v>
      </c>
      <c r="CX24" s="29">
        <f>CX16+CX23</f>
        <v>2.75590551181100007</v>
      </c>
      <c r="CY24" s="29">
        <f>CY16+CY23</f>
        <v>0.166389351081499992</v>
      </c>
      <c r="CZ24" s="29">
        <f>CZ16+CZ23</f>
        <v>0</v>
      </c>
      <c r="DA24" s="29">
        <f>DA16+DA23</f>
        <v>0.296735905044499972</v>
      </c>
      <c r="DB24" s="29">
        <f>DB16+DB23</f>
        <v>44.5475638051044029</v>
      </c>
      <c r="DC24" s="29">
        <f>DC16+DC23</f>
        <v>87.2403560830860982</v>
      </c>
      <c r="DD24" s="29">
        <f>DD16+DD23</f>
        <v>87.988209285188006</v>
      </c>
      <c r="DE24" s="29">
        <f>DE16+DE23</f>
        <v>63.2867132867132014</v>
      </c>
      <c r="DF24" s="29">
        <f>DF16+DF23</f>
        <v>55.1682692307692975</v>
      </c>
      <c r="DG24" s="29">
        <f>DG16+DG23</f>
        <v>90.4181184668990028</v>
      </c>
      <c r="DH24" s="29">
        <f>DH16+DH23</f>
        <v>64.4933554817276047</v>
      </c>
      <c r="DI24" s="29">
        <f>DI16+DI23</f>
        <v>4.25800346948429986</v>
      </c>
      <c r="DJ24" s="29">
        <f>DJ16+DJ23</f>
        <v>0.628930817610099968</v>
      </c>
      <c r="DK24" s="29"/>
    </row>
    <row r="25" spans="1:115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>
        <f>V17+V24</f>
        <v>75.7357023875624975</v>
      </c>
      <c r="W25" s="33" t="e">
        <f>W17+W24</f>
        <v>#DIV/0!</v>
      </c>
      <c r="X25" s="33">
        <f>X17+X24</f>
        <v>23.8275340393343988</v>
      </c>
      <c r="Y25" s="33" t="e">
        <f>Y17+Y24</f>
        <v>#DIV/0!</v>
      </c>
      <c r="Z25" s="33">
        <f>Z17+Z24</f>
        <v>17.9020979020978999</v>
      </c>
      <c r="AA25" s="33">
        <f>AA17+AA24</f>
        <v>17.3579801623084009</v>
      </c>
      <c r="AB25" s="33" t="e">
        <f>AB17+AB24</f>
        <v>#DIV/0!</v>
      </c>
      <c r="AC25" s="33" t="e">
        <f>AC17+AC24</f>
        <v>#DIV/0!</v>
      </c>
      <c r="AD25" s="33">
        <f>AD17+AD24</f>
        <v>47.2756410256410007</v>
      </c>
      <c r="AE25" s="33">
        <f>AE17+AE24</f>
        <v>4.31994818652850032</v>
      </c>
      <c r="AF25" s="33">
        <f>AF17+AF24</f>
        <v>67.914438502673903</v>
      </c>
      <c r="AG25" s="33">
        <f>AG17+AG24</f>
        <v>44.6564885496183024</v>
      </c>
      <c r="AH25" s="33">
        <f>AH17+AH24</f>
        <v>30.5717407137655002</v>
      </c>
      <c r="AI25" s="33">
        <f>AI17+AI24</f>
        <v>46.2160176340926014</v>
      </c>
      <c r="AJ25" s="33">
        <f>AJ17+AJ24</f>
        <v>2.83727711113610006</v>
      </c>
      <c r="AK25" s="33">
        <f>AK17+AK24</f>
        <v>3.6552048987282002</v>
      </c>
      <c r="AL25" s="33">
        <f>AL17+AL24</f>
        <v>3.72703810535900004</v>
      </c>
      <c r="AM25" s="33">
        <f>AM17+AM24</f>
        <v>10.2933673469386999</v>
      </c>
      <c r="AN25" s="33">
        <f>AN17+AN24</f>
        <v>1.10605074821079996</v>
      </c>
      <c r="AO25" s="33">
        <f>AO17+AO24</f>
        <v>5.00910746812389984</v>
      </c>
      <c r="AP25" s="33">
        <f>AP17+AP24</f>
        <v>4.06751664687960002</v>
      </c>
      <c r="AQ25" s="52">
        <f>AQ17+AQ24</f>
        <v>7.38718716784230001</v>
      </c>
      <c r="AR25" s="33" t="e">
        <f>AR17+AR24</f>
        <v>#DIV/0!</v>
      </c>
      <c r="AS25" s="33">
        <f>AS17+AS24</f>
        <v>0.945626477541399879</v>
      </c>
      <c r="AT25" s="61">
        <f>AT17+AT24</f>
        <v>18.8601946009218011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>
        <f>AY17+AY24</f>
        <v>19.4310355924565989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>
        <f>BC17+BC24</f>
        <v>6.14765550774049974</v>
      </c>
      <c r="BD25" s="33" t="e">
        <f>BD17+BD24</f>
        <v>#DIV/0!</v>
      </c>
      <c r="BE25" s="61">
        <f>BE17+BE24</f>
        <v>22.5317239244816001</v>
      </c>
      <c r="BF25" s="33">
        <f>BF17+BF24</f>
        <v>5.48714568226759969</v>
      </c>
      <c r="BG25" s="33" t="e">
        <f>BG17+BG24</f>
        <v>#DIV/0!</v>
      </c>
      <c r="BH25" s="33" t="e">
        <f>BH17+BH24</f>
        <v>#DIV/0!</v>
      </c>
      <c r="BI25" s="33">
        <f>BI17+BI24</f>
        <v>20.4488221605942009</v>
      </c>
      <c r="BJ25" s="33">
        <f>BJ17+BJ24</f>
        <v>16.2430864239420991</v>
      </c>
      <c r="BK25" s="65">
        <f>BK17+BK24</f>
        <v>27.8104303449065995</v>
      </c>
      <c r="BL25" s="65">
        <f>BL17+BL24</f>
        <v>4.9452560817332003</v>
      </c>
      <c r="BM25" s="33" t="e">
        <f>BM17+BM24</f>
        <v>#DIV/0!</v>
      </c>
      <c r="BN25" s="29" t="e">
        <f>BN17+BN24</f>
        <v>#DIV/0!</v>
      </c>
      <c r="BO25" s="29">
        <f>BO17+BO24</f>
        <v>97.2857142857142065</v>
      </c>
      <c r="BP25" s="29">
        <f>BP17+BP24</f>
        <v>97.3733583489680967</v>
      </c>
      <c r="BQ25" s="29">
        <f>BQ17+BQ24</f>
        <v>97.2421400992830058</v>
      </c>
      <c r="BR25" s="29">
        <f>BR17+BR24</f>
        <v>96.2690488702048981</v>
      </c>
      <c r="BS25" s="29">
        <f>BS17+BS24</f>
        <v>37.3670212765957004</v>
      </c>
      <c r="BT25" s="29">
        <f>BT17+BT24</f>
        <v>91.738469336036502</v>
      </c>
      <c r="BU25" s="29">
        <f>BU17+BU24</f>
        <v>90.5043162199001046</v>
      </c>
      <c r="BV25" s="29">
        <f>BV17+BV24</f>
        <v>89.3118594436311071</v>
      </c>
      <c r="BW25" s="29">
        <f>BW17+BW24</f>
        <v>33.4465617232808015</v>
      </c>
      <c r="BX25" s="29">
        <f>BX17+BX24</f>
        <v>55.9241706161136989</v>
      </c>
      <c r="BY25" s="29">
        <f>BY17+BY24</f>
        <v>56.7079463364293019</v>
      </c>
      <c r="BZ25" s="29">
        <f>BZ17+BZ24</f>
        <v>90.8103000236238955</v>
      </c>
      <c r="CA25" s="29">
        <f>CA17+CA24</f>
        <v>3.47169811320750021</v>
      </c>
      <c r="CB25" s="29">
        <f>CB17+CB24</f>
        <v>5.89159465828740014</v>
      </c>
      <c r="CC25" s="29">
        <f>CC17+CC24</f>
        <v>27.9642058165547986</v>
      </c>
      <c r="CD25" s="29">
        <f>CD17+CD24</f>
        <v>87.3800112930548067</v>
      </c>
      <c r="CE25" s="29">
        <f>CE17+CE24</f>
        <v>82.7405857740586015</v>
      </c>
      <c r="CF25" s="29">
        <f>CF17+CF24</f>
        <v>80.769230769230802</v>
      </c>
      <c r="CG25" s="29">
        <f>CG17+CG24</f>
        <v>27.1428571428571992</v>
      </c>
      <c r="CH25" s="29">
        <f>CH17+CH24</f>
        <v>91.7882336826243943</v>
      </c>
      <c r="CI25" s="29">
        <f>CI17+CI24</f>
        <v>91.0868824531516026</v>
      </c>
      <c r="CJ25" s="29">
        <f>CJ17+CJ24</f>
        <v>95.9354838709678006</v>
      </c>
      <c r="CK25" s="29">
        <f>CK17+CK24</f>
        <v>97.396630934150096</v>
      </c>
      <c r="CL25" s="29">
        <f>CL17+CL24</f>
        <v>94.8238677210639054</v>
      </c>
      <c r="CM25" s="29">
        <f>CM17+CM24</f>
        <v>96.916565900846507</v>
      </c>
      <c r="CN25" s="29">
        <f>CN17+CN24</f>
        <v>46.8335787923416973</v>
      </c>
      <c r="CO25" s="29">
        <f>CO17+CO24</f>
        <v>94.7788697788698045</v>
      </c>
      <c r="CP25" s="29">
        <f>CP17+CP24</f>
        <v>45.5293472298409014</v>
      </c>
      <c r="CQ25" s="29">
        <f>CQ17+CQ24</f>
        <v>12.3576309794989996</v>
      </c>
      <c r="CR25" s="29">
        <f>CR17+CR24</f>
        <v>1.52027027027029993</v>
      </c>
      <c r="CS25" s="29">
        <f>CS17+CS24</f>
        <v>27.2569444444444002</v>
      </c>
      <c r="CT25" s="29">
        <f>CT17+CT24</f>
        <v>12.1031746031745993</v>
      </c>
      <c r="CU25" s="29">
        <f>CU17+CU24</f>
        <v>5.91549295774639994</v>
      </c>
      <c r="CV25" s="29">
        <f>CV17+CV24</f>
        <v>4.67762326169420017</v>
      </c>
      <c r="CW25" s="29">
        <f>CW17+CW24</f>
        <v>19.1321499013806999</v>
      </c>
      <c r="CX25" s="29">
        <f>CX17+CX24</f>
        <v>21.0629921259841986</v>
      </c>
      <c r="CY25" s="29">
        <f>CY17+CY24</f>
        <v>3.82695507487520015</v>
      </c>
      <c r="CZ25" s="29">
        <f>CZ17+CZ24</f>
        <v>4.86372798177199961</v>
      </c>
      <c r="DA25" s="29">
        <f>DA17+DA24</f>
        <v>21.2802034760491985</v>
      </c>
      <c r="DB25" s="29">
        <f>DB17+DB24</f>
        <v>79.8143851508121003</v>
      </c>
      <c r="DC25" s="29">
        <f>DC17+DC24</f>
        <v>94.5845697329376947</v>
      </c>
      <c r="DD25" s="29">
        <f>DD17+DD24</f>
        <v>95.136330140014806</v>
      </c>
      <c r="DE25" s="29">
        <f>DE17+DE24</f>
        <v>95.9207459207458015</v>
      </c>
      <c r="DF25" s="29">
        <f>DF17+DF24</f>
        <v>88.2211538461538964</v>
      </c>
      <c r="DG25" s="29">
        <f>DG17+DG24</f>
        <v>95.2961672473868049</v>
      </c>
      <c r="DH25" s="29">
        <f>DH17+DH24</f>
        <v>93.7292358803987042</v>
      </c>
      <c r="DI25" s="29">
        <f>DI17+DI24</f>
        <v>62.2141618041317983</v>
      </c>
      <c r="DJ25" s="29">
        <f>DJ17+DJ24</f>
        <v>54.577218728162201</v>
      </c>
      <c r="DK25" s="29"/>
    </row>
    <row r="26" spans="1:115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>
        <f>V18+V25</f>
        <v>99.2781787895613945</v>
      </c>
      <c r="W26" s="33" t="e">
        <f>W18+W25</f>
        <v>#DIV/0!</v>
      </c>
      <c r="X26" s="33">
        <f>X18+X25</f>
        <v>90.3933434190621057</v>
      </c>
      <c r="Y26" s="33" t="e">
        <f>Y18+Y25</f>
        <v>#DIV/0!</v>
      </c>
      <c r="Z26" s="33">
        <f>Z18+Z25</f>
        <v>77.482517482517494</v>
      </c>
      <c r="AA26" s="33">
        <f>AA18+AA25</f>
        <v>76.9612263300271024</v>
      </c>
      <c r="AB26" s="33" t="e">
        <f>AB18+AB25</f>
        <v>#DIV/0!</v>
      </c>
      <c r="AC26" s="33" t="e">
        <f>AC18+AC25</f>
        <v>#DIV/0!</v>
      </c>
      <c r="AD26" s="33">
        <f>AD18+AD25</f>
        <v>97.9166666666666998</v>
      </c>
      <c r="AE26" s="33">
        <f>AE18+AE25</f>
        <v>85.0388601036270018</v>
      </c>
      <c r="AF26" s="33">
        <f>AF18+AF25</f>
        <v>97.8609625668450036</v>
      </c>
      <c r="AG26" s="33">
        <f>AG18+AG25</f>
        <v>98.3206106870229064</v>
      </c>
      <c r="AH26" s="33">
        <f>AH18+AH25</f>
        <v>84.6959213401310933</v>
      </c>
      <c r="AI26" s="33">
        <f>AI18+AI25</f>
        <v>98.0161645848641001</v>
      </c>
      <c r="AJ26" s="33">
        <f>AJ18+AJ25</f>
        <v>46.4169563754627035</v>
      </c>
      <c r="AK26" s="33">
        <f>AK18+AK25</f>
        <v>64.682053697597695</v>
      </c>
      <c r="AL26" s="33">
        <f>AL18+AL25</f>
        <v>78.6017914073174069</v>
      </c>
      <c r="AM26" s="33">
        <f>AM18+AM25</f>
        <v>93.5161564625850019</v>
      </c>
      <c r="AN26" s="33">
        <f>AN18+AN25</f>
        <v>87.3780091086532025</v>
      </c>
      <c r="AO26" s="33">
        <f>AO18+AO25</f>
        <v>92.987249544626593</v>
      </c>
      <c r="AP26" s="33">
        <f>AP18+AP25</f>
        <v>91.833995767304998</v>
      </c>
      <c r="AQ26" s="52">
        <f>AQ18+AQ25</f>
        <v>94.1685186974586941</v>
      </c>
      <c r="AR26" s="33" t="e">
        <f>AR18+AR25</f>
        <v>#DIV/0!</v>
      </c>
      <c r="AS26" s="33">
        <f>AS18+AS25</f>
        <v>58.7509850275808034</v>
      </c>
      <c r="AT26" s="61">
        <f>AT18+AT25</f>
        <v>97.7576999048942952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>
        <f>AY18+AY25</f>
        <v>63.2618909699425984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>
        <f>BC18+BC25</f>
        <v>65.2489800480635012</v>
      </c>
      <c r="BD26" s="33" t="e">
        <f>BD18+BD25</f>
        <v>#DIV/0!</v>
      </c>
      <c r="BE26" s="61">
        <f>BE18+BE25</f>
        <v>98.318374084390797</v>
      </c>
      <c r="BF26" s="33">
        <f>BF18+BF25</f>
        <v>95.8998022412656042</v>
      </c>
      <c r="BG26" s="33" t="e">
        <f>BG18+BG25</f>
        <v>#DIV/0!</v>
      </c>
      <c r="BH26" s="33" t="e">
        <f>BH18+BH25</f>
        <v>#DIV/0!</v>
      </c>
      <c r="BI26" s="33">
        <f>BI18+BI25</f>
        <v>56.7148002932645028</v>
      </c>
      <c r="BJ26" s="33">
        <f>BJ18+BJ25</f>
        <v>96.5559363442027063</v>
      </c>
      <c r="BK26" s="65">
        <f>BK18+BK25</f>
        <v>95.191949310473305</v>
      </c>
      <c r="BL26" s="65">
        <f>BL18+BL25</f>
        <v>92.7119038903124988</v>
      </c>
      <c r="BM26" s="33" t="e">
        <f>BM18+BM25</f>
        <v>#DIV/0!</v>
      </c>
      <c r="BN26" s="29" t="e">
        <f>BN18+BN25</f>
        <v>#DIV/0!</v>
      </c>
      <c r="BO26" s="29">
        <f>BO18+BO25</f>
        <v>99.7142857142855945</v>
      </c>
      <c r="BP26" s="29">
        <f>BP18+BP25</f>
        <v>99.8123827392119978</v>
      </c>
      <c r="BQ26" s="29">
        <f>BQ18+BQ25</f>
        <v>98.2073910645339936</v>
      </c>
      <c r="BR26" s="29">
        <f>BR18+BR25</f>
        <v>99.7372569626903953</v>
      </c>
      <c r="BS26" s="29">
        <f>BS18+BS25</f>
        <v>83.244680851063805</v>
      </c>
      <c r="BT26" s="29">
        <f>BT18+BT25</f>
        <v>100.253421186010996</v>
      </c>
      <c r="BU26" s="29">
        <f>BU18+BU25</f>
        <v>99.6365288505224953</v>
      </c>
      <c r="BV26" s="29">
        <f>BV18+BV25</f>
        <v>99.8535871156662012</v>
      </c>
      <c r="BW26" s="29">
        <f>BW18+BW25</f>
        <v>97.8210439105218938</v>
      </c>
      <c r="BX26" s="29">
        <f>BX18+BX25</f>
        <v>98.8941548183254042</v>
      </c>
      <c r="BY26" s="29">
        <f>BY18+BY25</f>
        <v>92.1052631578946972</v>
      </c>
      <c r="BZ26" s="29">
        <f>BZ18+BZ25</f>
        <v>95.2043467989605006</v>
      </c>
      <c r="CA26" s="29">
        <f>CA18+CA25</f>
        <v>92</v>
      </c>
      <c r="CB26" s="29">
        <f>CB18+CB25</f>
        <v>93.401413982717898</v>
      </c>
      <c r="CC26" s="29">
        <f>CC18+CC25</f>
        <v>76.957494407158805</v>
      </c>
      <c r="CD26" s="29">
        <f>CD18+CD25</f>
        <v>99.2941840767928028</v>
      </c>
      <c r="CE26" s="29">
        <f>CE18+CE25</f>
        <v>95.0836820083681999</v>
      </c>
      <c r="CF26" s="29">
        <f>CF18+CF25</f>
        <v>91.1028730305838934</v>
      </c>
      <c r="CG26" s="29">
        <f>CG18+CG25</f>
        <v>70.0000000000000995</v>
      </c>
      <c r="CH26" s="29">
        <f>CH18+CH25</f>
        <v>99.8150811588246967</v>
      </c>
      <c r="CI26" s="29">
        <f>CI18+CI25</f>
        <v>99.7751277683133964</v>
      </c>
      <c r="CJ26" s="29">
        <f>CJ18+CJ25</f>
        <v>100.129032258064996</v>
      </c>
      <c r="CK26" s="29">
        <f>CK18+CK25</f>
        <v>99.5405819295558985</v>
      </c>
      <c r="CL26" s="29">
        <f>CL18+CL25</f>
        <v>98.5621854780732036</v>
      </c>
      <c r="CM26" s="29">
        <f>CM18+CM25</f>
        <v>99.1535671100363061</v>
      </c>
      <c r="CN26" s="29">
        <f>CN18+CN25</f>
        <v>91.6789396170839979</v>
      </c>
      <c r="CO26" s="29">
        <f>CO18+CO25</f>
        <v>97.1744471744471952</v>
      </c>
      <c r="CP26" s="29">
        <f>CP18+CP25</f>
        <v>81.8431157432802934</v>
      </c>
      <c r="CQ26" s="29">
        <f>CQ18+CQ25</f>
        <v>92.8815489749432004</v>
      </c>
      <c r="CR26" s="29">
        <f>CR18+CR25</f>
        <v>36.3175675675676004</v>
      </c>
      <c r="CS26" s="29">
        <f>CS18+CS25</f>
        <v>99.8263888888888999</v>
      </c>
      <c r="CT26" s="29">
        <f>CT18+CT25</f>
        <v>79.5634920634921059</v>
      </c>
      <c r="CU26" s="29">
        <f>CU18+CU25</f>
        <v>77.3239436619717964</v>
      </c>
      <c r="CV26" s="29">
        <f>CV18+CV25</f>
        <v>85.9671302149180008</v>
      </c>
      <c r="CW26" s="29">
        <f>CW18+CW25</f>
        <v>97.830374753451693</v>
      </c>
      <c r="CX26" s="29">
        <f>CX18+CX25</f>
        <v>97.5393700787401059</v>
      </c>
      <c r="CY26" s="29">
        <f>CY18+CY25</f>
        <v>94.758735440931801</v>
      </c>
      <c r="CZ26" s="29">
        <f>CZ18+CZ25</f>
        <v>95.4780474980283032</v>
      </c>
      <c r="DA26" s="29">
        <f>DA18+DA25</f>
        <v>83.9762611275965014</v>
      </c>
      <c r="DB26" s="29">
        <f>DB18+DB25</f>
        <v>99.535962877030201</v>
      </c>
      <c r="DC26" s="29">
        <f>DC18+DC25</f>
        <v>99.332344213649904</v>
      </c>
      <c r="DD26" s="29">
        <f>DD18+DD25</f>
        <v>99.926308032424501</v>
      </c>
      <c r="DE26" s="29">
        <f>DE18+DE25</f>
        <v>99.1841491841491063</v>
      </c>
      <c r="DF26" s="29">
        <f>DF18+DF25</f>
        <v>99.519230769230802</v>
      </c>
      <c r="DG26" s="29">
        <f>DG18+DG25</f>
        <v>99.7096399535424069</v>
      </c>
      <c r="DH26" s="29">
        <f>DH18+DH25</f>
        <v>99.7923588039867013</v>
      </c>
      <c r="DI26" s="29">
        <f>DI18+DI25</f>
        <v>94.7800031540765957</v>
      </c>
      <c r="DJ26" s="29">
        <f>DJ18+DJ25</f>
        <v>93.0817610062893976</v>
      </c>
      <c r="DK26" s="29"/>
    </row>
    <row r="27" spans="1:115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>
        <f>V19+V26</f>
        <v>100.721821210439003</v>
      </c>
      <c r="W27" s="33" t="e">
        <f>W19+W26</f>
        <v>#DIV/0!</v>
      </c>
      <c r="X27" s="33">
        <f>X19+X26</f>
        <v>97.8819969742815061</v>
      </c>
      <c r="Y27" s="33" t="e">
        <f>Y19+Y26</f>
        <v>#DIV/0!</v>
      </c>
      <c r="Z27" s="33">
        <f>Z19+Z26</f>
        <v>99.1608391608392026</v>
      </c>
      <c r="AA27" s="33">
        <f>AA19+AA26</f>
        <v>98.827772768259706</v>
      </c>
      <c r="AB27" s="33" t="e">
        <f>AB19+AB26</f>
        <v>#DIV/0!</v>
      </c>
      <c r="AC27" s="33" t="e">
        <f>AC19+AC26</f>
        <v>#DIV/0!</v>
      </c>
      <c r="AD27" s="33">
        <f>AD19+AD26</f>
        <v>100</v>
      </c>
      <c r="AE27" s="33">
        <f>AE19+AE26</f>
        <v>99.9352331606218058</v>
      </c>
      <c r="AF27" s="33">
        <f>AF19+AF26</f>
        <v>101.176470588235006</v>
      </c>
      <c r="AG27" s="33">
        <f>AG19+AG26</f>
        <v>99.8473282442748058</v>
      </c>
      <c r="AH27" s="33">
        <f>AH19+AH26</f>
        <v>99.4719592134013055</v>
      </c>
      <c r="AI27" s="33">
        <f>AI19+AI26</f>
        <v>99.7060984570169069</v>
      </c>
      <c r="AJ27" s="33">
        <f>AJ19+AJ26</f>
        <v>99.9439273298196014</v>
      </c>
      <c r="AK27" s="33">
        <f>AK19+AK26</f>
        <v>99.9340555817238965</v>
      </c>
      <c r="AL27" s="33">
        <f>AL19+AL26</f>
        <v>99.935478973736096</v>
      </c>
      <c r="AM27" s="33">
        <f>AM19+AM26</f>
        <v>99.9617346938775029</v>
      </c>
      <c r="AN27" s="33">
        <f>AN19+AN26</f>
        <v>99.7397527651268945</v>
      </c>
      <c r="AO27" s="33">
        <f>AO19+AO26</f>
        <v>99.9089253187614048</v>
      </c>
      <c r="AP27" s="33">
        <f>AP19+AP26</f>
        <v>99.9690290610644041</v>
      </c>
      <c r="AQ27" s="52">
        <f>AQ19+AQ26</f>
        <v>99.9468547685766993</v>
      </c>
      <c r="AR27" s="33" t="e">
        <f>AR19+AR26</f>
        <v>#DIV/0!</v>
      </c>
      <c r="AS27" s="33">
        <f>AS19+AS26</f>
        <v>99.9645390070921991</v>
      </c>
      <c r="AT27" s="61">
        <f>AT19+AT26</f>
        <v>99.9122101104690046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>
        <f>AY19+AY26</f>
        <v>99.9485100083669948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>
        <f>BC19+BC26</f>
        <v>99.8155703347677985</v>
      </c>
      <c r="BD27" s="33" t="e">
        <f>BD19+BD26</f>
        <v>#DIV/0!</v>
      </c>
      <c r="BE27" s="61">
        <f>BE19+BE26</f>
        <v>99.8142989786444019</v>
      </c>
      <c r="BF27" s="33">
        <f>BF19+BF26</f>
        <v>99.9789057350031953</v>
      </c>
      <c r="BG27" s="33" t="e">
        <f>BG19+BG26</f>
        <v>#DIV/0!</v>
      </c>
      <c r="BH27" s="33" t="e">
        <f>BH19+BH26</f>
        <v>#DIV/0!</v>
      </c>
      <c r="BI27" s="33">
        <f>BI19+BI26</f>
        <v>99.9043702782824994</v>
      </c>
      <c r="BJ27" s="33">
        <f>BJ19+BJ26</f>
        <v>99.9219571782429057</v>
      </c>
      <c r="BK27" s="65">
        <f>BK19+BK26</f>
        <v>100.002867054674994</v>
      </c>
      <c r="BL27" s="65">
        <f>BL19+BL26</f>
        <v>99.9534094312623012</v>
      </c>
      <c r="BM27" s="33" t="e">
        <f>BM19+BM26</f>
        <v>#DIV/0!</v>
      </c>
      <c r="BN27" s="29" t="e">
        <f>BN19+BN26</f>
        <v>#DIV/0!</v>
      </c>
      <c r="BO27" s="29">
        <f>BO19+BO26</f>
        <v>99.7142857142855945</v>
      </c>
      <c r="BP27" s="29">
        <f>BP19+BP26</f>
        <v>99.8123827392119978</v>
      </c>
      <c r="BQ27" s="29">
        <f>BQ19+BQ26</f>
        <v>98.2073910645339936</v>
      </c>
      <c r="BR27" s="29">
        <f>BR19+BR26</f>
        <v>99.7372569626903953</v>
      </c>
      <c r="BS27" s="29">
        <f>BS19+BS26</f>
        <v>96.9414893617020965</v>
      </c>
      <c r="BT27" s="29">
        <f>BT19+BT26</f>
        <v>100.506842372022007</v>
      </c>
      <c r="BU27" s="29">
        <f>BU19+BU26</f>
        <v>99.6819627442071976</v>
      </c>
      <c r="BV27" s="29">
        <f>BV19+BV26</f>
        <v>100.146412884333998</v>
      </c>
      <c r="BW27" s="29">
        <f>BW19+BW26</f>
        <v>98.1524440762219967</v>
      </c>
      <c r="BX27" s="29">
        <f>BX19+BX26</f>
        <v>99.3680884676144984</v>
      </c>
      <c r="BY27" s="29">
        <f>BY19+BY26</f>
        <v>97.4716202270381018</v>
      </c>
      <c r="BZ27" s="29">
        <f>BZ19+BZ26</f>
        <v>97.6612331679659036</v>
      </c>
      <c r="CA27" s="29">
        <f>CA19+CA26</f>
        <v>99.3962264150943042</v>
      </c>
      <c r="CB27" s="29">
        <f>CB19+CB26</f>
        <v>99.2930086410054002</v>
      </c>
      <c r="CC27" s="29">
        <f>CC19+CC26</f>
        <v>94.4071588366890069</v>
      </c>
      <c r="CD27" s="29">
        <f>CD19+CD26</f>
        <v>99.4635798983624966</v>
      </c>
      <c r="CE27" s="29">
        <f>CE19+CE26</f>
        <v>95.2405857740586015</v>
      </c>
      <c r="CF27" s="29">
        <f>CF19+CF26</f>
        <v>95.0417052826691986</v>
      </c>
      <c r="CG27" s="29">
        <f>CG19+CG26</f>
        <v>83.3333333333333997</v>
      </c>
      <c r="CH27" s="29">
        <f>CH19+CH26</f>
        <v>99.9897267310458062</v>
      </c>
      <c r="CI27" s="29">
        <f>CI19+CI26</f>
        <v>99.8091993185689006</v>
      </c>
      <c r="CJ27" s="29">
        <f>CJ19+CJ26</f>
        <v>100.129032258064996</v>
      </c>
      <c r="CK27" s="29">
        <f>CK19+CK26</f>
        <v>99.6171516079632937</v>
      </c>
      <c r="CL27" s="29">
        <f>CL19+CL26</f>
        <v>98.5621854780732036</v>
      </c>
      <c r="CM27" s="29">
        <f>CM19+CM26</f>
        <v>99.1535671100363061</v>
      </c>
      <c r="CN27" s="29">
        <f>CN19+CN26</f>
        <v>95.8762886597939001</v>
      </c>
      <c r="CO27" s="29">
        <f>CO19+CO26</f>
        <v>98.7100737100737007</v>
      </c>
      <c r="CP27" s="29">
        <f>CP19+CP26</f>
        <v>97.8606692265496036</v>
      </c>
      <c r="CQ27" s="29">
        <f>CQ19+CQ26</f>
        <v>98.9749430523918932</v>
      </c>
      <c r="CR27" s="29">
        <f>CR19+CR26</f>
        <v>51.0135135135135016</v>
      </c>
      <c r="CS27" s="29">
        <f>CS19+CS26</f>
        <v>106.597222222222001</v>
      </c>
      <c r="CT27" s="29">
        <f>CT19+CT26</f>
        <v>94.8412698412699058</v>
      </c>
      <c r="CU27" s="29">
        <f>CU19+CU26</f>
        <v>95.9154929577463946</v>
      </c>
      <c r="CV27" s="29">
        <f>CV19+CV26</f>
        <v>96.080910240202499</v>
      </c>
      <c r="CW27" s="29">
        <f>CW19+CW26</f>
        <v>100.788954635108993</v>
      </c>
      <c r="CX27" s="29">
        <f>CX19+CX26</f>
        <v>99.9015748031495008</v>
      </c>
      <c r="CY27" s="29">
        <f>CY19+CY26</f>
        <v>99.1680532445924001</v>
      </c>
      <c r="CZ27" s="29">
        <f>CZ19+CZ26</f>
        <v>99.8597844185435974</v>
      </c>
      <c r="DA27" s="29">
        <f>DA19+DA26</f>
        <v>99.7456549385333062</v>
      </c>
      <c r="DB27" s="29">
        <f>DB19+DB26</f>
        <v>99.8453209590100954</v>
      </c>
      <c r="DC27" s="29">
        <f>DC19+DC26</f>
        <v>99.4065281899110005</v>
      </c>
      <c r="DD27" s="29">
        <f>DD19+DD26</f>
        <v>100</v>
      </c>
      <c r="DE27" s="29">
        <f>DE19+DE26</f>
        <v>99.1841491841491063</v>
      </c>
      <c r="DF27" s="29">
        <f>DF19+DF26</f>
        <v>99.759615384615401</v>
      </c>
      <c r="DG27" s="29">
        <f>DG19+DG26</f>
        <v>99.8838559814169997</v>
      </c>
      <c r="DH27" s="29">
        <f>DH19+DH26</f>
        <v>99.9169435215947033</v>
      </c>
      <c r="DI27" s="29">
        <f>DI19+DI26</f>
        <v>99.8265257845765035</v>
      </c>
      <c r="DJ27" s="29">
        <f>DJ19+DJ26</f>
        <v>96.0167714884697006</v>
      </c>
      <c r="DK27" s="29"/>
    </row>
    <row r="28" spans="1:115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>
        <f>V20+V27</f>
        <v>100.721821210439003</v>
      </c>
      <c r="W28" s="33" t="e">
        <f>W20+W27</f>
        <v>#DIV/0!</v>
      </c>
      <c r="X28" s="33">
        <f>X20+X27</f>
        <v>97.8819969742815061</v>
      </c>
      <c r="Y28" s="33" t="e">
        <f>Y20+Y27</f>
        <v>#DIV/0!</v>
      </c>
      <c r="Z28" s="33">
        <f>Z20+Z27</f>
        <v>99.4405594405594968</v>
      </c>
      <c r="AA28" s="33">
        <f>AA20+AA27</f>
        <v>98.9179440937782033</v>
      </c>
      <c r="AB28" s="33" t="e">
        <f>AB20+AB27</f>
        <v>#DIV/0!</v>
      </c>
      <c r="AC28" s="33" t="e">
        <f>AC20+AC27</f>
        <v>#DIV/0!</v>
      </c>
      <c r="AD28" s="33">
        <f>AD20+AD27</f>
        <v>100</v>
      </c>
      <c r="AE28" s="33">
        <f>AE20+AE27</f>
        <v>99.9740932642486939</v>
      </c>
      <c r="AF28" s="33">
        <f>AF20+AF27</f>
        <v>101.283422459893004</v>
      </c>
      <c r="AG28" s="33">
        <f>AG20+AG27</f>
        <v>100</v>
      </c>
      <c r="AH28" s="33">
        <f>AH20+AH27</f>
        <v>99.4719592134013055</v>
      </c>
      <c r="AI28" s="33">
        <f>AI20+AI27</f>
        <v>99.7795738427627015</v>
      </c>
      <c r="AJ28" s="33">
        <f>AJ20+AJ27</f>
        <v>99.9775709319279002</v>
      </c>
      <c r="AK28" s="33">
        <f>AK20+AK27</f>
        <v>99.9717381064531025</v>
      </c>
      <c r="AL28" s="33">
        <f>AL20+AL27</f>
        <v>99.9582511006528023</v>
      </c>
      <c r="AM28" s="33">
        <f>AM20+AM27</f>
        <v>99.9787414965986017</v>
      </c>
      <c r="AN28" s="33">
        <f>AN20+AN27</f>
        <v>99.8698763825635041</v>
      </c>
      <c r="AO28" s="33">
        <f>AO20+AO27</f>
        <v>100</v>
      </c>
      <c r="AP28" s="33">
        <f>AP20+AP27</f>
        <v>99.9948381768440981</v>
      </c>
      <c r="AQ28" s="52">
        <f>AQ20+AQ27</f>
        <v>99.9468547685766993</v>
      </c>
      <c r="AR28" s="33" t="e">
        <f>AR20+AR27</f>
        <v>#DIV/0!</v>
      </c>
      <c r="AS28" s="33">
        <f>AS20+AS27</f>
        <v>100.003940110323001</v>
      </c>
      <c r="AT28" s="61">
        <f>AT20+AT27</f>
        <v>99.9231838466603932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>
        <f>AY20+AY27</f>
        <v>99.9485100083669948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>
        <f>BC20+BC27</f>
        <v>99.8435142234392998</v>
      </c>
      <c r="BD28" s="33" t="e">
        <f>BD20+BD27</f>
        <v>#DIV/0!</v>
      </c>
      <c r="BE28" s="61">
        <f>BE20+BE27</f>
        <v>99.8504075105746978</v>
      </c>
      <c r="BF28" s="33">
        <f>BF20+BF27</f>
        <v>99.9894528675015977</v>
      </c>
      <c r="BG28" s="33" t="e">
        <f>BG20+BG27</f>
        <v>#DIV/0!</v>
      </c>
      <c r="BH28" s="33" t="e">
        <f>BH20+BH27</f>
        <v>#DIV/0!</v>
      </c>
      <c r="BI28" s="33">
        <f>BI20+BI27</f>
        <v>99.9458098243600972</v>
      </c>
      <c r="BJ28" s="33">
        <f>BJ20+BJ27</f>
        <v>99.9660683383663979</v>
      </c>
      <c r="BK28" s="65">
        <f>BK20+BK27</f>
        <v>100.008601164024995</v>
      </c>
      <c r="BL28" s="65">
        <f>BL20+BL27</f>
        <v>99.9833605111651025</v>
      </c>
      <c r="BM28" s="33" t="e">
        <f>BM20+BM27</f>
        <v>#DIV/0!</v>
      </c>
      <c r="BN28" s="29" t="e">
        <f>BN20+BN27</f>
        <v>#DIV/0!</v>
      </c>
      <c r="BO28" s="29">
        <f>BO20+BO27</f>
        <v>99.7142857142855945</v>
      </c>
      <c r="BP28" s="29">
        <f>BP20+BP27</f>
        <v>99.8123827392119978</v>
      </c>
      <c r="BQ28" s="29">
        <f>BQ20+BQ27</f>
        <v>98.2073910645339936</v>
      </c>
      <c r="BR28" s="29">
        <f>BR20+BR27</f>
        <v>99.7372569626903953</v>
      </c>
      <c r="BS28" s="29">
        <f>BS20+BS27</f>
        <v>100.398936170213005</v>
      </c>
      <c r="BT28" s="29">
        <f>BT20+BT27</f>
        <v>100.658895083629005</v>
      </c>
      <c r="BU28" s="29">
        <f>BU20+BU27</f>
        <v>99.6819627442071976</v>
      </c>
      <c r="BV28" s="29">
        <f>BV20+BV27</f>
        <v>100.292825768667996</v>
      </c>
      <c r="BW28" s="29">
        <f>BW20+BW27</f>
        <v>98.1524440762219967</v>
      </c>
      <c r="BX28" s="29">
        <f>BX20+BX27</f>
        <v>99.3680884676144984</v>
      </c>
      <c r="BY28" s="29">
        <f>BY20+BY27</f>
        <v>99.2776057791537028</v>
      </c>
      <c r="BZ28" s="29">
        <f>BZ20+BZ27</f>
        <v>99.9527521852113949</v>
      </c>
      <c r="CA28" s="29">
        <f>CA20+CA27</f>
        <v>100.679245283019</v>
      </c>
      <c r="CB28" s="29">
        <f>CB20+CB27</f>
        <v>100.549882168107004</v>
      </c>
      <c r="CC28" s="29">
        <f>CC20+CC27</f>
        <v>99.7762863534674977</v>
      </c>
      <c r="CD28" s="29">
        <f>CD20+CD27</f>
        <v>99.4635798983624966</v>
      </c>
      <c r="CE28" s="29">
        <f>CE20+CE27</f>
        <v>95.2405857740586015</v>
      </c>
      <c r="CF28" s="29">
        <f>CF20+CF27</f>
        <v>99.860982391102894</v>
      </c>
      <c r="CG28" s="29">
        <f>CG20+CG27</f>
        <v>98.5714285714285978</v>
      </c>
      <c r="CH28" s="29">
        <f>CH20+CH27</f>
        <v>99.9897267310458062</v>
      </c>
      <c r="CI28" s="29">
        <f>CI20+CI27</f>
        <v>99.8091993185689006</v>
      </c>
      <c r="CJ28" s="29">
        <f>CJ20+CJ27</f>
        <v>100.129032258064996</v>
      </c>
      <c r="CK28" s="29">
        <f>CK20+CK27</f>
        <v>99.6937212863707032</v>
      </c>
      <c r="CL28" s="29">
        <f>CL20+CL27</f>
        <v>98.5621854780732036</v>
      </c>
      <c r="CM28" s="29">
        <f>CM20+CM27</f>
        <v>99.1535671100363061</v>
      </c>
      <c r="CN28" s="29">
        <f>CN20+CN27</f>
        <v>99.9263622974963965</v>
      </c>
      <c r="CO28" s="29">
        <f>CO20+CO27</f>
        <v>99.8157248157248063</v>
      </c>
      <c r="CP28" s="29">
        <f>CP20+CP27</f>
        <v>99.5611629182666036</v>
      </c>
      <c r="CQ28" s="29">
        <f>CQ20+CQ27</f>
        <v>99.8291571753987057</v>
      </c>
      <c r="CR28" s="29">
        <f>CR20+CR27</f>
        <v>97.2972972972973054</v>
      </c>
      <c r="CS28" s="29">
        <f>CS20+CS27</f>
        <v>111.284722222222001</v>
      </c>
      <c r="CT28" s="29">
        <f>CT20+CT27</f>
        <v>100</v>
      </c>
      <c r="CU28" s="29">
        <f>CU20+CU27</f>
        <v>100.563380281690002</v>
      </c>
      <c r="CV28" s="29">
        <f>CV20+CV27</f>
        <v>100</v>
      </c>
      <c r="CW28" s="29">
        <f>CW20+CW27</f>
        <v>100.887573964498003</v>
      </c>
      <c r="CX28" s="29">
        <f>CX20+CX27</f>
        <v>99.9015748031495008</v>
      </c>
      <c r="CY28" s="29">
        <f>CY20+CY27</f>
        <v>99.2512479201331956</v>
      </c>
      <c r="CZ28" s="29">
        <f>CZ20+CZ27</f>
        <v>99.9474191569538988</v>
      </c>
      <c r="DA28" s="29">
        <f>DA20+DA27</f>
        <v>99.8728274692666957</v>
      </c>
      <c r="DB28" s="29">
        <f>DB20+DB27</f>
        <v>99.8453209590100954</v>
      </c>
      <c r="DC28" s="29">
        <f>DC20+DC27</f>
        <v>99.4065281899110005</v>
      </c>
      <c r="DD28" s="29">
        <f>DD20+DD27</f>
        <v>100</v>
      </c>
      <c r="DE28" s="29">
        <f>DE20+DE27</f>
        <v>99.1841491841491063</v>
      </c>
      <c r="DF28" s="29">
        <f>DF20+DF27</f>
        <v>99.8798076923076934</v>
      </c>
      <c r="DG28" s="29">
        <f>DG20+DG27</f>
        <v>99.941927990708507</v>
      </c>
      <c r="DH28" s="29">
        <f>DH20+DH27</f>
        <v>99.9169435215947033</v>
      </c>
      <c r="DI28" s="29">
        <f>DI20+DI27</f>
        <v>100.063081532881</v>
      </c>
      <c r="DJ28" s="29">
        <f>DJ20+DJ27</f>
        <v>96.0167714884697006</v>
      </c>
      <c r="DK28" s="29"/>
    </row>
    <row r="29" spans="1:115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51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</row>
    <row r="30" spans="1:115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181.400000000000006</v>
      </c>
      <c r="W30" s="30">
        <f>SUM(W6:W12)</f>
        <v>0</v>
      </c>
      <c r="X30" s="30">
        <f>SUM(X6:X12)</f>
        <v>129.400000000000006</v>
      </c>
      <c r="Y30" s="30">
        <f>SUM(Y6:Y12)</f>
        <v>0</v>
      </c>
      <c r="Z30" s="30">
        <f>SUM(Z6:Z12)</f>
        <v>142.199999999999989</v>
      </c>
      <c r="AA30" s="30">
        <f>SUM(AA6:AA12)</f>
        <v>219.400000000000006</v>
      </c>
      <c r="AB30" s="30">
        <f>SUM(AB6:AB12)</f>
        <v>0</v>
      </c>
      <c r="AC30" s="30">
        <f>SUM(AC6:AC12)</f>
        <v>0</v>
      </c>
      <c r="AD30" s="30">
        <f>SUM(AD6:AD12)</f>
        <v>62.3999999999999986</v>
      </c>
      <c r="AE30" s="30">
        <f>SUM(AE6:AE12)</f>
        <v>154.360000000000014</v>
      </c>
      <c r="AF30" s="30">
        <f>SUM(AF6:AF12)</f>
        <v>94.7000000000000028</v>
      </c>
      <c r="AG30" s="30">
        <f>SUM(AG6:AG12)</f>
        <v>131</v>
      </c>
      <c r="AH30" s="30">
        <f>SUM(AH6:AH12)</f>
        <v>109.260000000000005</v>
      </c>
      <c r="AI30" s="30">
        <f>SUM(AI6:AI12)</f>
        <v>135.800000000000011</v>
      </c>
      <c r="AJ30" s="30">
        <f>SUM(AJ6:AJ12)</f>
        <v>89.1500000000000057</v>
      </c>
      <c r="AK30" s="30">
        <f>SUM(AK6:AK12)</f>
        <v>106.120000000000005</v>
      </c>
      <c r="AL30" s="30">
        <f>SUM(AL6:AL12)</f>
        <v>263.370000000000005</v>
      </c>
      <c r="AM30" s="30">
        <f>SUM(AM6:AM12)</f>
        <v>235.150000000000006</v>
      </c>
      <c r="AN30" s="30">
        <f>SUM(AN6:AN12)</f>
        <v>153.5</v>
      </c>
      <c r="AO30" s="30">
        <f>SUM(AO6:AO12)</f>
        <v>109.799999999999997</v>
      </c>
      <c r="AP30" s="30">
        <f>SUM(AP6:AP12)</f>
        <v>193.719999999999999</v>
      </c>
      <c r="AQ30" s="51">
        <f>SUM(AQ6:AQ12)</f>
        <v>206.870000000000005</v>
      </c>
      <c r="AR30" s="30">
        <f>SUM(AR6:AR12)</f>
        <v>0</v>
      </c>
      <c r="AS30" s="30">
        <f>SUM(AS6:AS12)</f>
        <v>253.810000000000002</v>
      </c>
      <c r="AT30" s="31">
        <f>SUM(AT6:AT12)</f>
        <v>273.170000000000016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155.289999999999992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357.300000000000011</v>
      </c>
      <c r="BD30" s="30">
        <f>SUM(BD6:BD12)</f>
        <v>0</v>
      </c>
      <c r="BE30" s="31">
        <f>SUM(BE6:BE12)</f>
        <v>193.569999999999993</v>
      </c>
      <c r="BF30" s="30">
        <f>SUM(BF6:BF12)</f>
        <v>379.20999999999998</v>
      </c>
      <c r="BG30" s="30">
        <f>SUM(BG6:BG12)</f>
        <v>0</v>
      </c>
      <c r="BH30" s="30">
        <f>SUM(BH6:BH12)</f>
        <v>0</v>
      </c>
      <c r="BI30" s="30">
        <f>SUM(BI6:BI12)</f>
        <v>313.54000000000002</v>
      </c>
      <c r="BJ30" s="30">
        <f>SUM(BJ6:BJ12)</f>
        <v>294.610000000000014</v>
      </c>
      <c r="BK30" s="64">
        <f>SUM(BK6:BK12)</f>
        <v>348.819999999999993</v>
      </c>
      <c r="BL30" s="64">
        <f>SUM(BL6:BL12)</f>
        <v>300.439999999999998</v>
      </c>
      <c r="BM30" s="30">
        <f>SUM(BM6:BM12)</f>
        <v>0</v>
      </c>
      <c r="BN30" s="27">
        <f>SUM(BN6:BN12)</f>
        <v>0</v>
      </c>
      <c r="BO30" s="27">
        <f>SUM(BO6:BO12)</f>
        <v>139.599999999999994</v>
      </c>
      <c r="BP30" s="27">
        <f>SUM(BP6:BP12)</f>
        <v>159.599999999999994</v>
      </c>
      <c r="BQ30" s="27">
        <f>SUM(BQ6:BQ12)</f>
        <v>178.050000000000011</v>
      </c>
      <c r="BR30" s="27">
        <f>SUM(BR6:BR12)</f>
        <v>189.800000000000011</v>
      </c>
      <c r="BS30" s="27">
        <f>SUM(BS6:BS12)</f>
        <v>75.5</v>
      </c>
      <c r="BT30" s="27">
        <f>SUM(BT6:BT12)</f>
        <v>198.599999999999994</v>
      </c>
      <c r="BU30" s="27">
        <f>SUM(BU6:BU12)</f>
        <v>219.400000000000006</v>
      </c>
      <c r="BV30" s="27">
        <f>SUM(BV6:BV12)</f>
        <v>205.5</v>
      </c>
      <c r="BW30" s="27">
        <f>SUM(BW6:BW12)</f>
        <v>118.469999999999999</v>
      </c>
      <c r="BX30" s="27">
        <f>SUM(BX6:BX12)</f>
        <v>125.799999999999997</v>
      </c>
      <c r="BY30" s="27">
        <f>SUM(BY6:BY12)</f>
        <v>192.400000000000006</v>
      </c>
      <c r="BZ30" s="27">
        <f>SUM(BZ6:BZ12)</f>
        <v>423.100000000000023</v>
      </c>
      <c r="CA30" s="27">
        <f>SUM(CA6:CA12)</f>
        <v>133.400000000000006</v>
      </c>
      <c r="CB30" s="27">
        <f>SUM(CB6:CB12)</f>
        <v>128</v>
      </c>
      <c r="CC30" s="27">
        <f>SUM(CC6:CC12)</f>
        <v>44.6000000000000014</v>
      </c>
      <c r="CD30" s="27">
        <f>SUM(CD6:CD12)</f>
        <v>176.150000000000006</v>
      </c>
      <c r="CE30" s="27">
        <f>SUM(CE6:CE12)</f>
        <v>182.099999999999994</v>
      </c>
      <c r="CF30" s="27">
        <f>SUM(CF6:CF12)</f>
        <v>215.5</v>
      </c>
      <c r="CG30" s="27">
        <f>SUM(CG6:CG12)</f>
        <v>41.3999999999999986</v>
      </c>
      <c r="CH30" s="27">
        <f>SUM(CH6:CH12)</f>
        <v>291.990000000000009</v>
      </c>
      <c r="CI30" s="27">
        <f>SUM(CI6:CI12)</f>
        <v>292.939999999999998</v>
      </c>
      <c r="CJ30" s="27">
        <f>SUM(CJ6:CJ12)</f>
        <v>155.199999999999989</v>
      </c>
      <c r="CK30" s="27">
        <f>SUM(CK6:CK12)</f>
        <v>130.199999999999989</v>
      </c>
      <c r="CL30" s="27">
        <f>SUM(CL6:CL12)</f>
        <v>137.099999999999994</v>
      </c>
      <c r="CM30" s="27">
        <f>SUM(CM6:CM12)</f>
        <v>164</v>
      </c>
      <c r="CN30" s="27">
        <f>SUM(CN6:CN12)</f>
        <v>271.399999999999977</v>
      </c>
      <c r="CO30" s="27">
        <f>SUM(CO6:CO12)</f>
        <v>162.5</v>
      </c>
      <c r="CP30" s="27">
        <f>SUM(CP6:CP12)</f>
        <v>181.5</v>
      </c>
      <c r="CQ30" s="27">
        <f>SUM(CQ6:CQ12)</f>
        <v>175.300000000000011</v>
      </c>
      <c r="CR30" s="27">
        <f>SUM(CR6:CR12)</f>
        <v>57.6000000000000014</v>
      </c>
      <c r="CS30" s="27">
        <f>SUM(CS6:CS12)</f>
        <v>64.0999999999999943</v>
      </c>
      <c r="CT30" s="27">
        <f>SUM(CT6:CT12)</f>
        <v>50.3999999999999986</v>
      </c>
      <c r="CU30" s="27">
        <f>SUM(CU6:CU12)</f>
        <v>71.4000000000000057</v>
      </c>
      <c r="CV30" s="27">
        <f>SUM(CV6:CV12)</f>
        <v>79.0999999999999943</v>
      </c>
      <c r="CW30" s="27">
        <f>SUM(CW6:CW12)</f>
        <v>102.299999999999997</v>
      </c>
      <c r="CX30" s="27">
        <f>SUM(CX6:CX12)</f>
        <v>101.5</v>
      </c>
      <c r="CY30" s="27">
        <f>SUM(CY6:CY12)</f>
        <v>119.299999999999997</v>
      </c>
      <c r="CZ30" s="27">
        <f>SUM(CZ6:CZ12)</f>
        <v>114.049999999999997</v>
      </c>
      <c r="DA30" s="27">
        <f>SUM(DA6:DA12)</f>
        <v>235.599999999999994</v>
      </c>
      <c r="DB30" s="27">
        <f>SUM(DB6:DB12)</f>
        <v>129.099999999999994</v>
      </c>
      <c r="DC30" s="27">
        <f>SUM(DC6:DC12)</f>
        <v>134</v>
      </c>
      <c r="DD30" s="27">
        <f>SUM(DD6:DD12)</f>
        <v>135.699999999999989</v>
      </c>
      <c r="DE30" s="27">
        <f>SUM(DE6:DE12)</f>
        <v>85.0999999999999943</v>
      </c>
      <c r="DF30" s="27">
        <f>SUM(DF6:DF12)</f>
        <v>83.0999999999999943</v>
      </c>
      <c r="DG30" s="27">
        <f>SUM(DG6:DG12)</f>
        <v>172.099999999999994</v>
      </c>
      <c r="DH30" s="27">
        <f>SUM(DH6:DH12)</f>
        <v>240.599999999999994</v>
      </c>
      <c r="DI30" s="27">
        <f>SUM(DI6:DI12)</f>
        <v>126.900000000000006</v>
      </c>
      <c r="DJ30" s="27">
        <f>SUM(DJ6:DJ12)</f>
        <v>137.400000000000006</v>
      </c>
      <c r="DK30" s="27"/>
    </row>
    <row r="31" spans="1:115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-1.30000000000001004</v>
      </c>
      <c r="W31" s="36">
        <f>W4-W30</f>
        <v>0</v>
      </c>
      <c r="X31" s="36">
        <f>X4-X30</f>
        <v>2.79999999999997984</v>
      </c>
      <c r="Y31" s="36">
        <f>Y4-Y30</f>
        <v>0</v>
      </c>
      <c r="Z31" s="36">
        <f>Z4-Z30</f>
        <v>0.800000000000012079</v>
      </c>
      <c r="AA31" s="36">
        <f>AA4-AA30</f>
        <v>2.40000000000001013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0.0399999999999919975</v>
      </c>
      <c r="AF31" s="36">
        <f>AF4-AF30</f>
        <v>-1.19999999999999996</v>
      </c>
      <c r="AG31" s="36">
        <f>AG4-AG30</f>
        <v>0</v>
      </c>
      <c r="AH31" s="36">
        <f>AH4-AH30</f>
        <v>0.579999999999997939</v>
      </c>
      <c r="AI31" s="36">
        <f>AI4-AI30</f>
        <v>0.299999999999982983</v>
      </c>
      <c r="AJ31" s="36">
        <f>AJ4-AJ30</f>
        <v>0.0199999999999959996</v>
      </c>
      <c r="AK31" s="36">
        <f>AK4-AK30</f>
        <v>0.0300000000000010036</v>
      </c>
      <c r="AL31" s="36">
        <f>AL4-AL30</f>
        <v>0.110000000000013998</v>
      </c>
      <c r="AM31" s="36">
        <f>AM4-AM30</f>
        <v>0.0499999999999830003</v>
      </c>
      <c r="AN31" s="36">
        <f>AN4-AN30</f>
        <v>0.199999999999988987</v>
      </c>
      <c r="AO31" s="36">
        <f>AO4-AO30</f>
        <v>0</v>
      </c>
      <c r="AP31" s="36">
        <f>AP4-AP30</f>
        <v>0.00999999999999100098</v>
      </c>
      <c r="AQ31" s="53">
        <f>AQ4-AQ30</f>
        <v>0.109999999999984999</v>
      </c>
      <c r="AR31" s="36">
        <f>AR4-AR30</f>
        <v>0</v>
      </c>
      <c r="AS31" s="36">
        <f>AS4-AS30</f>
        <v>-0.00999999999999100098</v>
      </c>
      <c r="AT31" s="62">
        <f>AT4-AT30</f>
        <v>0.209999999999980025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0.0800000000000130029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0.560000000000002096</v>
      </c>
      <c r="BD31" s="36">
        <f>BD4-BD30</f>
        <v>0</v>
      </c>
      <c r="BE31" s="62">
        <f>BE4-BE30</f>
        <v>0.29000000000002002</v>
      </c>
      <c r="BF31" s="36">
        <f>BF4-BF30</f>
        <v>0.0400000000000200018</v>
      </c>
      <c r="BG31" s="36">
        <f>BG4-BG30</f>
        <v>0</v>
      </c>
      <c r="BH31" s="36">
        <f>BH4-BH30</f>
        <v>0</v>
      </c>
      <c r="BI31" s="36">
        <f>BI4-BI30</f>
        <v>0.169999999999958984</v>
      </c>
      <c r="BJ31" s="36">
        <f>BJ4-BJ30</f>
        <v>0.0999999999999660005</v>
      </c>
      <c r="BK31" s="66">
        <f>BK4-BK30</f>
        <v>-0.0299999999999729994</v>
      </c>
      <c r="BL31" s="66">
        <f>BL4-BL30</f>
        <v>0.0500000000000110045</v>
      </c>
      <c r="BM31" s="36">
        <f>BM4-BM30</f>
        <v>0</v>
      </c>
      <c r="BN31" s="38">
        <f>BN4-BN30</f>
        <v>0</v>
      </c>
      <c r="BO31" s="38">
        <f>BO4-BO30</f>
        <v>0.40000000000000604</v>
      </c>
      <c r="BP31" s="38">
        <f>BP4-BP30</f>
        <v>0.300000000000010969</v>
      </c>
      <c r="BQ31" s="38">
        <f>BQ4-BQ30</f>
        <v>3.25</v>
      </c>
      <c r="BR31" s="38">
        <f>BR4-BR30</f>
        <v>0.5</v>
      </c>
      <c r="BS31" s="38">
        <f>BS4-BS30</f>
        <v>-0.29999999999999698</v>
      </c>
      <c r="BT31" s="38">
        <f>BT4-BT30</f>
        <v>-1.29999999999998007</v>
      </c>
      <c r="BU31" s="38">
        <f>BU4-BU30</f>
        <v>0.699999999999988987</v>
      </c>
      <c r="BV31" s="38">
        <f>BV4-BV30</f>
        <v>-0.59999999999999396</v>
      </c>
      <c r="BW31" s="38">
        <f>BW4-BW30</f>
        <v>2.22999999999999998</v>
      </c>
      <c r="BX31" s="38">
        <f>BX4-BX30</f>
        <v>0.799999999999997069</v>
      </c>
      <c r="BY31" s="38">
        <f>BY4-BY30</f>
        <v>1.40000000000000995</v>
      </c>
      <c r="BZ31" s="38">
        <f>BZ4-BZ30</f>
        <v>0.199999999999988987</v>
      </c>
      <c r="CA31" s="38">
        <f>CA4-CA30</f>
        <v>-0.90000000000000604</v>
      </c>
      <c r="CB31" s="38">
        <f>CB4-CB30</f>
        <v>-0.700000000000002931</v>
      </c>
      <c r="CC31" s="38">
        <f>CC4-CC30</f>
        <v>0.100000000000000999</v>
      </c>
      <c r="CD31" s="38">
        <f>CD4-CD30</f>
        <v>0.949999999999988987</v>
      </c>
      <c r="CE31" s="38">
        <f>CE4-CE30</f>
        <v>9.09999999999999964</v>
      </c>
      <c r="CF31" s="38">
        <f>CF4-CF30</f>
        <v>0.300000000000010969</v>
      </c>
      <c r="CG31" s="38">
        <f>CG4-CG30</f>
        <v>0.600000000000001954</v>
      </c>
      <c r="CH31" s="38">
        <f>CH4-CH30</f>
        <v>0.0299999999999729994</v>
      </c>
      <c r="CI31" s="38">
        <f>CI4-CI30</f>
        <v>0.560000000000002096</v>
      </c>
      <c r="CJ31" s="38">
        <f>CJ4-CJ30</f>
        <v>-0.199999999999988987</v>
      </c>
      <c r="CK31" s="38">
        <f>CK4-CK30</f>
        <v>0.40000000000000604</v>
      </c>
      <c r="CL31" s="38">
        <f>CL4-CL30</f>
        <v>2</v>
      </c>
      <c r="CM31" s="38">
        <f>CM4-CM30</f>
        <v>1.40000000000000995</v>
      </c>
      <c r="CN31" s="38">
        <f>CN4-CN30</f>
        <v>0.200000000000046008</v>
      </c>
      <c r="CO31" s="38">
        <f>CO4-CO30</f>
        <v>0.300000000000010969</v>
      </c>
      <c r="CP31" s="38">
        <f>CP4-CP30</f>
        <v>0.800000000000012079</v>
      </c>
      <c r="CQ31" s="38">
        <f>CQ4-CQ30</f>
        <v>0.299999999999982983</v>
      </c>
      <c r="CR31" s="38">
        <f>CR4-CR30</f>
        <v>1.60000000000000009</v>
      </c>
      <c r="CS31" s="38">
        <f>CS4-CS30</f>
        <v>-6.49999999999999023</v>
      </c>
      <c r="CT31" s="38">
        <f>CT4-CT30</f>
        <v>0</v>
      </c>
      <c r="CU31" s="38">
        <f>CU4-CU30</f>
        <v>-0.40000000000000604</v>
      </c>
      <c r="CV31" s="38">
        <f>CV4-CV30</f>
        <v>0</v>
      </c>
      <c r="CW31" s="38">
        <f>CW4-CW30</f>
        <v>-0.899999999999992006</v>
      </c>
      <c r="CX31" s="38">
        <f>CX4-CX30</f>
        <v>0.0999999999999939959</v>
      </c>
      <c r="CY31" s="38">
        <f>CY4-CY30</f>
        <v>0.90000000000000604</v>
      </c>
      <c r="CZ31" s="38">
        <f>CZ4-CZ30</f>
        <v>0.0600000000000020073</v>
      </c>
      <c r="DA31" s="38">
        <f>DA4-DA30</f>
        <v>0.300000000000010969</v>
      </c>
      <c r="DB31" s="38">
        <f>DB4-DB30</f>
        <v>0.200000000000017009</v>
      </c>
      <c r="DC31" s="38">
        <f>DC4-DC30</f>
        <v>0.800000000000012079</v>
      </c>
      <c r="DD31" s="38">
        <f>DD4-DD30</f>
        <v>0</v>
      </c>
      <c r="DE31" s="38">
        <f>DE4-DE30</f>
        <v>0.700000000000002931</v>
      </c>
      <c r="DF31" s="38">
        <f>DF4-DF30</f>
        <v>0.100000000000008993</v>
      </c>
      <c r="DG31" s="38">
        <f>DG4-DG30</f>
        <v>0.0999999999999939959</v>
      </c>
      <c r="DH31" s="38">
        <f>DH4-DH30</f>
        <v>0.200000000000017009</v>
      </c>
      <c r="DI31" s="38">
        <f>DI4-DI30</f>
        <v>-0.0800000000000130029</v>
      </c>
      <c r="DJ31" s="38">
        <f>DJ4-DJ30</f>
        <v>5.69999999999999041</v>
      </c>
      <c r="DK31" s="38"/>
    </row>
    <row r="33" spans="45:45">
      <c r="AS33" s="58"/>
    </row>
    <row r="34" spans="45:45">
      <c r="AS34" s="58"/>
    </row>
    <row r="35" spans="45:45">
      <c r="AS35" s="58"/>
    </row>
    <row r="36" spans="45:45">
      <c r="AS36" s="58"/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V36"/>
  <sheetViews>
    <sheetView view="normal" topLeftCell="BU1" workbookViewId="0">
      <selection activeCell="BT17" sqref="BT17"/>
    </sheetView>
  </sheetViews>
  <sheetFormatPr defaultRowHeight="15.40"/>
  <cols>
    <col min="15" max="15" width="17.455357" customWidth="1"/>
    <col min="17" max="17" width="13.812500" customWidth="1"/>
    <col min="30" max="30" width="9.723214" customWidth="1"/>
    <col min="31" max="31" width="13.544643" customWidth="1"/>
    <col min="55" max="55" width="18.178571" customWidth="1"/>
    <col min="56" max="56" width="13.000000" customWidth="1"/>
    <col min="59" max="59" width="11.178571" customWidth="1"/>
    <col min="60" max="60" width="9.723214" customWidth="1"/>
    <col min="62" max="62" width="9.178571" customWidth="1" style="3"/>
    <col min="63" max="63" width="16.178571" customWidth="1"/>
    <col min="66" max="66" width="19.178571" customWidth="1"/>
    <col min="67" max="67" width="10.267857" customWidth="1" style="3"/>
    <col min="69" max="69" width="9.178571" customWidth="1" style="3"/>
    <col min="72" max="72" width="9.178571" customWidth="1" style="3"/>
    <col min="74" max="74" width="14.455357" customWidth="1"/>
  </cols>
  <sheetData>
    <row r="1" spans="1:7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 t="s">
        <v>1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24"/>
      <c r="BJ1" s="59"/>
      <c r="BK1" s="25"/>
      <c r="BL1" s="25"/>
      <c r="BM1" s="24"/>
      <c r="BN1" s="24"/>
      <c r="BO1" s="59"/>
      <c r="BP1" s="5"/>
      <c r="BQ1" s="59"/>
      <c r="BR1" s="5"/>
      <c r="BS1" s="7"/>
      <c r="BT1" s="67"/>
      <c r="BU1" s="7"/>
    </row>
    <row r="2" spans="1:74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8</v>
      </c>
      <c r="Q2" s="9" t="s">
        <v>9</v>
      </c>
      <c r="R2" s="9" t="s">
        <v>9</v>
      </c>
      <c r="S2" s="9" t="s">
        <v>10</v>
      </c>
      <c r="T2" s="9" t="s">
        <v>10</v>
      </c>
      <c r="U2" s="9" t="s">
        <v>11</v>
      </c>
      <c r="V2" s="20" t="s">
        <v>11</v>
      </c>
      <c r="W2" s="9" t="s">
        <v>12</v>
      </c>
      <c r="X2" s="9" t="s">
        <v>12</v>
      </c>
      <c r="Y2" s="9" t="s">
        <v>13</v>
      </c>
      <c r="Z2" s="9" t="s">
        <v>13</v>
      </c>
      <c r="AA2" s="9" t="s">
        <v>14</v>
      </c>
      <c r="AB2" s="9" t="s">
        <v>14</v>
      </c>
      <c r="AC2" s="9" t="s">
        <v>15</v>
      </c>
      <c r="AD2" s="9" t="s">
        <v>15</v>
      </c>
      <c r="AE2" s="9" t="s">
        <v>15</v>
      </c>
      <c r="AF2" s="9" t="s">
        <v>15</v>
      </c>
      <c r="AG2" s="9" t="s">
        <v>16</v>
      </c>
      <c r="AH2" s="9" t="s">
        <v>16</v>
      </c>
      <c r="AI2" s="9" t="s">
        <v>17</v>
      </c>
      <c r="AJ2" s="9" t="s">
        <v>17</v>
      </c>
      <c r="AK2" s="9" t="s">
        <v>18</v>
      </c>
      <c r="AL2" s="9" t="s">
        <v>18</v>
      </c>
      <c r="AM2" s="9" t="s">
        <v>19</v>
      </c>
      <c r="AN2" s="9" t="s">
        <v>19</v>
      </c>
      <c r="AO2" s="9" t="s">
        <v>20</v>
      </c>
      <c r="AP2" s="9" t="s">
        <v>20</v>
      </c>
      <c r="AQ2" s="9" t="s">
        <v>21</v>
      </c>
      <c r="AR2" s="9" t="s">
        <v>21</v>
      </c>
      <c r="AS2" s="9" t="s">
        <v>22</v>
      </c>
      <c r="AT2" s="9" t="s">
        <v>22</v>
      </c>
      <c r="AU2" s="9" t="s">
        <v>23</v>
      </c>
      <c r="AV2" s="9" t="s">
        <v>23</v>
      </c>
      <c r="AW2" s="9" t="s">
        <v>24</v>
      </c>
      <c r="AX2" s="9" t="s">
        <v>24</v>
      </c>
      <c r="AY2" s="9" t="s">
        <v>25</v>
      </c>
      <c r="AZ2" s="9" t="s">
        <v>25</v>
      </c>
      <c r="BA2" s="9" t="s">
        <v>26</v>
      </c>
      <c r="BB2" s="9" t="s">
        <v>26</v>
      </c>
      <c r="BC2" s="9" t="s">
        <v>26</v>
      </c>
      <c r="BD2" s="9" t="s">
        <v>26</v>
      </c>
      <c r="BE2" s="9" t="s">
        <v>26</v>
      </c>
      <c r="BF2" s="9" t="s">
        <v>27</v>
      </c>
      <c r="BG2" s="9" t="s">
        <v>27</v>
      </c>
      <c r="BH2" s="9" t="s">
        <v>27</v>
      </c>
      <c r="BI2" s="26" t="s">
        <v>27</v>
      </c>
      <c r="BJ2" s="40" t="s">
        <v>28</v>
      </c>
      <c r="BK2" s="26" t="s">
        <v>28</v>
      </c>
      <c r="BL2" s="26" t="s">
        <v>28</v>
      </c>
      <c r="BM2" s="26" t="s">
        <v>29</v>
      </c>
      <c r="BN2" s="26" t="s">
        <v>29</v>
      </c>
      <c r="BO2" s="40" t="s">
        <v>29</v>
      </c>
      <c r="BP2" s="9" t="s">
        <v>30</v>
      </c>
      <c r="BQ2" s="40" t="s">
        <v>30</v>
      </c>
      <c r="BR2" s="9" t="s">
        <v>31</v>
      </c>
      <c r="BS2" s="9" t="s">
        <v>31</v>
      </c>
      <c r="BT2" s="40" t="s">
        <v>32</v>
      </c>
      <c r="BU2" s="9" t="s">
        <v>33</v>
      </c>
      <c r="BV2" t="s">
        <v>116</v>
      </c>
    </row>
    <row r="3" spans="1:73">
      <c r="A3" s="21"/>
      <c r="B3" s="9" t="s">
        <v>71</v>
      </c>
      <c r="C3" s="9" t="s">
        <v>36</v>
      </c>
      <c r="D3" s="9" t="s">
        <v>76</v>
      </c>
      <c r="E3" s="9" t="s">
        <v>36</v>
      </c>
      <c r="F3" s="9" t="s">
        <v>76</v>
      </c>
      <c r="G3" s="9" t="s">
        <v>36</v>
      </c>
      <c r="H3" s="9" t="s">
        <v>71</v>
      </c>
      <c r="I3" s="9" t="s">
        <v>36</v>
      </c>
      <c r="J3" s="9" t="s">
        <v>71</v>
      </c>
      <c r="K3" s="9" t="s">
        <v>36</v>
      </c>
      <c r="L3" s="9" t="s">
        <v>76</v>
      </c>
      <c r="M3" s="9" t="s">
        <v>36</v>
      </c>
      <c r="N3" s="9" t="s">
        <v>76</v>
      </c>
      <c r="O3" s="9" t="s">
        <v>117</v>
      </c>
      <c r="P3" s="9" t="s">
        <v>36</v>
      </c>
      <c r="Q3" s="9" t="s">
        <v>118</v>
      </c>
      <c r="R3" s="9" t="s">
        <v>36</v>
      </c>
      <c r="S3" s="9" t="s">
        <v>76</v>
      </c>
      <c r="T3" s="9" t="s">
        <v>72</v>
      </c>
      <c r="U3" s="9" t="s">
        <v>71</v>
      </c>
      <c r="V3" s="20" t="s">
        <v>36</v>
      </c>
      <c r="W3" s="9" t="s">
        <v>35</v>
      </c>
      <c r="X3" s="9" t="s">
        <v>36</v>
      </c>
      <c r="Y3" s="9" t="s">
        <v>35</v>
      </c>
      <c r="Z3" s="9" t="s">
        <v>36</v>
      </c>
      <c r="AA3" s="9" t="s">
        <v>35</v>
      </c>
      <c r="AB3" s="9" t="s">
        <v>36</v>
      </c>
      <c r="AC3" s="9" t="s">
        <v>35</v>
      </c>
      <c r="AD3" s="9" t="s">
        <v>119</v>
      </c>
      <c r="AE3" s="9" t="s">
        <v>120</v>
      </c>
      <c r="AF3" s="9" t="s">
        <v>36</v>
      </c>
      <c r="AG3" s="9" t="s">
        <v>35</v>
      </c>
      <c r="AH3" s="9" t="s">
        <v>36</v>
      </c>
      <c r="AI3" s="9" t="s">
        <v>35</v>
      </c>
      <c r="AJ3" s="9" t="s">
        <v>36</v>
      </c>
      <c r="AK3" s="9" t="s">
        <v>35</v>
      </c>
      <c r="AL3" s="9" t="s">
        <v>36</v>
      </c>
      <c r="AM3" s="9" t="s">
        <v>35</v>
      </c>
      <c r="AN3" s="9" t="s">
        <v>36</v>
      </c>
      <c r="AO3" s="9" t="s">
        <v>35</v>
      </c>
      <c r="AP3" s="9" t="s">
        <v>36</v>
      </c>
      <c r="AQ3" s="9" t="s">
        <v>35</v>
      </c>
      <c r="AR3" s="9" t="s">
        <v>36</v>
      </c>
      <c r="AS3" s="9" t="s">
        <v>35</v>
      </c>
      <c r="AT3" s="9" t="s">
        <v>36</v>
      </c>
      <c r="AU3" s="9" t="s">
        <v>35</v>
      </c>
      <c r="AV3" s="9" t="s">
        <v>36</v>
      </c>
      <c r="AW3" s="9" t="s">
        <v>35</v>
      </c>
      <c r="AX3" s="9" t="s">
        <v>36</v>
      </c>
      <c r="AY3" s="9" t="s">
        <v>35</v>
      </c>
      <c r="AZ3" s="9" t="s">
        <v>36</v>
      </c>
      <c r="BA3" s="9" t="s">
        <v>35</v>
      </c>
      <c r="BB3" s="9" t="s">
        <v>121</v>
      </c>
      <c r="BC3" s="9" t="s">
        <v>122</v>
      </c>
      <c r="BD3" s="9" t="s">
        <v>123</v>
      </c>
      <c r="BE3" s="9" t="s">
        <v>36</v>
      </c>
      <c r="BF3" s="9" t="s">
        <v>35</v>
      </c>
      <c r="BG3" s="9" t="s">
        <v>62</v>
      </c>
      <c r="BH3" s="9" t="s">
        <v>119</v>
      </c>
      <c r="BI3" s="26" t="s">
        <v>36</v>
      </c>
      <c r="BJ3" s="40" t="s">
        <v>35</v>
      </c>
      <c r="BK3" s="26" t="s">
        <v>124</v>
      </c>
      <c r="BL3" s="26" t="s">
        <v>36</v>
      </c>
      <c r="BM3" s="26" t="s">
        <v>35</v>
      </c>
      <c r="BN3" s="26" t="s">
        <v>125</v>
      </c>
      <c r="BO3" s="40" t="s">
        <v>126</v>
      </c>
      <c r="BP3" s="9" t="s">
        <v>35</v>
      </c>
      <c r="BQ3" s="40" t="s">
        <v>36</v>
      </c>
      <c r="BR3" s="9" t="s">
        <v>35</v>
      </c>
      <c r="BS3" s="9" t="s">
        <v>36</v>
      </c>
      <c r="BT3" s="40" t="s">
        <v>35</v>
      </c>
      <c r="BU3" s="9" t="s">
        <v>36</v>
      </c>
    </row>
    <row r="4" spans="1:74">
      <c r="A4" s="9" t="s">
        <v>40</v>
      </c>
      <c r="B4" s="30" t="n">
        <v>292.399999999999977</v>
      </c>
      <c r="C4" s="30"/>
      <c r="D4" s="31" t="n">
        <v>256.420000000000016</v>
      </c>
      <c r="E4" s="30"/>
      <c r="F4" s="31" t="n">
        <v>259.649999999999977</v>
      </c>
      <c r="G4" s="30"/>
      <c r="H4" s="31" t="n">
        <v>314.04000000000002</v>
      </c>
      <c r="I4" s="30"/>
      <c r="J4" s="31" t="n">
        <v>278</v>
      </c>
      <c r="K4" s="30"/>
      <c r="L4" s="31" t="n">
        <v>250.629999999999995</v>
      </c>
      <c r="M4" s="30"/>
      <c r="N4" s="31" t="n">
        <v>265.20999999999998</v>
      </c>
      <c r="O4" s="31" t="n">
        <v>691.5</v>
      </c>
      <c r="P4" s="30"/>
      <c r="Q4" s="31" t="n">
        <v>373.699999999999989</v>
      </c>
      <c r="R4" s="31" t="n">
        <v>384.199999999999989</v>
      </c>
      <c r="S4" s="31" t="n">
        <v>565.100000000000023</v>
      </c>
      <c r="T4" s="31" t="n">
        <v>354.300000000000011</v>
      </c>
      <c r="U4" s="30" t="n">
        <v>245.090000000000003</v>
      </c>
      <c r="V4" s="31" t="n">
        <v>380.899999999999977</v>
      </c>
      <c r="W4" s="21"/>
      <c r="X4" s="30"/>
      <c r="Y4" s="30"/>
      <c r="Z4" s="30"/>
      <c r="AA4" s="30"/>
      <c r="AB4" s="30"/>
      <c r="AC4" s="30" t="n">
        <v>283.879999999999995</v>
      </c>
      <c r="AD4" s="30" t="n">
        <v>337.699999999999989</v>
      </c>
      <c r="AE4" s="30" t="n">
        <v>289.680000000000007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 t="n">
        <v>254.830000000000013</v>
      </c>
      <c r="BC4" s="30" t="n">
        <v>224.860000000000014</v>
      </c>
      <c r="BD4" s="30" t="n">
        <v>206.289999999999992</v>
      </c>
      <c r="BE4" s="30"/>
      <c r="BF4" s="30"/>
      <c r="BG4" s="30" t="n">
        <v>315.990000000000009</v>
      </c>
      <c r="BH4" s="30" t="n">
        <v>283.79000000000002</v>
      </c>
      <c r="BI4" s="31"/>
      <c r="BJ4" s="31" t="n">
        <v>265.069999999999993</v>
      </c>
      <c r="BK4" s="30" t="n">
        <v>263.259999999999991</v>
      </c>
      <c r="BL4" s="30"/>
      <c r="BM4" s="31"/>
      <c r="BN4" s="31" t="n">
        <v>258.550000000000011</v>
      </c>
      <c r="BO4" s="31" t="n">
        <v>314.490000000000009</v>
      </c>
      <c r="BP4" s="30"/>
      <c r="BQ4" s="31" t="n">
        <v>294.70999999999998</v>
      </c>
      <c r="BR4" s="30"/>
      <c r="BS4" s="30"/>
      <c r="BT4" s="31" t="n">
        <v>136.72999999999999</v>
      </c>
      <c r="BU4" s="27"/>
      <c r="BV4" t="n">
        <v>963.700000000000045</v>
      </c>
    </row>
    <row r="5" spans="1:7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 t="n">
        <v>0</v>
      </c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28"/>
    </row>
    <row r="6" spans="1:74">
      <c r="A6" s="12" t="n">
        <v>2</v>
      </c>
      <c r="B6" s="30" t="n">
        <v>0.6</v>
      </c>
      <c r="C6" s="30"/>
      <c r="D6" s="31" t="n">
        <v>0</v>
      </c>
      <c r="E6" s="30"/>
      <c r="F6" s="31" t="n">
        <v>0</v>
      </c>
      <c r="G6" s="30"/>
      <c r="H6" s="31" t="n">
        <v>1.43999999999999995</v>
      </c>
      <c r="I6" s="30"/>
      <c r="J6" s="31" t="n">
        <v>1.71999999999999993</v>
      </c>
      <c r="K6" s="30"/>
      <c r="L6" s="31" t="n">
        <v>0.810000000000000142</v>
      </c>
      <c r="M6" s="30"/>
      <c r="N6" s="31" t="n">
        <v>0.02</v>
      </c>
      <c r="O6" s="31" t="n">
        <v>0.1</v>
      </c>
      <c r="P6" s="30"/>
      <c r="Q6" s="31" t="n">
        <v>71.2999999999999972</v>
      </c>
      <c r="R6" s="31" t="n">
        <v>0.02</v>
      </c>
      <c r="S6" s="31" t="n">
        <v>51.2999999999999972</v>
      </c>
      <c r="T6" s="31" t="n">
        <v>0</v>
      </c>
      <c r="U6" s="30" t="n">
        <v>0.460000000000000053</v>
      </c>
      <c r="V6" s="31" t="n">
        <v>0.280000000000000036</v>
      </c>
      <c r="W6" s="21"/>
      <c r="X6" s="30"/>
      <c r="Y6" s="30"/>
      <c r="Z6" s="30"/>
      <c r="AA6" s="30"/>
      <c r="AB6" s="30"/>
      <c r="AC6" s="30" t="n">
        <v>0</v>
      </c>
      <c r="AD6" s="30" t="n">
        <v>0</v>
      </c>
      <c r="AE6" s="30" t="n">
        <v>0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 t="n">
        <v>0</v>
      </c>
      <c r="BC6" s="30" t="n">
        <v>0.03</v>
      </c>
      <c r="BD6" s="30" t="n">
        <v>0</v>
      </c>
      <c r="BE6" s="30"/>
      <c r="BF6" s="30"/>
      <c r="BG6" s="30" t="n">
        <v>0.330000000000000027</v>
      </c>
      <c r="BH6" s="30" t="n">
        <v>0</v>
      </c>
      <c r="BI6" s="31"/>
      <c r="BJ6" s="31" t="n">
        <v>0</v>
      </c>
      <c r="BK6" s="30" t="n">
        <v>0</v>
      </c>
      <c r="BL6" s="30"/>
      <c r="BM6" s="31"/>
      <c r="BN6" s="31" t="n">
        <v>0.210000000000000009</v>
      </c>
      <c r="BO6" s="31" t="n">
        <v>0</v>
      </c>
      <c r="BP6" s="30"/>
      <c r="BQ6" s="31" t="n">
        <v>0.02</v>
      </c>
      <c r="BR6" s="30"/>
      <c r="BS6" s="30"/>
      <c r="BT6" s="31" t="n">
        <v>0</v>
      </c>
      <c r="BU6" s="27"/>
      <c r="BV6" t="n">
        <v>0.2</v>
      </c>
    </row>
    <row r="7" spans="1:74">
      <c r="A7" s="13" t="n">
        <v>1</v>
      </c>
      <c r="B7" s="30" t="n">
        <v>0.5</v>
      </c>
      <c r="C7" s="30"/>
      <c r="D7" s="31" t="n">
        <v>0.02</v>
      </c>
      <c r="E7" s="30"/>
      <c r="F7" s="31" t="n">
        <v>0.170000000000000018</v>
      </c>
      <c r="G7" s="30"/>
      <c r="H7" s="31" t="n">
        <v>14.3699999999999992</v>
      </c>
      <c r="I7" s="30"/>
      <c r="J7" s="31" t="n">
        <v>3.97000000000000028</v>
      </c>
      <c r="K7" s="30"/>
      <c r="L7" s="31" t="n">
        <v>3.83999999999999986</v>
      </c>
      <c r="M7" s="30"/>
      <c r="N7" s="31" t="n">
        <v>0.310000000000000009</v>
      </c>
      <c r="O7" s="31" t="n">
        <v>0.5</v>
      </c>
      <c r="P7" s="30"/>
      <c r="Q7" s="31" t="n">
        <v>72.5</v>
      </c>
      <c r="R7" s="31" t="n">
        <v>0.579999999999999982</v>
      </c>
      <c r="S7" s="31" t="n">
        <v>25.6999999999999993</v>
      </c>
      <c r="T7" s="31" t="n">
        <v>0.8</v>
      </c>
      <c r="U7" s="30" t="n">
        <v>3.50999999999999979</v>
      </c>
      <c r="V7" s="31" t="n">
        <v>0.920000000000000107</v>
      </c>
      <c r="W7" s="21"/>
      <c r="X7" s="30"/>
      <c r="Y7" s="30"/>
      <c r="Z7" s="30"/>
      <c r="AA7" s="30"/>
      <c r="AB7" s="30"/>
      <c r="AC7" s="30" t="n">
        <v>0.06</v>
      </c>
      <c r="AD7" s="30" t="n">
        <v>0.540000000000000036</v>
      </c>
      <c r="AE7" s="30" t="n">
        <v>0</v>
      </c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 t="n">
        <v>0</v>
      </c>
      <c r="BC7" s="30" t="n">
        <v>0.25</v>
      </c>
      <c r="BD7" s="30" t="n">
        <v>0</v>
      </c>
      <c r="BE7" s="30"/>
      <c r="BF7" s="30"/>
      <c r="BG7" s="30" t="n">
        <v>0.03</v>
      </c>
      <c r="BH7" s="30" t="n">
        <v>0</v>
      </c>
      <c r="BI7" s="31"/>
      <c r="BJ7" s="31" t="n">
        <v>0</v>
      </c>
      <c r="BK7" s="30" t="n">
        <v>0.08</v>
      </c>
      <c r="BL7" s="30"/>
      <c r="BM7" s="31"/>
      <c r="BN7" s="31" t="n">
        <v>0.5</v>
      </c>
      <c r="BO7" s="31" t="n">
        <v>0.09</v>
      </c>
      <c r="BP7" s="30"/>
      <c r="BQ7" s="31" t="n">
        <v>0.01</v>
      </c>
      <c r="BR7" s="30"/>
      <c r="BS7" s="30"/>
      <c r="BT7" s="31" t="n">
        <v>0.04</v>
      </c>
      <c r="BU7" s="27"/>
      <c r="BV7" t="n">
        <v>6.09999999999999964</v>
      </c>
    </row>
    <row r="8" spans="1:74">
      <c r="A8" s="13" t="n">
        <v>0.5</v>
      </c>
      <c r="B8" s="31" t="n">
        <v>12.1999999999999993</v>
      </c>
      <c r="C8" s="30"/>
      <c r="D8" s="31" t="n">
        <v>0.660000000000000053</v>
      </c>
      <c r="E8" s="30"/>
      <c r="F8" s="31" t="n">
        <v>6.37000000000000011</v>
      </c>
      <c r="G8" s="30"/>
      <c r="H8" s="31" t="n">
        <v>50.9799999999999969</v>
      </c>
      <c r="I8" s="30"/>
      <c r="J8" s="31" t="n">
        <v>32.4299999999999997</v>
      </c>
      <c r="K8" s="30"/>
      <c r="L8" s="31" t="n">
        <v>52.6899999999999977</v>
      </c>
      <c r="M8" s="30"/>
      <c r="N8" s="31" t="n">
        <v>6.98000000000000043</v>
      </c>
      <c r="O8" s="31" t="n">
        <v>18.6000000000000014</v>
      </c>
      <c r="P8" s="30"/>
      <c r="Q8" s="31" t="n">
        <v>92.7000000000000028</v>
      </c>
      <c r="R8" s="31" t="n">
        <v>37.7299999999999969</v>
      </c>
      <c r="S8" s="31" t="n">
        <v>86.7000000000000028</v>
      </c>
      <c r="T8" s="31" t="n">
        <v>17.1000000000000014</v>
      </c>
      <c r="U8" s="31" t="n">
        <v>46.6899999999999977</v>
      </c>
      <c r="V8" s="31" t="n">
        <v>40.1400000000000006</v>
      </c>
      <c r="W8" s="21"/>
      <c r="X8" s="30"/>
      <c r="Y8" s="30"/>
      <c r="Z8" s="30"/>
      <c r="AA8" s="30"/>
      <c r="AB8" s="30"/>
      <c r="AC8" s="31" t="n">
        <v>1.8</v>
      </c>
      <c r="AD8" s="31" t="n">
        <v>17.1400000000000006</v>
      </c>
      <c r="AE8" s="31" t="n">
        <v>0.179999999999999982</v>
      </c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0"/>
      <c r="AT8" s="30"/>
      <c r="AU8" s="30"/>
      <c r="AV8" s="30"/>
      <c r="AW8" s="30"/>
      <c r="AX8" s="30"/>
      <c r="AY8" s="30"/>
      <c r="AZ8" s="30"/>
      <c r="BA8" s="30"/>
      <c r="BB8" s="31" t="n">
        <v>0.340000000000000036</v>
      </c>
      <c r="BC8" s="31" t="n">
        <v>0.520000000000000018</v>
      </c>
      <c r="BD8" s="31" t="n">
        <v>0.0700000000000000089</v>
      </c>
      <c r="BE8" s="30"/>
      <c r="BF8" s="30"/>
      <c r="BG8" s="31" t="n">
        <v>0</v>
      </c>
      <c r="BH8" s="31" t="n">
        <v>0.15</v>
      </c>
      <c r="BI8" s="31"/>
      <c r="BJ8" s="31" t="n">
        <v>0.0700000000000000089</v>
      </c>
      <c r="BK8" s="31" t="n">
        <v>2.93999999999999986</v>
      </c>
      <c r="BL8" s="30"/>
      <c r="BM8" s="31"/>
      <c r="BN8" s="31" t="n">
        <v>7.58999999999999986</v>
      </c>
      <c r="BO8" s="31" t="n">
        <v>0.959999999999999964</v>
      </c>
      <c r="BP8" s="30"/>
      <c r="BQ8" s="31" t="n">
        <v>0.220000000000000018</v>
      </c>
      <c r="BR8" s="30"/>
      <c r="BS8" s="30"/>
      <c r="BT8" s="31" t="n">
        <v>0.130000000000000004</v>
      </c>
      <c r="BU8" s="27"/>
      <c r="BV8" t="n">
        <v>11.4000000000000004</v>
      </c>
    </row>
    <row r="9" spans="1:74">
      <c r="A9" s="13" t="n">
        <v>0.25</v>
      </c>
      <c r="B9" s="31" t="n">
        <v>111.200000000000003</v>
      </c>
      <c r="C9" s="30"/>
      <c r="D9" s="31" t="n">
        <v>37.75</v>
      </c>
      <c r="E9" s="30"/>
      <c r="F9" s="31" t="n">
        <v>106.840000000000003</v>
      </c>
      <c r="G9" s="30"/>
      <c r="H9" s="31" t="n">
        <v>125.569999999999993</v>
      </c>
      <c r="I9" s="30"/>
      <c r="J9" s="31" t="n">
        <v>149.879999999999995</v>
      </c>
      <c r="K9" s="30"/>
      <c r="L9" s="31" t="n">
        <v>139.969999999999999</v>
      </c>
      <c r="M9" s="30"/>
      <c r="N9" s="31" t="n">
        <v>133.439999999999998</v>
      </c>
      <c r="O9" s="31" t="n">
        <v>383.100000000000023</v>
      </c>
      <c r="P9" s="30"/>
      <c r="Q9" s="31" t="n">
        <v>75.2999999999999972</v>
      </c>
      <c r="R9" s="31" t="n">
        <v>245.669999999999987</v>
      </c>
      <c r="S9" s="31" t="n">
        <v>325.5</v>
      </c>
      <c r="T9" s="31" t="n">
        <v>235.400000000000006</v>
      </c>
      <c r="U9" s="31" t="n">
        <v>141.210000000000008</v>
      </c>
      <c r="V9" s="31" t="n">
        <v>243.860000000000014</v>
      </c>
      <c r="W9" s="21"/>
      <c r="X9" s="30"/>
      <c r="Y9" s="30"/>
      <c r="Z9" s="30"/>
      <c r="AA9" s="30"/>
      <c r="AB9" s="30"/>
      <c r="AC9" s="31" t="n">
        <v>40.9299999999999997</v>
      </c>
      <c r="AD9" s="31" t="n">
        <v>138.849999999999994</v>
      </c>
      <c r="AE9" s="31" t="n">
        <v>35.8900000000000006</v>
      </c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30"/>
      <c r="AT9" s="30"/>
      <c r="AU9" s="30"/>
      <c r="AV9" s="30"/>
      <c r="AW9" s="30"/>
      <c r="AX9" s="30"/>
      <c r="AY9" s="30"/>
      <c r="AZ9" s="30"/>
      <c r="BA9" s="30"/>
      <c r="BB9" s="31" t="n">
        <v>61.6000000000000014</v>
      </c>
      <c r="BC9" s="31" t="n">
        <v>14.3300000000000001</v>
      </c>
      <c r="BD9" s="31" t="n">
        <v>77.4500000000000028</v>
      </c>
      <c r="BE9" s="30"/>
      <c r="BF9" s="30"/>
      <c r="BG9" s="31" t="n">
        <v>39.7299999999999969</v>
      </c>
      <c r="BH9" s="31" t="n">
        <v>31.7300000000000004</v>
      </c>
      <c r="BI9" s="31"/>
      <c r="BJ9" s="31" t="n">
        <v>23.7300000000000004</v>
      </c>
      <c r="BK9" s="31" t="n">
        <v>26.3900000000000006</v>
      </c>
      <c r="BL9" s="30"/>
      <c r="BM9" s="31"/>
      <c r="BN9" s="31" t="n">
        <v>52.6499999999999986</v>
      </c>
      <c r="BO9" s="31" t="n">
        <v>159.460000000000008</v>
      </c>
      <c r="BP9" s="30"/>
      <c r="BQ9" s="31" t="n">
        <v>47.6199999999999974</v>
      </c>
      <c r="BR9" s="30"/>
      <c r="BS9" s="30"/>
      <c r="BT9" s="31" t="n">
        <v>16.3299999999999983</v>
      </c>
      <c r="BU9" s="27"/>
      <c r="BV9" t="n">
        <v>41.5</v>
      </c>
    </row>
    <row r="10" spans="1:74">
      <c r="A10" s="14" t="n">
        <v>0.125</v>
      </c>
      <c r="B10" s="31" t="n">
        <v>145.199999999999989</v>
      </c>
      <c r="C10" s="30"/>
      <c r="D10" s="31" t="n">
        <v>193.419999999999987</v>
      </c>
      <c r="E10" s="30"/>
      <c r="F10" s="31" t="n">
        <v>136.569999999999993</v>
      </c>
      <c r="G10" s="30"/>
      <c r="H10" s="31" t="n">
        <v>100.709999999999994</v>
      </c>
      <c r="I10" s="30"/>
      <c r="J10" s="31" t="n">
        <v>89.2600000000000051</v>
      </c>
      <c r="K10" s="30"/>
      <c r="L10" s="31" t="n">
        <v>50.3200000000000003</v>
      </c>
      <c r="M10" s="30"/>
      <c r="N10" s="31" t="n">
        <v>112.819999999999993</v>
      </c>
      <c r="O10" s="31" t="n">
        <v>194.400000000000006</v>
      </c>
      <c r="P10" s="30"/>
      <c r="Q10" s="31" t="n">
        <v>52.8999999999999986</v>
      </c>
      <c r="R10" s="31" t="n">
        <v>91.9599999999999937</v>
      </c>
      <c r="S10" s="31" t="n">
        <v>70</v>
      </c>
      <c r="T10" s="31" t="n">
        <v>91.5</v>
      </c>
      <c r="U10" s="31" t="n">
        <v>51.2999999999999972</v>
      </c>
      <c r="V10" s="31" t="n">
        <v>89.1099999999999994</v>
      </c>
      <c r="W10" s="21"/>
      <c r="X10" s="30"/>
      <c r="Y10" s="30"/>
      <c r="Z10" s="30"/>
      <c r="AA10" s="30"/>
      <c r="AB10" s="30"/>
      <c r="AC10" s="31" t="n">
        <v>226.099999999999994</v>
      </c>
      <c r="AD10" s="31" t="n">
        <v>168.560000000000002</v>
      </c>
      <c r="AE10" s="31" t="n">
        <v>241.539999999999992</v>
      </c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1"/>
      <c r="AS10" s="30"/>
      <c r="AT10" s="30"/>
      <c r="AU10" s="30"/>
      <c r="AV10" s="30"/>
      <c r="AW10" s="30"/>
      <c r="AX10" s="30"/>
      <c r="AY10" s="30"/>
      <c r="AZ10" s="30"/>
      <c r="BA10" s="30"/>
      <c r="BB10" s="31" t="n">
        <v>188.550000000000011</v>
      </c>
      <c r="BC10" s="31" t="n">
        <v>195.800000000000011</v>
      </c>
      <c r="BD10" s="31" t="n">
        <v>124</v>
      </c>
      <c r="BE10" s="30"/>
      <c r="BF10" s="30"/>
      <c r="BG10" s="31" t="n">
        <v>265.879999999999995</v>
      </c>
      <c r="BH10" s="31" t="n">
        <v>240.740000000000009</v>
      </c>
      <c r="BI10" s="31"/>
      <c r="BJ10" s="31" t="n">
        <v>229.800000000000011</v>
      </c>
      <c r="BK10" s="31" t="n">
        <v>227.819999999999993</v>
      </c>
      <c r="BL10" s="30"/>
      <c r="BM10" s="31"/>
      <c r="BN10" s="31" t="n">
        <v>183.210000000000008</v>
      </c>
      <c r="BO10" s="31" t="n">
        <v>149.409999999999997</v>
      </c>
      <c r="BP10" s="30"/>
      <c r="BQ10" s="31" t="n">
        <v>236.689999999999998</v>
      </c>
      <c r="BR10" s="30"/>
      <c r="BS10" s="30"/>
      <c r="BT10" s="31" t="n">
        <v>111.530000000000001</v>
      </c>
      <c r="BU10" s="27"/>
      <c r="BV10" t="n">
        <v>560</v>
      </c>
    </row>
    <row r="11" spans="1:74">
      <c r="A11" s="14" t="n">
        <v>0.0625</v>
      </c>
      <c r="B11" s="31" t="n">
        <v>22.6000000000000014</v>
      </c>
      <c r="C11" s="30"/>
      <c r="D11" s="31" t="n">
        <v>24.4499999999999993</v>
      </c>
      <c r="E11" s="30"/>
      <c r="F11" s="31" t="n">
        <v>9.55000000000000071</v>
      </c>
      <c r="G11" s="30"/>
      <c r="H11" s="31" t="n">
        <v>20.9600000000000009</v>
      </c>
      <c r="I11" s="30"/>
      <c r="J11" s="31" t="n">
        <v>0.7</v>
      </c>
      <c r="K11" s="30"/>
      <c r="L11" s="31" t="n">
        <v>2.9</v>
      </c>
      <c r="M11" s="30"/>
      <c r="N11" s="31" t="n">
        <v>11.4700000000000006</v>
      </c>
      <c r="O11" s="31" t="n">
        <v>94.7999999999999972</v>
      </c>
      <c r="P11" s="30"/>
      <c r="Q11" s="31" t="n">
        <v>8.90000000000000036</v>
      </c>
      <c r="R11" s="31" t="n">
        <v>8.03999999999999915</v>
      </c>
      <c r="S11" s="31" t="n">
        <v>6.09999999999999964</v>
      </c>
      <c r="T11" s="31" t="n">
        <v>9.40000000000000036</v>
      </c>
      <c r="U11" s="31" t="n">
        <v>1.83000000000000007</v>
      </c>
      <c r="V11" s="31" t="n">
        <v>5.44000000000000039</v>
      </c>
      <c r="W11" s="21"/>
      <c r="X11" s="30"/>
      <c r="Y11" s="30"/>
      <c r="Z11" s="30"/>
      <c r="AA11" s="30"/>
      <c r="AB11" s="30"/>
      <c r="AC11" s="31" t="n">
        <v>14.8900000000000006</v>
      </c>
      <c r="AD11" s="31" t="n">
        <v>12.3800000000000008</v>
      </c>
      <c r="AE11" s="31" t="n">
        <v>11.9000000000000004</v>
      </c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1"/>
      <c r="AS11" s="30"/>
      <c r="AT11" s="30"/>
      <c r="AU11" s="30"/>
      <c r="AV11" s="30"/>
      <c r="AW11" s="30"/>
      <c r="AX11" s="30"/>
      <c r="AY11" s="30"/>
      <c r="AZ11" s="30"/>
      <c r="BA11" s="30"/>
      <c r="BB11" s="31" t="n">
        <v>4.44000000000000039</v>
      </c>
      <c r="BC11" s="31" t="n">
        <v>13.9600000000000009</v>
      </c>
      <c r="BD11" s="31" t="n">
        <v>4.66000000000000014</v>
      </c>
      <c r="BE11" s="30"/>
      <c r="BF11" s="30"/>
      <c r="BG11" s="31" t="n">
        <v>9.83999999999999986</v>
      </c>
      <c r="BH11" s="31" t="n">
        <v>11.0500000000000007</v>
      </c>
      <c r="BI11" s="31"/>
      <c r="BJ11" s="31" t="n">
        <v>11.3900000000000006</v>
      </c>
      <c r="BK11" s="31" t="n">
        <v>5.87000000000000011</v>
      </c>
      <c r="BL11" s="30"/>
      <c r="BM11" s="31"/>
      <c r="BN11" s="31" t="n">
        <v>14.0500000000000007</v>
      </c>
      <c r="BO11" s="31" t="n">
        <v>4.33999999999999986</v>
      </c>
      <c r="BP11" s="30"/>
      <c r="BQ11" s="31" t="n">
        <v>9.91999999999999993</v>
      </c>
      <c r="BR11" s="30"/>
      <c r="BS11" s="30"/>
      <c r="BT11" s="31" t="n">
        <v>8.69999999999999751</v>
      </c>
      <c r="BU11" s="27"/>
      <c r="BV11" t="n">
        <v>334.899999999999977</v>
      </c>
    </row>
    <row r="12" spans="1:74">
      <c r="A12" s="15" t="s">
        <v>42</v>
      </c>
      <c r="B12" s="31" t="n">
        <v>0.1</v>
      </c>
      <c r="C12" s="30"/>
      <c r="D12" s="31" t="n">
        <v>0.1</v>
      </c>
      <c r="E12" s="30"/>
      <c r="F12" s="31" t="n">
        <v>0.04</v>
      </c>
      <c r="G12" s="30"/>
      <c r="H12" s="31" t="n">
        <v>0</v>
      </c>
      <c r="I12" s="30"/>
      <c r="J12" s="31" t="n">
        <v>0</v>
      </c>
      <c r="K12" s="30"/>
      <c r="L12" s="31" t="n">
        <v>0</v>
      </c>
      <c r="M12" s="30"/>
      <c r="N12" s="31" t="n">
        <v>0.01</v>
      </c>
      <c r="O12" s="31" t="n">
        <v>0</v>
      </c>
      <c r="P12" s="30"/>
      <c r="Q12" s="31" t="n">
        <v>0</v>
      </c>
      <c r="R12" s="31" t="n">
        <v>0</v>
      </c>
      <c r="S12" s="31" t="n">
        <v>0.1</v>
      </c>
      <c r="T12" s="31" t="n">
        <v>0.1</v>
      </c>
      <c r="U12" s="31" t="n">
        <v>0.09</v>
      </c>
      <c r="V12" s="31" t="n">
        <v>0.01</v>
      </c>
      <c r="W12" s="21"/>
      <c r="X12" s="30"/>
      <c r="Y12" s="30"/>
      <c r="Z12" s="30"/>
      <c r="AA12" s="30"/>
      <c r="AB12" s="30"/>
      <c r="AC12" s="31" t="n">
        <v>0.1</v>
      </c>
      <c r="AD12" s="31" t="n">
        <v>0.0700000000000000089</v>
      </c>
      <c r="AE12" s="31" t="n">
        <v>0.179999999999999982</v>
      </c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1"/>
      <c r="AS12" s="30"/>
      <c r="AT12" s="30"/>
      <c r="AU12" s="30"/>
      <c r="AV12" s="30"/>
      <c r="AW12" s="30"/>
      <c r="AX12" s="30"/>
      <c r="AY12" s="30"/>
      <c r="AZ12" s="30"/>
      <c r="BA12" s="30"/>
      <c r="BB12" s="31" t="n">
        <v>0.01</v>
      </c>
      <c r="BC12" s="31" t="n">
        <v>0.08</v>
      </c>
      <c r="BD12" s="31" t="n">
        <v>0</v>
      </c>
      <c r="BE12" s="30"/>
      <c r="BF12" s="30"/>
      <c r="BG12" s="31" t="n">
        <v>0.02</v>
      </c>
      <c r="BH12" s="31" t="n">
        <v>0.0700000000000000089</v>
      </c>
      <c r="BI12" s="31"/>
      <c r="BJ12" s="31" t="n">
        <v>0.08</v>
      </c>
      <c r="BK12" s="31" t="n">
        <v>0.370000000000000018</v>
      </c>
      <c r="BL12" s="30"/>
      <c r="BM12" s="31"/>
      <c r="BN12" s="31" t="n">
        <v>0.15</v>
      </c>
      <c r="BO12" s="31" t="n">
        <v>0.01</v>
      </c>
      <c r="BP12" s="30"/>
      <c r="BQ12" s="31" t="n">
        <v>0.130000000000000004</v>
      </c>
      <c r="BR12" s="30"/>
      <c r="BS12" s="30"/>
      <c r="BT12" s="31" t="n">
        <v>0</v>
      </c>
      <c r="BU12" s="27"/>
      <c r="BV12" t="n">
        <v>6.09999999999999964</v>
      </c>
    </row>
    <row r="13" spans="1:7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2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28"/>
    </row>
    <row r="14" spans="1:74">
      <c r="A14" s="16" t="s">
        <v>43</v>
      </c>
      <c r="B14" s="33">
        <f>(B6/B$4)*100</f>
        <v>0.20519835841309999</v>
      </c>
      <c r="C14" s="33" t="e">
        <f>(C6/C$4)*100</f>
        <v>#DIV/0!</v>
      </c>
      <c r="D14" s="33">
        <f>(D6/D$4)*100</f>
        <v>0</v>
      </c>
      <c r="E14" s="33" t="e">
        <f>(E6/E$4)*100</f>
        <v>#DIV/0!</v>
      </c>
      <c r="F14" s="33">
        <f>(F6/F$4)*100</f>
        <v>0</v>
      </c>
      <c r="G14" s="33" t="e">
        <f>(G6/G$4)*100</f>
        <v>#DIV/0!</v>
      </c>
      <c r="H14" s="33">
        <f>(H6/H$4)*100</f>
        <v>0.458540313335899974</v>
      </c>
      <c r="I14" s="33" t="e">
        <f>(I6/I$4)*100</f>
        <v>#DIV/0!</v>
      </c>
      <c r="J14" s="33">
        <f>(J6/J$4)*100</f>
        <v>0.61870503597119999</v>
      </c>
      <c r="K14" s="33" t="e">
        <f>(K6/K$4)*100</f>
        <v>#DIV/0!</v>
      </c>
      <c r="L14" s="33">
        <f>(L6/L$4)*100</f>
        <v>0.323185572357700002</v>
      </c>
      <c r="M14" s="33" t="e">
        <f>(M6/M$4)*100</f>
        <v>#DIV/0!</v>
      </c>
      <c r="N14" s="33">
        <f>(N6/N$4)*100</f>
        <v>0.00754119377099999966</v>
      </c>
      <c r="O14" s="33">
        <f>(O6/O$4)*100</f>
        <v>0.0144613159798000002</v>
      </c>
      <c r="P14" s="33" t="e">
        <f>(P6/P$4)*100</f>
        <v>#DIV/0!</v>
      </c>
      <c r="Q14" s="33">
        <f>(Q6/Q$4)*100</f>
        <v>19.0794755151190998</v>
      </c>
      <c r="R14" s="33">
        <f>(R6/R$4)*100</f>
        <v>0.00520562207180000058</v>
      </c>
      <c r="S14" s="33">
        <f>(S6/S$4)*100</f>
        <v>9.07803928508229951</v>
      </c>
      <c r="T14" s="33">
        <f>(T6/T$4)*100</f>
        <v>0</v>
      </c>
      <c r="U14" s="33">
        <f>(U6/U$4)*100</f>
        <v>0.187686156105900004</v>
      </c>
      <c r="V14" s="33">
        <f>(V6/V$4)*100</f>
        <v>0.0735101076397999975</v>
      </c>
      <c r="W14" s="2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>
        <f>(AC6/AC$4)*100</f>
        <v>0</v>
      </c>
      <c r="AD14" s="33">
        <f>(AD6/AD$4)*100</f>
        <v>0</v>
      </c>
      <c r="AE14" s="33">
        <f>(AE6/AE$4)*100</f>
        <v>0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>
        <f>(BB6/BB$4)*100</f>
        <v>0</v>
      </c>
      <c r="BC14" s="33">
        <f>(BC6/BC$4)*100</f>
        <v>0.0133416347949999992</v>
      </c>
      <c r="BD14" s="33">
        <f>(BD6/BD$4)*100</f>
        <v>0</v>
      </c>
      <c r="BE14" s="33" t="e">
        <f>(BE6/BE$4)*100</f>
        <v>#DIV/0!</v>
      </c>
      <c r="BF14" s="33" t="e">
        <f>(BF6/BF$4)*100</f>
        <v>#DIV/0!</v>
      </c>
      <c r="BG14" s="33">
        <f>(BG6/BG$4)*100</f>
        <v>0.104433684610300004</v>
      </c>
      <c r="BH14" s="33">
        <f>(BH6/BH$4)*100</f>
        <v>0</v>
      </c>
      <c r="BI14" s="33" t="e">
        <f>(BI6/BI$4)*100</f>
        <v>#DIV/0!</v>
      </c>
      <c r="BJ14" s="61">
        <f>(BJ6/BJ$4)*100</f>
        <v>0</v>
      </c>
      <c r="BK14" s="33">
        <f>(BK6/BK$4)*100</f>
        <v>0</v>
      </c>
      <c r="BL14" s="33" t="e">
        <f>(BL6/BL$4)*100</f>
        <v>#DIV/0!</v>
      </c>
      <c r="BM14" s="33" t="e">
        <f>(BM6/BM$4)*100</f>
        <v>#DIV/0!</v>
      </c>
      <c r="BN14" s="33">
        <f>(BN6/BN$4)*100</f>
        <v>0.081222200734900003</v>
      </c>
      <c r="BO14" s="61">
        <f>(BO6/BO$4)*100</f>
        <v>0</v>
      </c>
      <c r="BP14" s="33" t="e">
        <f>(BP6/BP$4)*100</f>
        <v>#DIV/0!</v>
      </c>
      <c r="BQ14" s="61">
        <f>(BQ6/BQ$4)*100</f>
        <v>0.00678633232670000108</v>
      </c>
      <c r="BR14" s="33" t="e">
        <f>(BR6/BR$4)*100</f>
        <v>#DIV/0!</v>
      </c>
      <c r="BS14" s="33" t="e">
        <f>(BS6/BS$4)*100</f>
        <v>#DIV/0!</v>
      </c>
      <c r="BT14" s="61">
        <f>(BT6/BT$4)*100</f>
        <v>0</v>
      </c>
      <c r="BU14" s="29" t="e">
        <f>(BU6/BU$4)*100</f>
        <v>#DIV/0!</v>
      </c>
      <c r="BV14">
        <f>(BV6/BV$4)*100</f>
        <v>0.0207533464771000009</v>
      </c>
    </row>
    <row r="15" spans="1:74">
      <c r="A15" s="17"/>
      <c r="B15" s="33">
        <f>(B7/B$4)*100</f>
        <v>0.170998632010899998</v>
      </c>
      <c r="C15" s="33" t="e">
        <f>(C7/C$4)*100</f>
        <v>#DIV/0!</v>
      </c>
      <c r="D15" s="33">
        <f>(D7/D$4)*100</f>
        <v>0.00779970361130000089</v>
      </c>
      <c r="E15" s="33" t="e">
        <f>(E7/E$4)*100</f>
        <v>#DIV/0!</v>
      </c>
      <c r="F15" s="33">
        <f>(F7/F$4)*100</f>
        <v>0.0654727517811999959</v>
      </c>
      <c r="G15" s="33" t="e">
        <f>(G7/G$4)*100</f>
        <v>#DIV/0!</v>
      </c>
      <c r="H15" s="33">
        <f>(H7/H$4)*100</f>
        <v>4.57585021016430016</v>
      </c>
      <c r="I15" s="33" t="e">
        <f>(I7/I$4)*100</f>
        <v>#DIV/0!</v>
      </c>
      <c r="J15" s="33">
        <f>(J7/J$4)*100</f>
        <v>1.4280575539567999</v>
      </c>
      <c r="K15" s="33" t="e">
        <f>(K7/K$4)*100</f>
        <v>#DIV/0!</v>
      </c>
      <c r="L15" s="33">
        <f>(L7/L$4)*100</f>
        <v>1.53213900969559997</v>
      </c>
      <c r="M15" s="33" t="e">
        <f>(M7/M$4)*100</f>
        <v>#DIV/0!</v>
      </c>
      <c r="N15" s="33">
        <f>(N7/N$4)*100</f>
        <v>0.116888503450100001</v>
      </c>
      <c r="O15" s="33">
        <f>(O7/O$4)*100</f>
        <v>0.0723065798988000097</v>
      </c>
      <c r="P15" s="33" t="e">
        <f>(P7/P$4)*100</f>
        <v>#DIV/0!</v>
      </c>
      <c r="Q15" s="33">
        <f>(Q7/Q$4)*100</f>
        <v>19.4005887075194003</v>
      </c>
      <c r="R15" s="33">
        <f>(R7/R$4)*100</f>
        <v>0.150963040083299997</v>
      </c>
      <c r="S15" s="33">
        <f>(S7/S$4)*100</f>
        <v>4.54786763404710026</v>
      </c>
      <c r="T15" s="33">
        <f>(T7/T$4)*100</f>
        <v>0.225797346881200012</v>
      </c>
      <c r="U15" s="33">
        <f>(U7/U$4)*100</f>
        <v>1.43212697376470004</v>
      </c>
      <c r="V15" s="33">
        <f>(V7/V$4)*100</f>
        <v>0.241533210816499988</v>
      </c>
      <c r="W15" s="2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>
        <f>(AC7/AC$4)*100</f>
        <v>0.0211356911370999967</v>
      </c>
      <c r="AD15" s="33">
        <f>(AD7/AD$4)*100</f>
        <v>0.159905241338500019</v>
      </c>
      <c r="AE15" s="33">
        <f>(AE7/AE$4)*100</f>
        <v>0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>
        <f>(BB7/BB$4)*100</f>
        <v>0</v>
      </c>
      <c r="BC15" s="33">
        <f>(BC7/BC$4)*100</f>
        <v>0.111180289958199996</v>
      </c>
      <c r="BD15" s="33">
        <f>(BD7/BD$4)*100</f>
        <v>0</v>
      </c>
      <c r="BE15" s="33" t="e">
        <f>(BE7/BE$4)*100</f>
        <v>#DIV/0!</v>
      </c>
      <c r="BF15" s="33" t="e">
        <f>(BF7/BF$4)*100</f>
        <v>#DIV/0!</v>
      </c>
      <c r="BG15" s="33">
        <f>(BG7/BG$4)*100</f>
        <v>0.00949397132820000067</v>
      </c>
      <c r="BH15" s="33">
        <f>(BH7/BH$4)*100</f>
        <v>0</v>
      </c>
      <c r="BI15" s="33" t="e">
        <f>(BI7/BI$4)*100</f>
        <v>#DIV/0!</v>
      </c>
      <c r="BJ15" s="61">
        <f>(BJ7/BJ$4)*100</f>
        <v>0</v>
      </c>
      <c r="BK15" s="33">
        <f>(BK7/BK$4)*100</f>
        <v>0.0303882093748000015</v>
      </c>
      <c r="BL15" s="33" t="e">
        <f>(BL7/BL$4)*100</f>
        <v>#DIV/0!</v>
      </c>
      <c r="BM15" s="33" t="e">
        <f>(BM7/BM$4)*100</f>
        <v>#DIV/0!</v>
      </c>
      <c r="BN15" s="33">
        <f>(BN7/BN$4)*100</f>
        <v>0.193386192225900011</v>
      </c>
      <c r="BO15" s="61">
        <f>(BO7/BO$4)*100</f>
        <v>0.0286177620909999995</v>
      </c>
      <c r="BP15" s="33" t="e">
        <f>(BP7/BP$4)*100</f>
        <v>#DIV/0!</v>
      </c>
      <c r="BQ15" s="61">
        <f>(BQ7/BQ$4)*100</f>
        <v>0.00339316616330000009</v>
      </c>
      <c r="BR15" s="33" t="e">
        <f>(BR7/BR$4)*100</f>
        <v>#DIV/0!</v>
      </c>
      <c r="BS15" s="33" t="e">
        <f>(BS7/BS$4)*100</f>
        <v>#DIV/0!</v>
      </c>
      <c r="BT15" s="61">
        <f>(BT7/BT$4)*100</f>
        <v>0.0292547356102999956</v>
      </c>
      <c r="BU15" s="29" t="e">
        <f>(BU7/BU$4)*100</f>
        <v>#DIV/0!</v>
      </c>
      <c r="BV15">
        <f>(BV7/BV$4)*100</f>
        <v>0.632977067552100081</v>
      </c>
    </row>
    <row r="16" spans="1:74">
      <c r="A16" s="17"/>
      <c r="B16" s="33">
        <f>(B8/B$4)*100</f>
        <v>4.17236662106699985</v>
      </c>
      <c r="C16" s="33" t="e">
        <f>(C8/C$4)*100</f>
        <v>#DIV/0!</v>
      </c>
      <c r="D16" s="33">
        <f>(D8/D$4)*100</f>
        <v>0.257390219171699997</v>
      </c>
      <c r="E16" s="33" t="e">
        <f>(E8/E$4)*100</f>
        <v>#DIV/0!</v>
      </c>
      <c r="F16" s="33">
        <f>(F8/F$4)*100</f>
        <v>2.45330252262660009</v>
      </c>
      <c r="G16" s="33" t="e">
        <f>(G8/G$4)*100</f>
        <v>#DIV/0!</v>
      </c>
      <c r="H16" s="33">
        <f>(H8/H$4)*100</f>
        <v>16.2336008151828004</v>
      </c>
      <c r="I16" s="33" t="e">
        <f>(I8/I$4)*100</f>
        <v>#DIV/0!</v>
      </c>
      <c r="J16" s="33">
        <f>(J8/J$4)*100</f>
        <v>11.6654676258993</v>
      </c>
      <c r="K16" s="33" t="e">
        <f>(K8/K$4)*100</f>
        <v>#DIV/0!</v>
      </c>
      <c r="L16" s="33">
        <f>(L8/L$4)*100</f>
        <v>21.0230219845987989</v>
      </c>
      <c r="M16" s="33" t="e">
        <f>(M8/M$4)*100</f>
        <v>#DIV/0!</v>
      </c>
      <c r="N16" s="33">
        <f>(N8/N$4)*100</f>
        <v>2.63187662606990003</v>
      </c>
      <c r="O16" s="33">
        <f>(O8/O$4)*100</f>
        <v>2.68980477223430015</v>
      </c>
      <c r="P16" s="33" t="e">
        <f>(P8/P$4)*100</f>
        <v>#DIV/0!</v>
      </c>
      <c r="Q16" s="33">
        <f>(Q8/Q$4)*100</f>
        <v>24.8059941129248003</v>
      </c>
      <c r="R16" s="33">
        <f>(R8/R$4)*100</f>
        <v>9.82040603852160032</v>
      </c>
      <c r="S16" s="33">
        <f>(S8/S$4)*100</f>
        <v>15.3424172712794</v>
      </c>
      <c r="T16" s="33">
        <f>(T8/T$4)*100</f>
        <v>4.82641828958510022</v>
      </c>
      <c r="U16" s="33">
        <f>(U8/U$4)*100</f>
        <v>19.0501448447508999</v>
      </c>
      <c r="V16" s="33">
        <f>(V8/V$4)*100</f>
        <v>10.5381990023628003</v>
      </c>
      <c r="W16" s="2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>
        <f>(AC8/AC$4)*100</f>
        <v>0.63407073411299999</v>
      </c>
      <c r="AD16" s="33">
        <f>(AD8/AD$4)*100</f>
        <v>5.07551080840979996</v>
      </c>
      <c r="AE16" s="33">
        <f>(AE8/AE$4)*100</f>
        <v>0.0621375310688000049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>
        <f>(BB8/BB$4)*100</f>
        <v>0.133422281520999997</v>
      </c>
      <c r="BC16" s="33">
        <f>(BC8/BC$4)*100</f>
        <v>0.231255003113000024</v>
      </c>
      <c r="BD16" s="33">
        <f>(BD8/BD$4)*100</f>
        <v>0.0339328130302000019</v>
      </c>
      <c r="BE16" s="33" t="e">
        <f>(BE8/BE$4)*100</f>
        <v>#DIV/0!</v>
      </c>
      <c r="BF16" s="33" t="e">
        <f>(BF8/BF$4)*100</f>
        <v>#DIV/0!</v>
      </c>
      <c r="BG16" s="33">
        <f>(BG8/BG$4)*100</f>
        <v>0</v>
      </c>
      <c r="BH16" s="33">
        <f>(BH8/BH$4)*100</f>
        <v>0.0528559850594000036</v>
      </c>
      <c r="BI16" s="33" t="e">
        <f>(BI8/BI$4)*100</f>
        <v>#DIV/0!</v>
      </c>
      <c r="BJ16" s="61">
        <f>(BJ8/BJ$4)*100</f>
        <v>0.0264081186101999998</v>
      </c>
      <c r="BK16" s="33">
        <f>(BK8/BK$4)*100</f>
        <v>1.1167666945225001</v>
      </c>
      <c r="BL16" s="33" t="e">
        <f>(BL8/BL$4)*100</f>
        <v>#DIV/0!</v>
      </c>
      <c r="BM16" s="33" t="e">
        <f>(BM8/BM$4)*100</f>
        <v>#DIV/0!</v>
      </c>
      <c r="BN16" s="33">
        <f>(BN8/BN$4)*100</f>
        <v>2.93560239798880005</v>
      </c>
      <c r="BO16" s="61">
        <f>(BO8/BO$4)*100</f>
        <v>0.305256128970699958</v>
      </c>
      <c r="BP16" s="33" t="e">
        <f>(BP8/BP$4)*100</f>
        <v>#DIV/0!</v>
      </c>
      <c r="BQ16" s="61">
        <f>(BQ8/BQ$4)*100</f>
        <v>0.074649655593599995</v>
      </c>
      <c r="BR16" s="33" t="e">
        <f>(BR8/BR$4)*100</f>
        <v>#DIV/0!</v>
      </c>
      <c r="BS16" s="33" t="e">
        <f>(BS8/BS$4)*100</f>
        <v>#DIV/0!</v>
      </c>
      <c r="BT16" s="61">
        <f>(BT8/BT$4)*100</f>
        <v>0.0950778907335999968</v>
      </c>
      <c r="BU16" s="29" t="e">
        <f>(BU8/BU$4)*100</f>
        <v>#DIV/0!</v>
      </c>
      <c r="BV16">
        <f>(BV8/BV$4)*100</f>
        <v>1.18294074919579995</v>
      </c>
    </row>
    <row r="17" spans="1:74">
      <c r="A17" s="17"/>
      <c r="B17" s="33">
        <f>(B9/B$4)*100</f>
        <v>38.0300957592339017</v>
      </c>
      <c r="C17" s="33" t="e">
        <f>(C9/C$4)*100</f>
        <v>#DIV/0!</v>
      </c>
      <c r="D17" s="33">
        <f>(D9/D$4)*100</f>
        <v>14.7219405662584997</v>
      </c>
      <c r="E17" s="33" t="e">
        <f>(E9/E$4)*100</f>
        <v>#DIV/0!</v>
      </c>
      <c r="F17" s="33">
        <f>(F9/F$4)*100</f>
        <v>41.1476988253417986</v>
      </c>
      <c r="G17" s="33" t="e">
        <f>(G9/G$4)*100</f>
        <v>#DIV/0!</v>
      </c>
      <c r="H17" s="33">
        <f>(H9/H$4)*100</f>
        <v>39.9853521844351008</v>
      </c>
      <c r="I17" s="33" t="e">
        <f>(I9/I$4)*100</f>
        <v>#DIV/0!</v>
      </c>
      <c r="J17" s="33">
        <f>(J9/J$4)*100</f>
        <v>53.9136690647481984</v>
      </c>
      <c r="K17" s="33" t="e">
        <f>(K9/K$4)*100</f>
        <v>#DIV/0!</v>
      </c>
      <c r="L17" s="33">
        <f>(L9/L$4)*100</f>
        <v>55.8472648924710029</v>
      </c>
      <c r="M17" s="33" t="e">
        <f>(M9/M$4)*100</f>
        <v>#DIV/0!</v>
      </c>
      <c r="N17" s="33">
        <f>(N9/N$4)*100</f>
        <v>50.3148448399382033</v>
      </c>
      <c r="O17" s="33">
        <f>(O9/O$4)*100</f>
        <v>55.4013015184382027</v>
      </c>
      <c r="P17" s="33" t="e">
        <f>(P9/P$4)*100</f>
        <v>#DIV/0!</v>
      </c>
      <c r="Q17" s="33">
        <f>(Q9/Q$4)*100</f>
        <v>20.1498528231200993</v>
      </c>
      <c r="R17" s="33">
        <f>(R9/R$4)*100</f>
        <v>63.9432587194170026</v>
      </c>
      <c r="S17" s="33">
        <f>(S9/S$4)*100</f>
        <v>57.6004247035923029</v>
      </c>
      <c r="T17" s="33">
        <f>(T9/T$4)*100</f>
        <v>66.4408693197855058</v>
      </c>
      <c r="U17" s="33">
        <f>(U9/U$4)*100</f>
        <v>57.6155697906891007</v>
      </c>
      <c r="V17" s="33">
        <f>(V9/V$4)*100</f>
        <v>64.0220530322920069</v>
      </c>
      <c r="W17" s="2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>
        <f>(AC9/AC$4)*100</f>
        <v>14.4180639706918008</v>
      </c>
      <c r="AD17" s="33">
        <f>(AD9/AD$4)*100</f>
        <v>41.1163754811963003</v>
      </c>
      <c r="AE17" s="33">
        <f>(AE9/AE$4)*100</f>
        <v>12.3895332781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>
        <f>(BB9/BB$4)*100</f>
        <v>24.1729780638072</v>
      </c>
      <c r="BC17" s="33">
        <f>(BC9/BC$4)*100</f>
        <v>6.37285422040380034</v>
      </c>
      <c r="BD17" s="33">
        <f>(BD9/BD$4)*100</f>
        <v>37.5442338455572013</v>
      </c>
      <c r="BE17" s="33" t="e">
        <f>(BE9/BE$4)*100</f>
        <v>#DIV/0!</v>
      </c>
      <c r="BF17" s="33" t="e">
        <f>(BF9/BF$4)*100</f>
        <v>#DIV/0!</v>
      </c>
      <c r="BG17" s="33">
        <f>(BG9/BG$4)*100</f>
        <v>12.5731826956549</v>
      </c>
      <c r="BH17" s="33">
        <f>(BH9/BH$4)*100</f>
        <v>11.1808027062263999</v>
      </c>
      <c r="BI17" s="33" t="e">
        <f>(BI9/BI$4)*100</f>
        <v>#DIV/0!</v>
      </c>
      <c r="BJ17" s="61">
        <f>(BJ9/BJ$4)*100</f>
        <v>8.95235220885050076</v>
      </c>
      <c r="BK17" s="33">
        <f>(BK9/BK$4)*100</f>
        <v>10.0243105674997999</v>
      </c>
      <c r="BL17" s="33" t="e">
        <f>(BL9/BL$4)*100</f>
        <v>#DIV/0!</v>
      </c>
      <c r="BM17" s="33" t="e">
        <f>(BM9/BM$4)*100</f>
        <v>#DIV/0!</v>
      </c>
      <c r="BN17" s="33">
        <f>(BN9/BN$4)*100</f>
        <v>20.3635660413846011</v>
      </c>
      <c r="BO17" s="61">
        <f>(BO9/BO$4)*100</f>
        <v>50.7043149225730971</v>
      </c>
      <c r="BP17" s="33" t="e">
        <f>(BP9/BP$4)*100</f>
        <v>#DIV/0!</v>
      </c>
      <c r="BQ17" s="61">
        <f>(BQ9/BQ$4)*100</f>
        <v>16.158257269858499</v>
      </c>
      <c r="BR17" s="33" t="e">
        <f>(BR9/BR$4)*100</f>
        <v>#DIV/0!</v>
      </c>
      <c r="BS17" s="33" t="e">
        <f>(BS9/BS$4)*100</f>
        <v>#DIV/0!</v>
      </c>
      <c r="BT17" s="61">
        <f>(BT9/BT$4)*100</f>
        <v>11.9432458129160004</v>
      </c>
      <c r="BU17" s="29" t="e">
        <f>(BU9/BU$4)*100</f>
        <v>#DIV/0!</v>
      </c>
      <c r="BV17">
        <f>(BV9/BV$4)*100</f>
        <v>4.30631939400230035</v>
      </c>
    </row>
    <row r="18" spans="1:74">
      <c r="A18" s="17"/>
      <c r="B18" s="33">
        <f>(B10/B$4)*100</f>
        <v>49.6580027359781013</v>
      </c>
      <c r="C18" s="33" t="e">
        <f>(C10/C$4)*100</f>
        <v>#DIV/0!</v>
      </c>
      <c r="D18" s="33">
        <f>(D10/D$4)*100</f>
        <v>75.4309336245222966</v>
      </c>
      <c r="E18" s="33" t="e">
        <f>(E10/E$4)*100</f>
        <v>#DIV/0!</v>
      </c>
      <c r="F18" s="33">
        <f>(F10/F$4)*100</f>
        <v>52.5977277103794023</v>
      </c>
      <c r="G18" s="33" t="e">
        <f>(G10/G$4)*100</f>
        <v>#DIV/0!</v>
      </c>
      <c r="H18" s="33">
        <f>(H10/H$4)*100</f>
        <v>32.0691631639282022</v>
      </c>
      <c r="I18" s="33" t="e">
        <f>(I10/I$4)*100</f>
        <v>#DIV/0!</v>
      </c>
      <c r="J18" s="33">
        <f>(J10/J$4)*100</f>
        <v>32.1079136690647999</v>
      </c>
      <c r="K18" s="33" t="e">
        <f>(K10/K$4)*100</f>
        <v>#DIV/0!</v>
      </c>
      <c r="L18" s="33">
        <f>(L10/L$4)*100</f>
        <v>20.0774049395522987</v>
      </c>
      <c r="M18" s="33" t="e">
        <f>(M10/M$4)*100</f>
        <v>#DIV/0!</v>
      </c>
      <c r="N18" s="33">
        <f>(N10/N$4)*100</f>
        <v>42.5398740620640012</v>
      </c>
      <c r="O18" s="33">
        <f>(O10/O$4)*100</f>
        <v>28.1127982646421017</v>
      </c>
      <c r="P18" s="33" t="e">
        <f>(P10/P$4)*100</f>
        <v>#DIV/0!</v>
      </c>
      <c r="Q18" s="33">
        <f>(Q10/Q$4)*100</f>
        <v>14.1557398983142004</v>
      </c>
      <c r="R18" s="33">
        <f>(R10/R$4)*100</f>
        <v>23.9354502863092016</v>
      </c>
      <c r="S18" s="33">
        <f>(S10/S$4)*100</f>
        <v>12.3871881082993998</v>
      </c>
      <c r="T18" s="33">
        <f>(T10/T$4)*100</f>
        <v>25.825571549534299</v>
      </c>
      <c r="U18" s="33">
        <f>(U10/U$4)*100</f>
        <v>20.9310865396384997</v>
      </c>
      <c r="V18" s="33">
        <f>(V10/V$4)*100</f>
        <v>23.3945917563664985</v>
      </c>
      <c r="W18" s="2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>
        <f>(AC10/AC$4)*100</f>
        <v>79.6463294349725004</v>
      </c>
      <c r="AD18" s="33">
        <f>(AD10/AD$4)*100</f>
        <v>49.9141249629849</v>
      </c>
      <c r="AE18" s="33">
        <f>(AE10/AE$4)*100</f>
        <v>83.3816625241645966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>
        <f>(BB10/BB$4)*100</f>
        <v>73.9905034729034981</v>
      </c>
      <c r="BC18" s="33">
        <f>(BC10/BC$4)*100</f>
        <v>87.0764030952592947</v>
      </c>
      <c r="BD18" s="33">
        <f>(BD10/BD$4)*100</f>
        <v>60.1095545106404003</v>
      </c>
      <c r="BE18" s="33" t="e">
        <f>(BE10/BE$4)*100</f>
        <v>#DIV/0!</v>
      </c>
      <c r="BF18" s="33" t="e">
        <f>(BF10/BF$4)*100</f>
        <v>#DIV/0!</v>
      </c>
      <c r="BG18" s="33">
        <f>(BG10/BG$4)*100</f>
        <v>84.1419032247855938</v>
      </c>
      <c r="BH18" s="33">
        <f>(BH10/BH$4)*100</f>
        <v>84.8303322879593935</v>
      </c>
      <c r="BI18" s="33" t="e">
        <f>(BI10/BI$4)*100</f>
        <v>#DIV/0!</v>
      </c>
      <c r="BJ18" s="61">
        <f>(BJ10/BJ$4)*100</f>
        <v>86.6940808088429975</v>
      </c>
      <c r="BK18" s="33">
        <f>(BK10/BK$4)*100</f>
        <v>86.5380232469802024</v>
      </c>
      <c r="BL18" s="33" t="e">
        <f>(BL10/BL$4)*100</f>
        <v>#DIV/0!</v>
      </c>
      <c r="BM18" s="33" t="e">
        <f>(BM10/BM$4)*100</f>
        <v>#DIV/0!</v>
      </c>
      <c r="BN18" s="33">
        <f>(BN10/BN$4)*100</f>
        <v>70.8605685554051945</v>
      </c>
      <c r="BO18" s="61">
        <f>(BO10/BO$4)*100</f>
        <v>47.5086648224108998</v>
      </c>
      <c r="BP18" s="33" t="e">
        <f>(BP10/BP$4)*100</f>
        <v>#DIV/0!</v>
      </c>
      <c r="BQ18" s="61">
        <f>(BQ10/BQ$4)*100</f>
        <v>80.3128499202606037</v>
      </c>
      <c r="BR18" s="33" t="e">
        <f>(BR10/BR$4)*100</f>
        <v>#DIV/0!</v>
      </c>
      <c r="BS18" s="33" t="e">
        <f>(BS10/BS$4)*100</f>
        <v>#DIV/0!</v>
      </c>
      <c r="BT18" s="61">
        <f>(BT10/BT$4)*100</f>
        <v>81.5695165654940979</v>
      </c>
      <c r="BU18" s="29" t="e">
        <f>(BU10/BU$4)*100</f>
        <v>#DIV/0!</v>
      </c>
      <c r="BV18">
        <f>(BV10/BV$4)*100</f>
        <v>58.1093701359343981</v>
      </c>
    </row>
    <row r="19" spans="1:74">
      <c r="A19" s="17"/>
      <c r="B19" s="33">
        <f>(B11/B$4)*100</f>
        <v>7.72913816689469968</v>
      </c>
      <c r="C19" s="33" t="e">
        <f>(C11/C$4)*100</f>
        <v>#DIV/0!</v>
      </c>
      <c r="D19" s="33">
        <f>(D11/D$4)*100</f>
        <v>9.53513766476869939</v>
      </c>
      <c r="E19" s="33" t="e">
        <f>(E11/E$4)*100</f>
        <v>#DIV/0!</v>
      </c>
      <c r="F19" s="33">
        <f>(F11/F$4)*100</f>
        <v>3.6780281147699001</v>
      </c>
      <c r="G19" s="33" t="e">
        <f>(G11/G$4)*100</f>
        <v>#DIV/0!</v>
      </c>
      <c r="H19" s="33">
        <f>(H11/H$4)*100</f>
        <v>6.67430900522229997</v>
      </c>
      <c r="I19" s="33" t="e">
        <f>(I11/I$4)*100</f>
        <v>#DIV/0!</v>
      </c>
      <c r="J19" s="33">
        <f>(J11/J$4)*100</f>
        <v>0.251798561151099998</v>
      </c>
      <c r="K19" s="33" t="e">
        <f>(K11/K$4)*100</f>
        <v>#DIV/0!</v>
      </c>
      <c r="L19" s="33">
        <f>(L11/L$4)*100</f>
        <v>1.15708414794720005</v>
      </c>
      <c r="M19" s="33" t="e">
        <f>(M11/M$4)*100</f>
        <v>#DIV/0!</v>
      </c>
      <c r="N19" s="33">
        <f>(N11/N$4)*100</f>
        <v>4.32487462765359965</v>
      </c>
      <c r="O19" s="33">
        <f>(O11/O$4)*100</f>
        <v>13.7093275488069004</v>
      </c>
      <c r="P19" s="33" t="e">
        <f>(P11/P$4)*100</f>
        <v>#DIV/0!</v>
      </c>
      <c r="Q19" s="33">
        <f>(Q11/Q$4)*100</f>
        <v>2.38158951030239985</v>
      </c>
      <c r="R19" s="33">
        <f>(R11/R$4)*100</f>
        <v>2.09266007287869993</v>
      </c>
      <c r="S19" s="33">
        <f>(S11/S$4)*100</f>
        <v>1.07945496372320004</v>
      </c>
      <c r="T19" s="33">
        <f>(T11/T$4)*100</f>
        <v>2.6531188258538001</v>
      </c>
      <c r="U19" s="33">
        <f>(U11/U$4)*100</f>
        <v>0.746664490595300023</v>
      </c>
      <c r="V19" s="33">
        <f>(V11/V$4)*100</f>
        <v>1.42819637700180007</v>
      </c>
      <c r="W19" s="2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>
        <f>(AC11/AC$4)*100</f>
        <v>5.24517401719039977</v>
      </c>
      <c r="AD19" s="33">
        <f>(AD11/AD$4)*100</f>
        <v>3.66597571809300016</v>
      </c>
      <c r="AE19" s="33">
        <f>(AE11/AE$4)*100</f>
        <v>4.10798122065730009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>
        <f>(BB11/BB$4)*100</f>
        <v>1.74233802927439996</v>
      </c>
      <c r="BC19" s="33">
        <f>(BC11/BC$4)*100</f>
        <v>6.2083073912657003</v>
      </c>
      <c r="BD19" s="33">
        <f>(BD11/BD$4)*100</f>
        <v>2.2589558388676001</v>
      </c>
      <c r="BE19" s="33" t="e">
        <f>(BE11/BE$4)*100</f>
        <v>#DIV/0!</v>
      </c>
      <c r="BF19" s="33" t="e">
        <f>(BF11/BF$4)*100</f>
        <v>#DIV/0!</v>
      </c>
      <c r="BG19" s="33">
        <f>(BG11/BG$4)*100</f>
        <v>3.11402259565180017</v>
      </c>
      <c r="BH19" s="33">
        <f>(BH11/BH$4)*100</f>
        <v>3.89372423270729975</v>
      </c>
      <c r="BI19" s="33" t="e">
        <f>(BI11/BI$4)*100</f>
        <v>#DIV/0!</v>
      </c>
      <c r="BJ19" s="61">
        <f>(BJ11/BJ$4)*100</f>
        <v>4.2969781567133003</v>
      </c>
      <c r="BK19" s="33">
        <f>(BK11/BK$4)*100</f>
        <v>2.22973486287320011</v>
      </c>
      <c r="BL19" s="33" t="e">
        <f>(BL11/BL$4)*100</f>
        <v>#DIV/0!</v>
      </c>
      <c r="BM19" s="33" t="e">
        <f>(BM11/BM$4)*100</f>
        <v>#DIV/0!</v>
      </c>
      <c r="BN19" s="33">
        <f>(BN11/BN$4)*100</f>
        <v>5.43415200154710032</v>
      </c>
      <c r="BO19" s="61">
        <f>(BO11/BO$4)*100</f>
        <v>1.38001208305509993</v>
      </c>
      <c r="BP19" s="33" t="e">
        <f>(BP11/BP$4)*100</f>
        <v>#DIV/0!</v>
      </c>
      <c r="BQ19" s="61">
        <f>(BQ11/BQ$4)*100</f>
        <v>3.36602083404019981</v>
      </c>
      <c r="BR19" s="33" t="e">
        <f>(BR11/BR$4)*100</f>
        <v>#DIV/0!</v>
      </c>
      <c r="BS19" s="33" t="e">
        <f>(BS11/BS$4)*100</f>
        <v>#DIV/0!</v>
      </c>
      <c r="BT19" s="61">
        <f>(BT11/BT$4)*100</f>
        <v>6.36290499524610009</v>
      </c>
      <c r="BU19" s="29" t="e">
        <f>(BU11/BU$4)*100</f>
        <v>#DIV/0!</v>
      </c>
      <c r="BV19">
        <f>(BV11/BV$4)*100</f>
        <v>34.7514786759364966</v>
      </c>
    </row>
    <row r="20" spans="1:74">
      <c r="A20" s="18"/>
      <c r="B20" s="33">
        <f>(B12/B$4)*100</f>
        <v>0.0341997264022000014</v>
      </c>
      <c r="C20" s="33" t="e">
        <f>(C12/C$4)*100</f>
        <v>#DIV/0!</v>
      </c>
      <c r="D20" s="33">
        <f>(D12/D$4)*100</f>
        <v>0.0389985180563</v>
      </c>
      <c r="E20" s="33" t="e">
        <f>(E12/E$4)*100</f>
        <v>#DIV/0!</v>
      </c>
      <c r="F20" s="33">
        <f>(F12/F$4)*100</f>
        <v>0.0154053533603000004</v>
      </c>
      <c r="G20" s="33" t="e">
        <f>(G12/G$4)*100</f>
        <v>#DIV/0!</v>
      </c>
      <c r="H20" s="33">
        <f>(H12/H$4)*100</f>
        <v>0</v>
      </c>
      <c r="I20" s="33" t="e">
        <f>(I12/I$4)*100</f>
        <v>#DIV/0!</v>
      </c>
      <c r="J20" s="33">
        <f>(J12/J$4)*100</f>
        <v>0</v>
      </c>
      <c r="K20" s="33" t="e">
        <f>(K12/K$4)*100</f>
        <v>#DIV/0!</v>
      </c>
      <c r="L20" s="33">
        <f>(L12/L$4)*100</f>
        <v>0</v>
      </c>
      <c r="M20" s="33" t="e">
        <f>(M12/M$4)*100</f>
        <v>#DIV/0!</v>
      </c>
      <c r="N20" s="33">
        <f>(N12/N$4)*100</f>
        <v>0.00377059688549999983</v>
      </c>
      <c r="O20" s="33">
        <f>(O12/O$4)*100</f>
        <v>0</v>
      </c>
      <c r="P20" s="33" t="e">
        <f>(P12/P$4)*100</f>
        <v>#DIV/0!</v>
      </c>
      <c r="Q20" s="33">
        <f>(Q12/Q$4)*100</f>
        <v>0</v>
      </c>
      <c r="R20" s="33">
        <f>(R12/R$4)*100</f>
        <v>0</v>
      </c>
      <c r="S20" s="33">
        <f>(S12/S$4)*100</f>
        <v>0.0176959830119000028</v>
      </c>
      <c r="T20" s="33">
        <f>(T12/T$4)*100</f>
        <v>0.0282246683601000026</v>
      </c>
      <c r="U20" s="33">
        <f>(U12/U$4)*100</f>
        <v>0.0367212044555000006</v>
      </c>
      <c r="V20" s="33">
        <f>(V12/V$4)*100</f>
        <v>0.0026253609871000001</v>
      </c>
      <c r="W20" s="2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>
        <f>(AC12/AC$4)*100</f>
        <v>0.0352261518952000019</v>
      </c>
      <c r="AD20" s="33">
        <f>(AD12/AD$4)*100</f>
        <v>0.020728457210500002</v>
      </c>
      <c r="AE20" s="33">
        <f>(AE12/AE$4)*100</f>
        <v>0.0621375310688000049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>
        <f>(BB12/BB$4)*100</f>
        <v>0.00392418475060000027</v>
      </c>
      <c r="BC20" s="33">
        <f>(BC12/BC$4)*100</f>
        <v>0.0355776927866000037</v>
      </c>
      <c r="BD20" s="33">
        <f>(BD12/BD$4)*100</f>
        <v>0</v>
      </c>
      <c r="BE20" s="33" t="e">
        <f>(BE12/BE$4)*100</f>
        <v>#DIV/0!</v>
      </c>
      <c r="BF20" s="33" t="e">
        <f>(BF12/BF$4)*100</f>
        <v>#DIV/0!</v>
      </c>
      <c r="BG20" s="33">
        <f>(BG12/BG$4)*100</f>
        <v>0.00632931421879999956</v>
      </c>
      <c r="BH20" s="33">
        <f>(BH12/BH$4)*100</f>
        <v>0.0246661263610000026</v>
      </c>
      <c r="BI20" s="33" t="e">
        <f>(BI12/BI$4)*100</f>
        <v>#DIV/0!</v>
      </c>
      <c r="BJ20" s="61">
        <f>(BJ12/BJ$4)*100</f>
        <v>0.0301807069830999986</v>
      </c>
      <c r="BK20" s="33">
        <f>(BK12/BK$4)*100</f>
        <v>0.140545468358300019</v>
      </c>
      <c r="BL20" s="33" t="e">
        <f>(BL12/BL$4)*100</f>
        <v>#DIV/0!</v>
      </c>
      <c r="BM20" s="33" t="e">
        <f>(BM12/BM$4)*100</f>
        <v>#DIV/0!</v>
      </c>
      <c r="BN20" s="33">
        <f>(BN12/BN$4)*100</f>
        <v>0.0580158576677999971</v>
      </c>
      <c r="BO20" s="61">
        <f>(BO12/BO$4)*100</f>
        <v>0.00317975134340000043</v>
      </c>
      <c r="BP20" s="33" t="e">
        <f>(BP12/BP$4)*100</f>
        <v>#DIV/0!</v>
      </c>
      <c r="BQ20" s="61">
        <f>(BQ12/BQ$4)*100</f>
        <v>0.0441111601234999995</v>
      </c>
      <c r="BR20" s="33" t="e">
        <f>(BR12/BR$4)*100</f>
        <v>#DIV/0!</v>
      </c>
      <c r="BS20" s="33" t="e">
        <f>(BS12/BS$4)*100</f>
        <v>#DIV/0!</v>
      </c>
      <c r="BT20" s="61">
        <f>(BT12/BT$4)*100</f>
        <v>0</v>
      </c>
      <c r="BU20" s="29" t="e">
        <f>(BU12/BU$4)*100</f>
        <v>#DIV/0!</v>
      </c>
      <c r="BV20">
        <f>(BV12/BV$4)*100</f>
        <v>0.632977067552100081</v>
      </c>
    </row>
    <row r="21" spans="1:7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28"/>
    </row>
    <row r="22" spans="1:74">
      <c r="A22" s="16" t="s">
        <v>44</v>
      </c>
      <c r="B22" s="33">
        <f>B14</f>
        <v>0.20519835841309999</v>
      </c>
      <c r="C22" s="33" t="e">
        <f>C14</f>
        <v>#DIV/0!</v>
      </c>
      <c r="D22" s="33">
        <f>D14</f>
        <v>0</v>
      </c>
      <c r="E22" s="33" t="e">
        <f>E14</f>
        <v>#DIV/0!</v>
      </c>
      <c r="F22" s="33">
        <f>F14</f>
        <v>0</v>
      </c>
      <c r="G22" s="33" t="e">
        <f>G14</f>
        <v>#DIV/0!</v>
      </c>
      <c r="H22" s="33">
        <f>H14</f>
        <v>0.458540313335899974</v>
      </c>
      <c r="I22" s="33" t="e">
        <f>I14</f>
        <v>#DIV/0!</v>
      </c>
      <c r="J22" s="33">
        <f>J14</f>
        <v>0.61870503597119999</v>
      </c>
      <c r="K22" s="33" t="e">
        <f>K14</f>
        <v>#DIV/0!</v>
      </c>
      <c r="L22" s="33">
        <f>L14</f>
        <v>0.323185572357700002</v>
      </c>
      <c r="M22" s="33" t="e">
        <f>M14</f>
        <v>#DIV/0!</v>
      </c>
      <c r="N22" s="33">
        <f>N14</f>
        <v>0.00754119377099999966</v>
      </c>
      <c r="O22" s="33">
        <f>O14</f>
        <v>0.0144613159798000002</v>
      </c>
      <c r="P22" s="33" t="e">
        <f>P14</f>
        <v>#DIV/0!</v>
      </c>
      <c r="Q22" s="33">
        <f>Q14</f>
        <v>19.0794755151190998</v>
      </c>
      <c r="R22" s="33">
        <f>R14</f>
        <v>0.00520562207180000058</v>
      </c>
      <c r="S22" s="33">
        <f>S14</f>
        <v>9.07803928508229951</v>
      </c>
      <c r="T22" s="33">
        <f>T14</f>
        <v>0</v>
      </c>
      <c r="U22" s="33">
        <f>U14</f>
        <v>0.187686156105900004</v>
      </c>
      <c r="V22" s="33">
        <f>V14</f>
        <v>0.0735101076397999975</v>
      </c>
      <c r="W22" s="2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>
        <f>AC14</f>
        <v>0</v>
      </c>
      <c r="AD22" s="33">
        <f>AD14</f>
        <v>0</v>
      </c>
      <c r="AE22" s="33">
        <f>AE14</f>
        <v>0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>
        <f>BB14</f>
        <v>0</v>
      </c>
      <c r="BC22" s="33">
        <f>BC14</f>
        <v>0.0133416347949999992</v>
      </c>
      <c r="BD22" s="33">
        <f>BD14</f>
        <v>0</v>
      </c>
      <c r="BE22" s="33" t="e">
        <f>BE14</f>
        <v>#DIV/0!</v>
      </c>
      <c r="BF22" s="33" t="e">
        <f>BF14</f>
        <v>#DIV/0!</v>
      </c>
      <c r="BG22" s="33">
        <f>BG14</f>
        <v>0.104433684610300004</v>
      </c>
      <c r="BH22" s="33">
        <f>BH14</f>
        <v>0</v>
      </c>
      <c r="BI22" s="33" t="e">
        <f>BI14</f>
        <v>#DIV/0!</v>
      </c>
      <c r="BJ22" s="61">
        <f>BJ14</f>
        <v>0</v>
      </c>
      <c r="BK22" s="33">
        <f>BK14</f>
        <v>0</v>
      </c>
      <c r="BL22" s="33" t="e">
        <f>BL14</f>
        <v>#DIV/0!</v>
      </c>
      <c r="BM22" s="33" t="e">
        <f>BM14</f>
        <v>#DIV/0!</v>
      </c>
      <c r="BN22" s="33">
        <f>BN14</f>
        <v>0.081222200734900003</v>
      </c>
      <c r="BO22" s="61">
        <f>BO14</f>
        <v>0</v>
      </c>
      <c r="BP22" s="33" t="e">
        <f>BP14</f>
        <v>#DIV/0!</v>
      </c>
      <c r="BQ22" s="61">
        <f>BQ14</f>
        <v>0.00678633232670000108</v>
      </c>
      <c r="BR22" s="33" t="e">
        <f>BR14</f>
        <v>#DIV/0!</v>
      </c>
      <c r="BS22" s="33" t="e">
        <f>BS14</f>
        <v>#DIV/0!</v>
      </c>
      <c r="BT22" s="61">
        <f>BT14</f>
        <v>0</v>
      </c>
      <c r="BU22" s="29" t="e">
        <f>BU14</f>
        <v>#DIV/0!</v>
      </c>
      <c r="BV22">
        <f>BV14</f>
        <v>0.0207533464771000009</v>
      </c>
    </row>
    <row r="23" spans="1:74">
      <c r="A23" s="17"/>
      <c r="B23" s="33">
        <f>B15+B22</f>
        <v>0.376196990423999988</v>
      </c>
      <c r="C23" s="33" t="e">
        <f>C15+C22</f>
        <v>#DIV/0!</v>
      </c>
      <c r="D23" s="33">
        <f>D15+D22</f>
        <v>0.00779970361130000089</v>
      </c>
      <c r="E23" s="33" t="e">
        <f>E15+E22</f>
        <v>#DIV/0!</v>
      </c>
      <c r="F23" s="33">
        <f>F15+F22</f>
        <v>0.0654727517811999959</v>
      </c>
      <c r="G23" s="33" t="e">
        <f>G15+G22</f>
        <v>#DIV/0!</v>
      </c>
      <c r="H23" s="33">
        <f>H15+H22</f>
        <v>5.03439052350019978</v>
      </c>
      <c r="I23" s="33" t="e">
        <f>I15+I22</f>
        <v>#DIV/0!</v>
      </c>
      <c r="J23" s="33">
        <f>J15+J22</f>
        <v>2.04676258992799998</v>
      </c>
      <c r="K23" s="33" t="e">
        <f>K15+K22</f>
        <v>#DIV/0!</v>
      </c>
      <c r="L23" s="33">
        <f>L15+L22</f>
        <v>1.85532458205330002</v>
      </c>
      <c r="M23" s="33" t="e">
        <f>M15+M22</f>
        <v>#DIV/0!</v>
      </c>
      <c r="N23" s="33">
        <f>N15+N22</f>
        <v>0.1244296972211</v>
      </c>
      <c r="O23" s="33">
        <f>O15+O22</f>
        <v>0.086767895878600001</v>
      </c>
      <c r="P23" s="33" t="e">
        <f>P15+P22</f>
        <v>#DIV/0!</v>
      </c>
      <c r="Q23" s="33">
        <f>Q15+Q22</f>
        <v>38.4800642226384966</v>
      </c>
      <c r="R23" s="33">
        <f>R15+R22</f>
        <v>0.156168662155099991</v>
      </c>
      <c r="S23" s="33">
        <f>S15+S22</f>
        <v>13.6259069191294007</v>
      </c>
      <c r="T23" s="33">
        <f>T15+T22</f>
        <v>0.225797346881200012</v>
      </c>
      <c r="U23" s="33">
        <f>U15+U22</f>
        <v>1.61981312987060004</v>
      </c>
      <c r="V23" s="33">
        <f>V15+V22</f>
        <v>0.315043318456300003</v>
      </c>
      <c r="W23" s="2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>
        <f>AC15+AC22</f>
        <v>0.0211356911370999967</v>
      </c>
      <c r="AD23" s="33">
        <f>AD15+AD22</f>
        <v>0.159905241338500019</v>
      </c>
      <c r="AE23" s="33">
        <f>AE15+AE22</f>
        <v>0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>
        <f>BB15+BB22</f>
        <v>0</v>
      </c>
      <c r="BC23" s="33">
        <f>BC15+BC22</f>
        <v>0.124521924753199986</v>
      </c>
      <c r="BD23" s="33">
        <f>BD15+BD22</f>
        <v>0</v>
      </c>
      <c r="BE23" s="33" t="e">
        <f>BE15+BE22</f>
        <v>#DIV/0!</v>
      </c>
      <c r="BF23" s="33" t="e">
        <f>BF15+BF22</f>
        <v>#DIV/0!</v>
      </c>
      <c r="BG23" s="33">
        <f>BG15+BG22</f>
        <v>0.113927655938500005</v>
      </c>
      <c r="BH23" s="33">
        <f>BH15+BH22</f>
        <v>0</v>
      </c>
      <c r="BI23" s="33" t="e">
        <f>BI15+BI22</f>
        <v>#DIV/0!</v>
      </c>
      <c r="BJ23" s="61">
        <f>BJ15+BJ22</f>
        <v>0</v>
      </c>
      <c r="BK23" s="33">
        <f>BK15+BK22</f>
        <v>0.0303882093748000015</v>
      </c>
      <c r="BL23" s="33" t="e">
        <f>BL15+BL22</f>
        <v>#DIV/0!</v>
      </c>
      <c r="BM23" s="33" t="e">
        <f>BM15+BM22</f>
        <v>#DIV/0!</v>
      </c>
      <c r="BN23" s="33">
        <f>BN15+BN22</f>
        <v>0.274608392960799996</v>
      </c>
      <c r="BO23" s="61">
        <f>BO15+BO22</f>
        <v>0.0286177620909999995</v>
      </c>
      <c r="BP23" s="33" t="e">
        <f>BP15+BP22</f>
        <v>#DIV/0!</v>
      </c>
      <c r="BQ23" s="61">
        <f>BQ15+BQ22</f>
        <v>0.0101794984899999985</v>
      </c>
      <c r="BR23" s="33" t="e">
        <f>BR15+BR22</f>
        <v>#DIV/0!</v>
      </c>
      <c r="BS23" s="33" t="e">
        <f>BS15+BS22</f>
        <v>#DIV/0!</v>
      </c>
      <c r="BT23" s="61">
        <f>BT15+BT22</f>
        <v>0.0292547356102999956</v>
      </c>
      <c r="BU23" s="29" t="e">
        <f>BU15+BU22</f>
        <v>#DIV/0!</v>
      </c>
      <c r="BV23">
        <f>BV15+BV22</f>
        <v>0.653730414029199913</v>
      </c>
    </row>
    <row r="24" spans="1:74">
      <c r="A24" s="17"/>
      <c r="B24" s="33">
        <f>B16+B23</f>
        <v>4.54856361149099975</v>
      </c>
      <c r="C24" s="33" t="e">
        <f>C16+C23</f>
        <v>#DIV/0!</v>
      </c>
      <c r="D24" s="33">
        <f>D16+D23</f>
        <v>0.265189922783000043</v>
      </c>
      <c r="E24" s="33" t="e">
        <f>E16+E23</f>
        <v>#DIV/0!</v>
      </c>
      <c r="F24" s="33">
        <f>F16+F23</f>
        <v>2.5187752744077998</v>
      </c>
      <c r="G24" s="33" t="e">
        <f>G16+G23</f>
        <v>#DIV/0!</v>
      </c>
      <c r="H24" s="33">
        <f>H16+H23</f>
        <v>21.2679913386830002</v>
      </c>
      <c r="I24" s="33" t="e">
        <f>I16+I23</f>
        <v>#DIV/0!</v>
      </c>
      <c r="J24" s="33">
        <f>J16+J23</f>
        <v>13.7122302158273008</v>
      </c>
      <c r="K24" s="33" t="e">
        <f>K16+K23</f>
        <v>#DIV/0!</v>
      </c>
      <c r="L24" s="33">
        <f>L16+L23</f>
        <v>22.8783465666521018</v>
      </c>
      <c r="M24" s="33" t="e">
        <f>M16+M23</f>
        <v>#DIV/0!</v>
      </c>
      <c r="N24" s="33">
        <f>N16+N23</f>
        <v>2.75630632329100012</v>
      </c>
      <c r="O24" s="33">
        <f>O16+O23</f>
        <v>2.77657266811289993</v>
      </c>
      <c r="P24" s="33" t="e">
        <f>P16+P23</f>
        <v>#DIV/0!</v>
      </c>
      <c r="Q24" s="33">
        <f>Q16+Q23</f>
        <v>63.2860583355632969</v>
      </c>
      <c r="R24" s="33">
        <f>R16+R23</f>
        <v>9.97657470067670005</v>
      </c>
      <c r="S24" s="33">
        <f>S16+S23</f>
        <v>28.9683241904088007</v>
      </c>
      <c r="T24" s="33">
        <f>T16+T23</f>
        <v>5.05221563646629956</v>
      </c>
      <c r="U24" s="33">
        <f>U16+U23</f>
        <v>20.6699579746215001</v>
      </c>
      <c r="V24" s="33">
        <f>V16+V23</f>
        <v>10.8532423208190991</v>
      </c>
      <c r="W24" s="2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>
        <f>AC16+AC23</f>
        <v>0.655206425250099933</v>
      </c>
      <c r="AD24" s="33">
        <f>AD16+AD23</f>
        <v>5.23541604974830044</v>
      </c>
      <c r="AE24" s="33">
        <f>AE16+AE23</f>
        <v>0.0621375310688000049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>
        <f>BB16+BB23</f>
        <v>0.133422281520999997</v>
      </c>
      <c r="BC24" s="33">
        <f>BC16+BC23</f>
        <v>0.35577692786620001</v>
      </c>
      <c r="BD24" s="33">
        <f>BD16+BD23</f>
        <v>0.0339328130302000019</v>
      </c>
      <c r="BE24" s="33" t="e">
        <f>BE16+BE23</f>
        <v>#DIV/0!</v>
      </c>
      <c r="BF24" s="33" t="e">
        <f>BF16+BF23</f>
        <v>#DIV/0!</v>
      </c>
      <c r="BG24" s="33">
        <f>BG16+BG23</f>
        <v>0.113927655938500005</v>
      </c>
      <c r="BH24" s="33">
        <f>BH16+BH23</f>
        <v>0.0528559850594000036</v>
      </c>
      <c r="BI24" s="33" t="e">
        <f>BI16+BI23</f>
        <v>#DIV/0!</v>
      </c>
      <c r="BJ24" s="61">
        <f>BJ16+BJ23</f>
        <v>0.0264081186101999998</v>
      </c>
      <c r="BK24" s="33">
        <f>BK16+BK23</f>
        <v>1.1471549038972999</v>
      </c>
      <c r="BL24" s="33" t="e">
        <f>BL16+BL23</f>
        <v>#DIV/0!</v>
      </c>
      <c r="BM24" s="33" t="e">
        <f>BM16+BM23</f>
        <v>#DIV/0!</v>
      </c>
      <c r="BN24" s="33">
        <f>BN16+BN23</f>
        <v>3.21021079094960005</v>
      </c>
      <c r="BO24" s="61">
        <f>BO16+BO23</f>
        <v>0.333873891061700023</v>
      </c>
      <c r="BP24" s="33" t="e">
        <f>BP16+BP23</f>
        <v>#DIV/0!</v>
      </c>
      <c r="BQ24" s="61">
        <f>BQ16+BQ23</f>
        <v>0.0848291540836000024</v>
      </c>
      <c r="BR24" s="33" t="e">
        <f>BR16+BR23</f>
        <v>#DIV/0!</v>
      </c>
      <c r="BS24" s="33" t="e">
        <f>BS16+BS23</f>
        <v>#DIV/0!</v>
      </c>
      <c r="BT24" s="61">
        <f>BT16+BT23</f>
        <v>0.124332626343899988</v>
      </c>
      <c r="BU24" s="29" t="e">
        <f>BU16+BU23</f>
        <v>#DIV/0!</v>
      </c>
      <c r="BV24">
        <f>BV16+BV23</f>
        <v>1.83667116322499986</v>
      </c>
    </row>
    <row r="25" spans="1:74">
      <c r="A25" s="17"/>
      <c r="B25" s="33">
        <f>B17+B24</f>
        <v>42.5786593707248997</v>
      </c>
      <c r="C25" s="33" t="e">
        <f>C17+C24</f>
        <v>#DIV/0!</v>
      </c>
      <c r="D25" s="33">
        <f>D17+D24</f>
        <v>14.9871304890414994</v>
      </c>
      <c r="E25" s="33" t="e">
        <f>E17+E24</f>
        <v>#DIV/0!</v>
      </c>
      <c r="F25" s="33">
        <f>F17+F24</f>
        <v>43.6664740997495997</v>
      </c>
      <c r="G25" s="33" t="e">
        <f>G17+G24</f>
        <v>#DIV/0!</v>
      </c>
      <c r="H25" s="33">
        <f>H17+H24</f>
        <v>61.2533435231180974</v>
      </c>
      <c r="I25" s="33" t="e">
        <f>I17+I24</f>
        <v>#DIV/0!</v>
      </c>
      <c r="J25" s="33">
        <f>J17+J24</f>
        <v>67.6258992805754957</v>
      </c>
      <c r="K25" s="33" t="e">
        <f>K17+K24</f>
        <v>#DIV/0!</v>
      </c>
      <c r="L25" s="33">
        <f>L17+L24</f>
        <v>78.7256114591231011</v>
      </c>
      <c r="M25" s="33" t="e">
        <f>M17+M24</f>
        <v>#DIV/0!</v>
      </c>
      <c r="N25" s="33">
        <f>N17+N24</f>
        <v>53.071151163229203</v>
      </c>
      <c r="O25" s="33">
        <f>O17+O24</f>
        <v>58.1778741865511009</v>
      </c>
      <c r="P25" s="33" t="e">
        <f>P17+P24</f>
        <v>#DIV/0!</v>
      </c>
      <c r="Q25" s="33">
        <f>Q17+Q24</f>
        <v>83.4359111586833961</v>
      </c>
      <c r="R25" s="33">
        <f>R17+R24</f>
        <v>73.9198334200936955</v>
      </c>
      <c r="S25" s="33">
        <f>S17+S24</f>
        <v>86.5687488940011036</v>
      </c>
      <c r="T25" s="33">
        <f>T17+T24</f>
        <v>71.4930849562518063</v>
      </c>
      <c r="U25" s="33">
        <f>U17+U24</f>
        <v>78.2855277653106043</v>
      </c>
      <c r="V25" s="33">
        <f>V17+V24</f>
        <v>74.875295353111099</v>
      </c>
      <c r="W25" s="2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>
        <f>AC17+AC24</f>
        <v>15.0732703959419005</v>
      </c>
      <c r="AD25" s="33">
        <f>AD17+AD24</f>
        <v>46.3517915309446025</v>
      </c>
      <c r="AE25" s="33">
        <f>AE17+AE24</f>
        <v>12.4516708091687995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>
        <f>BB17+BB24</f>
        <v>24.3064003453281998</v>
      </c>
      <c r="BC25" s="33">
        <f>BC17+BC24</f>
        <v>6.72863114826999986</v>
      </c>
      <c r="BD25" s="33">
        <f>BD17+BD24</f>
        <v>37.5781666585873992</v>
      </c>
      <c r="BE25" s="33" t="e">
        <f>BE17+BE24</f>
        <v>#DIV/0!</v>
      </c>
      <c r="BF25" s="33" t="e">
        <f>BF17+BF24</f>
        <v>#DIV/0!</v>
      </c>
      <c r="BG25" s="33">
        <f>BG17+BG24</f>
        <v>12.6871103515934003</v>
      </c>
      <c r="BH25" s="33">
        <f>BH17+BH24</f>
        <v>11.2336586912858003</v>
      </c>
      <c r="BI25" s="33" t="e">
        <f>BI17+BI24</f>
        <v>#DIV/0!</v>
      </c>
      <c r="BJ25" s="61">
        <f>BJ17+BJ24</f>
        <v>8.97876032746069974</v>
      </c>
      <c r="BK25" s="33">
        <f>BK17+BK24</f>
        <v>11.1714654713971004</v>
      </c>
      <c r="BL25" s="33" t="e">
        <f>BL17+BL24</f>
        <v>#DIV/0!</v>
      </c>
      <c r="BM25" s="33" t="e">
        <f>BM17+BM24</f>
        <v>#DIV/0!</v>
      </c>
      <c r="BN25" s="33">
        <f>BN17+BN24</f>
        <v>23.5737768323342003</v>
      </c>
      <c r="BO25" s="61">
        <f>BO17+BO24</f>
        <v>51.0381888136347968</v>
      </c>
      <c r="BP25" s="33" t="e">
        <f>BP17+BP24</f>
        <v>#DIV/0!</v>
      </c>
      <c r="BQ25" s="61">
        <f>BQ17+BQ24</f>
        <v>16.2430864239420991</v>
      </c>
      <c r="BR25" s="33" t="e">
        <f>BR17+BR24</f>
        <v>#DIV/0!</v>
      </c>
      <c r="BS25" s="33" t="e">
        <f>BS17+BS24</f>
        <v>#DIV/0!</v>
      </c>
      <c r="BT25" s="61">
        <f>BT17+BT24</f>
        <v>12.0675784392599006</v>
      </c>
      <c r="BU25" s="29" t="e">
        <f>BU17+BU24</f>
        <v>#DIV/0!</v>
      </c>
      <c r="BV25">
        <f>BV17+BV24</f>
        <v>6.14299055722730003</v>
      </c>
    </row>
    <row r="26" spans="1:74">
      <c r="A26" s="17"/>
      <c r="B26" s="33">
        <f>B18+B25</f>
        <v>92.2366621067029939</v>
      </c>
      <c r="C26" s="33" t="e">
        <f>C18+C25</f>
        <v>#DIV/0!</v>
      </c>
      <c r="D26" s="33">
        <f>D18+D25</f>
        <v>90.4180641135638012</v>
      </c>
      <c r="E26" s="33" t="e">
        <f>E18+E25</f>
        <v>#DIV/0!</v>
      </c>
      <c r="F26" s="33">
        <f>F18+F25</f>
        <v>96.2642018101289949</v>
      </c>
      <c r="G26" s="33" t="e">
        <f>G18+G25</f>
        <v>#DIV/0!</v>
      </c>
      <c r="H26" s="33">
        <f>H18+H25</f>
        <v>93.3225066870462996</v>
      </c>
      <c r="I26" s="33" t="e">
        <f>I18+I25</f>
        <v>#DIV/0!</v>
      </c>
      <c r="J26" s="33">
        <f>J18+J25</f>
        <v>99.7338129496402956</v>
      </c>
      <c r="K26" s="33" t="e">
        <f>K18+K25</f>
        <v>#DIV/0!</v>
      </c>
      <c r="L26" s="33">
        <f>L18+L25</f>
        <v>98.8030163986753962</v>
      </c>
      <c r="M26" s="33" t="e">
        <f>M18+M25</f>
        <v>#DIV/0!</v>
      </c>
      <c r="N26" s="33">
        <f>N18+N25</f>
        <v>95.6110252252932042</v>
      </c>
      <c r="O26" s="33">
        <f>O18+O25</f>
        <v>86.2906724511932026</v>
      </c>
      <c r="P26" s="33" t="e">
        <f>P18+P25</f>
        <v>#DIV/0!</v>
      </c>
      <c r="Q26" s="33">
        <f>Q18+Q25</f>
        <v>97.5916510569976055</v>
      </c>
      <c r="R26" s="33">
        <f>R18+R25</f>
        <v>97.8552837064029006</v>
      </c>
      <c r="S26" s="33">
        <f>S18+S25</f>
        <v>98.9559370023005016</v>
      </c>
      <c r="T26" s="33">
        <f>T18+T25</f>
        <v>97.3186565057860946</v>
      </c>
      <c r="U26" s="33">
        <f>U18+U25</f>
        <v>99.2166143049491041</v>
      </c>
      <c r="V26" s="33">
        <f>V18+V25</f>
        <v>98.2698871094775939</v>
      </c>
      <c r="W26" s="2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>
        <f>AC18+AC25</f>
        <v>94.7195998309144045</v>
      </c>
      <c r="AD26" s="33">
        <f>AD18+AD25</f>
        <v>96.2659164939294953</v>
      </c>
      <c r="AE26" s="33">
        <f>AE18+AE25</f>
        <v>95.8333333333333997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>
        <f>BB18+BB25</f>
        <v>98.2969038182316979</v>
      </c>
      <c r="BC26" s="33">
        <f>BC18+BC25</f>
        <v>93.8050342435293061</v>
      </c>
      <c r="BD26" s="33">
        <f>BD18+BD25</f>
        <v>97.6877211692277996</v>
      </c>
      <c r="BE26" s="33" t="e">
        <f>BE18+BE25</f>
        <v>#DIV/0!</v>
      </c>
      <c r="BF26" s="33" t="e">
        <f>BF18+BF25</f>
        <v>#DIV/0!</v>
      </c>
      <c r="BG26" s="33">
        <f>BG18+BG25</f>
        <v>96.8290135763789976</v>
      </c>
      <c r="BH26" s="33">
        <f>BH18+BH25</f>
        <v>96.0639909792452045</v>
      </c>
      <c r="BI26" s="33" t="e">
        <f>BI18+BI25</f>
        <v>#DIV/0!</v>
      </c>
      <c r="BJ26" s="61">
        <f>BJ18+BJ25</f>
        <v>95.6728411363037026</v>
      </c>
      <c r="BK26" s="33">
        <f>BK18+BK25</f>
        <v>97.7094887183773011</v>
      </c>
      <c r="BL26" s="33" t="e">
        <f>BL18+BL25</f>
        <v>#DIV/0!</v>
      </c>
      <c r="BM26" s="33" t="e">
        <f>BM18+BM25</f>
        <v>#DIV/0!</v>
      </c>
      <c r="BN26" s="33">
        <f>BN18+BN25</f>
        <v>94.4343453877393983</v>
      </c>
      <c r="BO26" s="61">
        <f>BO18+BO25</f>
        <v>98.5468536360456966</v>
      </c>
      <c r="BP26" s="33" t="e">
        <f>BP18+BP25</f>
        <v>#DIV/0!</v>
      </c>
      <c r="BQ26" s="61">
        <f>BQ18+BQ25</f>
        <v>96.5559363442027063</v>
      </c>
      <c r="BR26" s="33" t="e">
        <f>BR18+BR25</f>
        <v>#DIV/0!</v>
      </c>
      <c r="BS26" s="33" t="e">
        <f>BS18+BS25</f>
        <v>#DIV/0!</v>
      </c>
      <c r="BT26" s="61">
        <f>BT18+BT25</f>
        <v>93.637095004754002</v>
      </c>
      <c r="BU26" s="29" t="e">
        <f>BU18+BU25</f>
        <v>#DIV/0!</v>
      </c>
      <c r="BV26">
        <f>BV18+BV25</f>
        <v>64.2523606931617053</v>
      </c>
    </row>
    <row r="27" spans="1:74">
      <c r="A27" s="17"/>
      <c r="B27" s="33">
        <f>B19+B26</f>
        <v>99.9658002735976936</v>
      </c>
      <c r="C27" s="33" t="e">
        <f>C19+C26</f>
        <v>#DIV/0!</v>
      </c>
      <c r="D27" s="33">
        <f>D19+D26</f>
        <v>99.9532017783324989</v>
      </c>
      <c r="E27" s="33" t="e">
        <f>E19+E26</f>
        <v>#DIV/0!</v>
      </c>
      <c r="F27" s="33">
        <f>F19+F26</f>
        <v>99.9422299248988963</v>
      </c>
      <c r="G27" s="33" t="e">
        <f>G19+G26</f>
        <v>#DIV/0!</v>
      </c>
      <c r="H27" s="33">
        <f>H19+H26</f>
        <v>99.9968156922685978</v>
      </c>
      <c r="I27" s="33" t="e">
        <f>I19+I26</f>
        <v>#DIV/0!</v>
      </c>
      <c r="J27" s="33">
        <f>J19+J26</f>
        <v>99.9856115107914007</v>
      </c>
      <c r="K27" s="33" t="e">
        <f>K19+K26</f>
        <v>#DIV/0!</v>
      </c>
      <c r="L27" s="33">
        <f>L19+L26</f>
        <v>99.9601005466225985</v>
      </c>
      <c r="M27" s="33" t="e">
        <f>M19+M26</f>
        <v>#DIV/0!</v>
      </c>
      <c r="N27" s="33">
        <f>N19+N26</f>
        <v>99.9358998529468039</v>
      </c>
      <c r="O27" s="33">
        <f>O19+O26</f>
        <v>100</v>
      </c>
      <c r="P27" s="33" t="e">
        <f>P19+P26</f>
        <v>#DIV/0!</v>
      </c>
      <c r="Q27" s="33">
        <f>Q19+Q26</f>
        <v>99.973240567299996</v>
      </c>
      <c r="R27" s="33">
        <f>R19+R26</f>
        <v>99.9479437792816015</v>
      </c>
      <c r="S27" s="33">
        <f>S19+S26</f>
        <v>100.035391966023994</v>
      </c>
      <c r="T27" s="33">
        <f>T19+T26</f>
        <v>99.971775331639904</v>
      </c>
      <c r="U27" s="33">
        <f>U19+U26</f>
        <v>99.9632787955443973</v>
      </c>
      <c r="V27" s="33">
        <f>V19+V26</f>
        <v>99.6980834864794048</v>
      </c>
      <c r="W27" s="2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>
        <f>AC19+AC26</f>
        <v>99.964773848104798</v>
      </c>
      <c r="AD27" s="33">
        <f>AD19+AD26</f>
        <v>99.9318922120225039</v>
      </c>
      <c r="AE27" s="33">
        <f>AE19+AE26</f>
        <v>99.9413145539906935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>
        <f>BB19+BB26</f>
        <v>100.039241847506005</v>
      </c>
      <c r="BC27" s="33">
        <f>BC19+BC26</f>
        <v>100.013341634794998</v>
      </c>
      <c r="BD27" s="33">
        <f>BD19+BD26</f>
        <v>99.9466770080954063</v>
      </c>
      <c r="BE27" s="33" t="e">
        <f>BE19+BE26</f>
        <v>#DIV/0!</v>
      </c>
      <c r="BF27" s="33" t="e">
        <f>BF19+BF26</f>
        <v>#DIV/0!</v>
      </c>
      <c r="BG27" s="33">
        <f>BG19+BG26</f>
        <v>99.9430361720308014</v>
      </c>
      <c r="BH27" s="33">
        <f>BH19+BH26</f>
        <v>99.9577152119525039</v>
      </c>
      <c r="BI27" s="33" t="e">
        <f>BI19+BI26</f>
        <v>#DIV/0!</v>
      </c>
      <c r="BJ27" s="61">
        <f>BJ19+BJ26</f>
        <v>99.9698192930169967</v>
      </c>
      <c r="BK27" s="33">
        <f>BK19+BK26</f>
        <v>99.9392235812505021</v>
      </c>
      <c r="BL27" s="33" t="e">
        <f>BL19+BL26</f>
        <v>#DIV/0!</v>
      </c>
      <c r="BM27" s="33" t="e">
        <f>BM19+BM26</f>
        <v>#DIV/0!</v>
      </c>
      <c r="BN27" s="33">
        <f>BN19+BN26</f>
        <v>99.8684973892865031</v>
      </c>
      <c r="BO27" s="61">
        <f>BO19+BO26</f>
        <v>99.9268657191008032</v>
      </c>
      <c r="BP27" s="33" t="e">
        <f>BP19+BP26</f>
        <v>#DIV/0!</v>
      </c>
      <c r="BQ27" s="61">
        <f>BQ19+BQ26</f>
        <v>99.9219571782429057</v>
      </c>
      <c r="BR27" s="33" t="e">
        <f>BR19+BR26</f>
        <v>#DIV/0!</v>
      </c>
      <c r="BS27" s="33" t="e">
        <f>BS19+BS26</f>
        <v>#DIV/0!</v>
      </c>
      <c r="BT27" s="61">
        <f>BT19+BT26</f>
        <v>100</v>
      </c>
      <c r="BU27" s="29" t="e">
        <f>BU19+BU26</f>
        <v>#DIV/0!</v>
      </c>
      <c r="BV27">
        <f>BV19+BV26</f>
        <v>99.0038393690982019</v>
      </c>
    </row>
    <row r="28" spans="1:74">
      <c r="A28" s="18"/>
      <c r="B28" s="33">
        <f>B20+B27</f>
        <v>99.9999999999999005</v>
      </c>
      <c r="C28" s="33" t="e">
        <f>C20+C27</f>
        <v>#DIV/0!</v>
      </c>
      <c r="D28" s="33">
        <f>D20+D27</f>
        <v>99.9922002963888019</v>
      </c>
      <c r="E28" s="33" t="e">
        <f>E20+E27</f>
        <v>#DIV/0!</v>
      </c>
      <c r="F28" s="33">
        <f>F20+F27</f>
        <v>99.9576352782592039</v>
      </c>
      <c r="G28" s="33" t="e">
        <f>G20+G27</f>
        <v>#DIV/0!</v>
      </c>
      <c r="H28" s="33">
        <f>H20+H27</f>
        <v>99.9968156922685978</v>
      </c>
      <c r="I28" s="33" t="e">
        <f>I20+I27</f>
        <v>#DIV/0!</v>
      </c>
      <c r="J28" s="33">
        <f>J20+J27</f>
        <v>99.9856115107914007</v>
      </c>
      <c r="K28" s="33" t="e">
        <f>K20+K27</f>
        <v>#DIV/0!</v>
      </c>
      <c r="L28" s="33">
        <f>L20+L27</f>
        <v>99.9601005466225985</v>
      </c>
      <c r="M28" s="33" t="e">
        <f>M20+M27</f>
        <v>#DIV/0!</v>
      </c>
      <c r="N28" s="33">
        <f>N20+N27</f>
        <v>99.9396704498323061</v>
      </c>
      <c r="O28" s="33">
        <f>O20+O27</f>
        <v>100</v>
      </c>
      <c r="P28" s="33" t="e">
        <f>P20+P27</f>
        <v>#DIV/0!</v>
      </c>
      <c r="Q28" s="33">
        <f>Q20+Q27</f>
        <v>99.973240567299996</v>
      </c>
      <c r="R28" s="33">
        <f>R20+R27</f>
        <v>99.9479437792816015</v>
      </c>
      <c r="S28" s="33">
        <f>S20+S27</f>
        <v>100.053087949035998</v>
      </c>
      <c r="T28" s="33">
        <f>T20+T27</f>
        <v>100</v>
      </c>
      <c r="U28" s="33">
        <f>U20+U27</f>
        <v>99.9999999999999005</v>
      </c>
      <c r="V28" s="33">
        <f>V20+V27</f>
        <v>99.7007088474665011</v>
      </c>
      <c r="W28" s="2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>
        <f>AC20+AC27</f>
        <v>100</v>
      </c>
      <c r="AD28" s="33">
        <f>AD20+AD27</f>
        <v>99.9526206692329993</v>
      </c>
      <c r="AE28" s="33">
        <f>AE20+AE27</f>
        <v>100.003452085060005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>
        <f>BB20+BB27</f>
        <v>100.043166032257005</v>
      </c>
      <c r="BC28" s="33">
        <f>BC20+BC27</f>
        <v>100.048919327581999</v>
      </c>
      <c r="BD28" s="33">
        <f>BD20+BD27</f>
        <v>99.9466770080954063</v>
      </c>
      <c r="BE28" s="33" t="e">
        <f>BE20+BE27</f>
        <v>#DIV/0!</v>
      </c>
      <c r="BF28" s="33" t="e">
        <f>BF20+BF27</f>
        <v>#DIV/0!</v>
      </c>
      <c r="BG28" s="33">
        <f>BG20+BG27</f>
        <v>99.9493654862496044</v>
      </c>
      <c r="BH28" s="33">
        <f>BH20+BH27</f>
        <v>99.9823813383135018</v>
      </c>
      <c r="BI28" s="33" t="e">
        <f>BI20+BI27</f>
        <v>#DIV/0!</v>
      </c>
      <c r="BJ28" s="61">
        <f>BJ20+BJ27</f>
        <v>100</v>
      </c>
      <c r="BK28" s="33">
        <f>BK20+BK27</f>
        <v>100.079769049608998</v>
      </c>
      <c r="BL28" s="33" t="e">
        <f>BL20+BL27</f>
        <v>#DIV/0!</v>
      </c>
      <c r="BM28" s="33" t="e">
        <f>BM20+BM27</f>
        <v>#DIV/0!</v>
      </c>
      <c r="BN28" s="33">
        <f>BN20+BN27</f>
        <v>99.9265132469543005</v>
      </c>
      <c r="BO28" s="61">
        <f>BO20+BO27</f>
        <v>99.9300454704441989</v>
      </c>
      <c r="BP28" s="33" t="e">
        <f>BP20+BP27</f>
        <v>#DIV/0!</v>
      </c>
      <c r="BQ28" s="61">
        <f>BQ20+BQ27</f>
        <v>99.9660683383663979</v>
      </c>
      <c r="BR28" s="33" t="e">
        <f>BR20+BR27</f>
        <v>#DIV/0!</v>
      </c>
      <c r="BS28" s="33" t="e">
        <f>BS20+BS27</f>
        <v>#DIV/0!</v>
      </c>
      <c r="BT28" s="61">
        <f>BT20+BT27</f>
        <v>100</v>
      </c>
      <c r="BU28" s="29" t="e">
        <f>BU20+BU27</f>
        <v>#DIV/0!</v>
      </c>
      <c r="BV28">
        <f>BV20+BV27</f>
        <v>99.6368164366503066</v>
      </c>
    </row>
    <row r="29" spans="1:7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2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28"/>
    </row>
    <row r="30" spans="1:74">
      <c r="A30" s="9" t="s">
        <v>45</v>
      </c>
      <c r="B30" s="30">
        <f>SUM(B6:B12)</f>
        <v>292.399999999999977</v>
      </c>
      <c r="C30" s="30">
        <f>SUM(C6:C12)</f>
        <v>0</v>
      </c>
      <c r="D30" s="30">
        <f>SUM(D6:D12)</f>
        <v>256.399999999999977</v>
      </c>
      <c r="E30" s="30">
        <f>SUM(E6:E12)</f>
        <v>0</v>
      </c>
      <c r="F30" s="30">
        <f>SUM(F6:F12)</f>
        <v>259.54000000000002</v>
      </c>
      <c r="G30" s="30">
        <f>SUM(G6:G12)</f>
        <v>0</v>
      </c>
      <c r="H30" s="30">
        <f>SUM(H6:H12)</f>
        <v>314.029999999999973</v>
      </c>
      <c r="I30" s="30">
        <f>SUM(I6:I12)</f>
        <v>0</v>
      </c>
      <c r="J30" s="30">
        <f>SUM(J6:J12)</f>
        <v>277.95999999999998</v>
      </c>
      <c r="K30" s="30">
        <f>SUM(K6:K12)</f>
        <v>0</v>
      </c>
      <c r="L30" s="30">
        <f>SUM(L6:L12)</f>
        <v>250.530000000000001</v>
      </c>
      <c r="M30" s="30">
        <f>SUM(M6:M12)</f>
        <v>0</v>
      </c>
      <c r="N30" s="30">
        <f>SUM(N6:N12)</f>
        <v>265.050000000000011</v>
      </c>
      <c r="O30" s="30">
        <f>SUM(O6:O12)</f>
        <v>691.5</v>
      </c>
      <c r="P30" s="30">
        <f>SUM(P6:P12)</f>
        <v>0</v>
      </c>
      <c r="Q30" s="30">
        <f>SUM(Q6:Q12)</f>
        <v>373.600000000000023</v>
      </c>
      <c r="R30" s="30">
        <f>SUM(R6:R12)</f>
        <v>384</v>
      </c>
      <c r="S30" s="30">
        <f>SUM(S6:S12)</f>
        <v>565.399999999999977</v>
      </c>
      <c r="T30" s="30">
        <f>SUM(T6:T12)</f>
        <v>354.300000000000011</v>
      </c>
      <c r="U30" s="30">
        <f>SUM(U6:U12)</f>
        <v>245.090000000000003</v>
      </c>
      <c r="V30" s="30">
        <f>SUM(V6:V12)</f>
        <v>379.759999999999991</v>
      </c>
      <c r="W30" s="21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283.879999999999995</v>
      </c>
      <c r="AD30" s="30">
        <f>SUM(AD6:AD12)</f>
        <v>337.54000000000002</v>
      </c>
      <c r="AE30" s="30">
        <f>SUM(AE6:AE12)</f>
        <v>289.689999999999998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254.939999999999998</v>
      </c>
      <c r="BC30" s="30">
        <f>SUM(BC6:BC12)</f>
        <v>224.969999999999999</v>
      </c>
      <c r="BD30" s="30">
        <f>SUM(BD6:BD12)</f>
        <v>206.180000000000007</v>
      </c>
      <c r="BE30" s="30">
        <f>SUM(BE6:BE12)</f>
        <v>0</v>
      </c>
      <c r="BF30" s="30">
        <f>SUM(BF6:BF12)</f>
        <v>0</v>
      </c>
      <c r="BG30" s="30">
        <f>SUM(BG6:BG12)</f>
        <v>315.829999999999984</v>
      </c>
      <c r="BH30" s="30">
        <f>SUM(BH6:BH12)</f>
        <v>283.740000000000009</v>
      </c>
      <c r="BI30" s="30">
        <f>SUM(BI6:BI12)</f>
        <v>0</v>
      </c>
      <c r="BJ30" s="31">
        <f>SUM(BJ6:BJ12)</f>
        <v>265.069999999999993</v>
      </c>
      <c r="BK30" s="30">
        <f>SUM(BK6:BK12)</f>
        <v>263.470000000000027</v>
      </c>
      <c r="BL30" s="30">
        <f>SUM(BL6:BL12)</f>
        <v>0</v>
      </c>
      <c r="BM30" s="30">
        <f>SUM(BM6:BM12)</f>
        <v>0</v>
      </c>
      <c r="BN30" s="30">
        <f>SUM(BN6:BN12)</f>
        <v>258.360000000000014</v>
      </c>
      <c r="BO30" s="31">
        <f>SUM(BO6:BO12)</f>
        <v>314.269999999999982</v>
      </c>
      <c r="BP30" s="30">
        <f>SUM(BP6:BP12)</f>
        <v>0</v>
      </c>
      <c r="BQ30" s="31">
        <f>SUM(BQ6:BQ12)</f>
        <v>294.610000000000014</v>
      </c>
      <c r="BR30" s="30">
        <f>SUM(BR6:BR12)</f>
        <v>0</v>
      </c>
      <c r="BS30" s="30">
        <f>SUM(BS6:BS12)</f>
        <v>0</v>
      </c>
      <c r="BT30" s="31">
        <f>SUM(BT6:BT12)</f>
        <v>136.72999999999999</v>
      </c>
      <c r="BU30" s="27">
        <f>SUM(BU6:BU12)</f>
        <v>0</v>
      </c>
      <c r="BV30">
        <f>SUM(BV6:BV12)</f>
        <v>960.200000000000045</v>
      </c>
    </row>
    <row r="31" spans="1:74">
      <c r="A31" s="18" t="s">
        <v>46</v>
      </c>
      <c r="B31" s="36">
        <f>B4-B30</f>
        <v>0</v>
      </c>
      <c r="C31" s="36">
        <f>C4-C30</f>
        <v>0</v>
      </c>
      <c r="D31" s="36">
        <f>D4-D30</f>
        <v>0.0200000000000389999</v>
      </c>
      <c r="E31" s="36">
        <f>E4-E30</f>
        <v>0</v>
      </c>
      <c r="F31" s="36">
        <f>F4-F30</f>
        <v>0.109999999999956998</v>
      </c>
      <c r="G31" s="36">
        <f>G4-G30</f>
        <v>0</v>
      </c>
      <c r="H31" s="36">
        <f>H4-H30</f>
        <v>0.0100000000000479994</v>
      </c>
      <c r="I31" s="36">
        <f>I4-I30</f>
        <v>0</v>
      </c>
      <c r="J31" s="36">
        <f>J4-J30</f>
        <v>0.0400000000000200018</v>
      </c>
      <c r="K31" s="36">
        <f>K4-K30</f>
        <v>0</v>
      </c>
      <c r="L31" s="36">
        <f>L4-L30</f>
        <v>0.0999999999999939959</v>
      </c>
      <c r="M31" s="36">
        <f>M4-M30</f>
        <v>0</v>
      </c>
      <c r="N31" s="36">
        <f>N4-N30</f>
        <v>0.15999999999996799</v>
      </c>
      <c r="O31" s="36">
        <f>O4-O30</f>
        <v>0</v>
      </c>
      <c r="P31" s="36">
        <f>P4-P30</f>
        <v>0</v>
      </c>
      <c r="Q31" s="36">
        <f>Q4-Q30</f>
        <v>0.0999999999999660005</v>
      </c>
      <c r="R31" s="36">
        <f>R4-R30</f>
        <v>0.199999999999988987</v>
      </c>
      <c r="S31" s="36">
        <f>S4-S30</f>
        <v>-0.299999999999955023</v>
      </c>
      <c r="T31" s="36">
        <f>T4-T30</f>
        <v>0</v>
      </c>
      <c r="U31" s="36">
        <f>U4-U30</f>
        <v>0</v>
      </c>
      <c r="V31" s="36">
        <f>V4-V30</f>
        <v>1.13999999999998991</v>
      </c>
      <c r="W31" s="37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0.15999999999996799</v>
      </c>
      <c r="AE31" s="36">
        <f>AE4-AE30</f>
        <v>-0.00999999999999100098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-0.109999999999984999</v>
      </c>
      <c r="BC31" s="36">
        <f>BC4-BC30</f>
        <v>-0.109999999999984999</v>
      </c>
      <c r="BD31" s="36">
        <f>BD4-BD30</f>
        <v>0.109999999999984999</v>
      </c>
      <c r="BE31" s="36">
        <f>BE4-BE30</f>
        <v>0</v>
      </c>
      <c r="BF31" s="36">
        <f>BF4-BF30</f>
        <v>0</v>
      </c>
      <c r="BG31" s="36">
        <f>BG4-BG30</f>
        <v>0.160000000000025011</v>
      </c>
      <c r="BH31" s="36">
        <f>BH4-BH30</f>
        <v>0.0500000000000110045</v>
      </c>
      <c r="BI31" s="36">
        <f>BI4-BI30</f>
        <v>0</v>
      </c>
      <c r="BJ31" s="62">
        <f>BJ4-BJ30</f>
        <v>0</v>
      </c>
      <c r="BK31" s="36">
        <f>BK4-BK30</f>
        <v>-0.21000000000003598</v>
      </c>
      <c r="BL31" s="36">
        <f>BL4-BL30</f>
        <v>0</v>
      </c>
      <c r="BM31" s="36">
        <f>BM4-BM30</f>
        <v>0</v>
      </c>
      <c r="BN31" s="36">
        <f>BN4-BN30</f>
        <v>0.189999999999997993</v>
      </c>
      <c r="BO31" s="62">
        <f>BO4-BO30</f>
        <v>0.220000000000027018</v>
      </c>
      <c r="BP31" s="36">
        <f>BP4-BP30</f>
        <v>0</v>
      </c>
      <c r="BQ31" s="62">
        <f>BQ4-BQ30</f>
        <v>0.0999999999999660005</v>
      </c>
      <c r="BR31" s="36">
        <f>BR4-BR30</f>
        <v>0</v>
      </c>
      <c r="BS31" s="36">
        <f>BS4-BS30</f>
        <v>0</v>
      </c>
      <c r="BT31" s="62">
        <f>BT4-BT30</f>
        <v>0</v>
      </c>
      <c r="BU31" s="38">
        <f>BU4-BU30</f>
        <v>0</v>
      </c>
      <c r="BV31">
        <f>BV4-BV30</f>
        <v>3.5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M36"/>
  <sheetViews>
    <sheetView view="normal" topLeftCell="BG1" workbookViewId="0">
      <selection activeCell="AN6" sqref="AN6"/>
    </sheetView>
  </sheetViews>
  <sheetFormatPr defaultRowHeight="15.40"/>
  <cols>
    <col min="1" max="1" width="10.455357" customWidth="1"/>
    <col min="16" max="16" width="8.723214" customWidth="1" style="3"/>
    <col min="37" max="37" width="9.178571" customWidth="1" style="3"/>
    <col min="64" max="64" width="20.544643" customWidth="1"/>
    <col min="65" max="65" width="9.178571" customWidth="1"/>
  </cols>
  <sheetData>
    <row r="1" spans="2:22">
      <c r="B1" t="s">
        <v>0</v>
      </c>
      <c r="V1" t="s">
        <v>1</v>
      </c>
    </row>
    <row r="2" spans="2:65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s="3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s="3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  <c r="AT2" t="s">
        <v>24</v>
      </c>
      <c r="AU2" t="s">
        <v>24</v>
      </c>
      <c r="AV2" t="s">
        <v>25</v>
      </c>
      <c r="AW2" t="s">
        <v>25</v>
      </c>
      <c r="AX2" t="s">
        <v>26</v>
      </c>
      <c r="AY2" t="s">
        <v>26</v>
      </c>
      <c r="AZ2" t="s">
        <v>27</v>
      </c>
      <c r="BA2" t="s">
        <v>27</v>
      </c>
      <c r="BB2" t="s">
        <v>28</v>
      </c>
      <c r="BC2" t="s">
        <v>28</v>
      </c>
      <c r="BD2" t="s">
        <v>29</v>
      </c>
      <c r="BE2" t="s">
        <v>29</v>
      </c>
      <c r="BF2" t="s">
        <v>30</v>
      </c>
      <c r="BG2" t="s">
        <v>30</v>
      </c>
      <c r="BH2" t="s">
        <v>31</v>
      </c>
      <c r="BI2" t="s">
        <v>31</v>
      </c>
      <c r="BJ2" t="s">
        <v>32</v>
      </c>
      <c r="BK2" t="s">
        <v>33</v>
      </c>
      <c r="BL2" t="s">
        <v>127</v>
      </c>
      <c r="BM2" t="s">
        <v>128</v>
      </c>
    </row>
    <row r="3" spans="2:65">
      <c r="B3" t="s">
        <v>35</v>
      </c>
      <c r="C3" t="s">
        <v>36</v>
      </c>
      <c r="D3" t="s">
        <v>35</v>
      </c>
      <c r="E3" t="s">
        <v>36</v>
      </c>
      <c r="F3" t="s">
        <v>35</v>
      </c>
      <c r="G3" t="s">
        <v>36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s="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  <c r="AE3" t="s">
        <v>36</v>
      </c>
      <c r="AF3" t="s">
        <v>76</v>
      </c>
      <c r="AG3" t="s">
        <v>36</v>
      </c>
      <c r="AH3" t="s">
        <v>35</v>
      </c>
      <c r="AI3" t="s">
        <v>36</v>
      </c>
      <c r="AJ3" t="s">
        <v>35</v>
      </c>
      <c r="AK3" s="3" t="s">
        <v>36</v>
      </c>
      <c r="AL3" t="s">
        <v>35</v>
      </c>
      <c r="AM3" t="s">
        <v>36</v>
      </c>
      <c r="AN3" t="s">
        <v>35</v>
      </c>
      <c r="AO3" t="s">
        <v>36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35</v>
      </c>
      <c r="AW3" t="s">
        <v>36</v>
      </c>
      <c r="AX3" t="s">
        <v>35</v>
      </c>
      <c r="AY3" t="s">
        <v>36</v>
      </c>
      <c r="AZ3" t="s">
        <v>35</v>
      </c>
      <c r="BA3" t="s">
        <v>36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36</v>
      </c>
      <c r="BJ3" t="s">
        <v>35</v>
      </c>
      <c r="BK3" t="s">
        <v>36</v>
      </c>
      <c r="BM3" t="s">
        <v>121</v>
      </c>
    </row>
    <row r="4" spans="1:65">
      <c r="A4" t="s">
        <v>40</v>
      </c>
      <c r="P4" s="3" t="n">
        <v>260.829999999999984</v>
      </c>
      <c r="Q4" t="n">
        <v>298.430000000000007</v>
      </c>
      <c r="AF4" t="n">
        <v>336.300000000000011</v>
      </c>
      <c r="AG4" t="n">
        <v>290.610000000000014</v>
      </c>
      <c r="AJ4" t="n">
        <v>288.259999999999991</v>
      </c>
      <c r="AK4" s="3" t="n">
        <v>147</v>
      </c>
      <c r="AN4" t="n">
        <v>206.539999999999992</v>
      </c>
      <c r="AO4" t="n">
        <v>584.990000000000009</v>
      </c>
      <c r="BL4" t="n">
        <v>543.299999999999955</v>
      </c>
      <c r="BM4" t="n">
        <v>827.57000000000005</v>
      </c>
    </row>
    <row r="5" spans="1:65">
      <c r="A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spans="1:65">
      <c r="A6" t="n">
        <v>2</v>
      </c>
      <c r="P6" s="3" t="n">
        <v>0.170000000000000018</v>
      </c>
      <c r="Q6" t="n">
        <v>0.65</v>
      </c>
      <c r="AF6" t="n">
        <v>0</v>
      </c>
      <c r="AG6" t="n">
        <v>0.4</v>
      </c>
      <c r="AJ6" t="n">
        <v>0.119999999999999996</v>
      </c>
      <c r="AK6" s="3" t="n">
        <v>0.04</v>
      </c>
      <c r="AN6" t="n">
        <v>0</v>
      </c>
      <c r="AO6" t="n">
        <v>0.3</v>
      </c>
      <c r="BL6" t="n">
        <v>6.20000000000000018</v>
      </c>
      <c r="BM6" t="n">
        <v>66.8700000000000045</v>
      </c>
    </row>
    <row r="7" spans="1:65">
      <c r="A7" t="n">
        <v>1</v>
      </c>
      <c r="P7" s="3" t="n">
        <v>0.02</v>
      </c>
      <c r="Q7" t="n">
        <v>1</v>
      </c>
      <c r="AF7" t="n">
        <v>0.540000000000000036</v>
      </c>
      <c r="AG7" t="n">
        <v>0.160000000000000009</v>
      </c>
      <c r="AJ7" t="n">
        <v>0.869999999999999929</v>
      </c>
      <c r="AK7" s="3" t="n">
        <v>0</v>
      </c>
      <c r="AN7" t="n">
        <v>0</v>
      </c>
      <c r="AO7" t="n">
        <v>0.1</v>
      </c>
      <c r="BL7" t="n">
        <v>6.70000000000000018</v>
      </c>
      <c r="BM7" t="n">
        <v>506.069999999999993</v>
      </c>
    </row>
    <row r="8" spans="1:65">
      <c r="A8" t="n">
        <v>0.5</v>
      </c>
      <c r="P8" s="3" t="n">
        <v>0.479999999999999982</v>
      </c>
      <c r="Q8" t="n">
        <v>9.13000000000000078</v>
      </c>
      <c r="AF8" t="n">
        <v>6.90000000000000036</v>
      </c>
      <c r="AG8" t="n">
        <v>4.53000000000000025</v>
      </c>
      <c r="AJ8" t="n">
        <v>2.75999999999999979</v>
      </c>
      <c r="AK8" s="3" t="n">
        <v>0</v>
      </c>
      <c r="AN8" t="n">
        <v>0</v>
      </c>
      <c r="AO8" t="n">
        <v>0.1</v>
      </c>
      <c r="BL8" t="n">
        <v>7.40000000000000036</v>
      </c>
      <c r="BM8" t="n">
        <v>139</v>
      </c>
    </row>
    <row r="9" spans="1:65">
      <c r="A9" t="n">
        <v>0.25</v>
      </c>
      <c r="P9" s="3" t="n">
        <v>89.1500000000000057</v>
      </c>
      <c r="Q9" t="n">
        <v>145.930000000000007</v>
      </c>
      <c r="AF9" t="n">
        <v>61.5200000000000031</v>
      </c>
      <c r="AG9" t="n">
        <v>95.980000000000004</v>
      </c>
      <c r="AJ9" t="n">
        <v>44.990000000000002</v>
      </c>
      <c r="AK9" s="3" t="n">
        <v>4.79000000000000004</v>
      </c>
      <c r="AN9" t="n">
        <v>1.33000000000000007</v>
      </c>
      <c r="AO9" t="n">
        <v>8.14000000000000057</v>
      </c>
      <c r="BL9" t="n">
        <v>51</v>
      </c>
      <c r="BM9" t="n">
        <v>46.7999999999999972</v>
      </c>
    </row>
    <row r="10" spans="1:65">
      <c r="A10" t="n">
        <v>0.125</v>
      </c>
      <c r="P10" s="3" t="n">
        <v>157.710000000000008</v>
      </c>
      <c r="Q10" t="n">
        <v>131.120000000000005</v>
      </c>
      <c r="AF10" t="n">
        <v>249.419999999999987</v>
      </c>
      <c r="AG10" t="n">
        <v>177.550000000000011</v>
      </c>
      <c r="AJ10" t="n">
        <v>224.580000000000013</v>
      </c>
      <c r="AK10" s="3" t="n">
        <v>137.759999999999991</v>
      </c>
      <c r="AN10" t="n">
        <v>119.040000000000006</v>
      </c>
      <c r="AO10" t="n">
        <v>454.899999999999977</v>
      </c>
      <c r="BL10" t="n">
        <v>334</v>
      </c>
      <c r="BM10" t="n">
        <v>32.3999999999999986</v>
      </c>
    </row>
    <row r="11" spans="1:65">
      <c r="A11" t="n">
        <v>0.0625</v>
      </c>
      <c r="P11" s="3" t="n">
        <v>12.8800000000000008</v>
      </c>
      <c r="Q11" t="n">
        <v>10.5399999999999991</v>
      </c>
      <c r="AF11" t="n">
        <v>17.8200000000000003</v>
      </c>
      <c r="AG11" t="n">
        <v>11.8900000000000006</v>
      </c>
      <c r="AJ11" t="n">
        <v>14.8599999999999994</v>
      </c>
      <c r="AK11" s="3" t="n">
        <v>4.37999999999999989</v>
      </c>
      <c r="AN11" t="n">
        <v>86.4000000000000057</v>
      </c>
      <c r="AO11" t="n">
        <v>119.700000000000003</v>
      </c>
      <c r="BL11" t="n">
        <v>138</v>
      </c>
      <c r="BM11" t="n">
        <v>2.20000000000000018</v>
      </c>
    </row>
    <row r="12" spans="1:65">
      <c r="A12" t="s">
        <v>42</v>
      </c>
      <c r="P12" s="3" t="n">
        <v>0.06</v>
      </c>
      <c r="Q12" t="n">
        <v>0.01</v>
      </c>
      <c r="AF12" t="n">
        <v>0.02</v>
      </c>
      <c r="AG12" t="n">
        <v>0.1</v>
      </c>
      <c r="AJ12" t="n">
        <v>0.0700000000000000089</v>
      </c>
      <c r="AK12" s="3" t="n">
        <v>0</v>
      </c>
      <c r="AN12" t="n">
        <v>0</v>
      </c>
      <c r="AO12" t="n">
        <v>0.2</v>
      </c>
      <c r="BL12" t="n">
        <v>0.9</v>
      </c>
      <c r="BM12" t="n">
        <v>0</v>
      </c>
    </row>
    <row r="13" spans="1:1" s="11" customFormat="1"/>
    <row r="14" spans="1:64">
      <c r="A14" t="s">
        <v>43</v>
      </c>
      <c r="B14" t="e">
        <f>(B6/B$4)*100</f>
        <v>#DIV/0!</v>
      </c>
      <c r="C14" t="e">
        <f>(C6/C$4)*100</f>
        <v>#DIV/0!</v>
      </c>
      <c r="D14" t="e">
        <f>(D6/D$4)*100</f>
        <v>#DIV/0!</v>
      </c>
      <c r="E14" t="e">
        <f>(E6/E$4)*100</f>
        <v>#DIV/0!</v>
      </c>
      <c r="F14" t="e">
        <f>(F6/F$4)*100</f>
        <v>#DIV/0!</v>
      </c>
      <c r="G14" t="e">
        <f>(G6/G$4)*100</f>
        <v>#DIV/0!</v>
      </c>
      <c r="H14" t="e">
        <f>(H6/H$4)*100</f>
        <v>#DIV/0!</v>
      </c>
      <c r="I14" t="e">
        <f>(I6/I$4)*100</f>
        <v>#DIV/0!</v>
      </c>
      <c r="J14" t="e">
        <f>(J6/J$4)*100</f>
        <v>#DIV/0!</v>
      </c>
      <c r="K14" t="e">
        <f>(K6/K$4)*100</f>
        <v>#DIV/0!</v>
      </c>
      <c r="L14" t="e">
        <f>(L6/L$4)*100</f>
        <v>#DIV/0!</v>
      </c>
      <c r="M14" t="e">
        <f>(M6/M$4)*100</f>
        <v>#DIV/0!</v>
      </c>
      <c r="N14" t="e">
        <f>(N6/N$4)*100</f>
        <v>#DIV/0!</v>
      </c>
      <c r="O14" t="e">
        <f>(O6/O$4)*100</f>
        <v>#DIV/0!</v>
      </c>
      <c r="P14" s="3">
        <f>(P6/P$4)*100</f>
        <v>0.0651765517770000002</v>
      </c>
      <c r="Q14">
        <f>(Q6/Q$4)*100</f>
        <v>0.217806520792100011</v>
      </c>
      <c r="R14" t="e">
        <f>(R6/R$4)*100</f>
        <v>#DIV/0!</v>
      </c>
      <c r="S14" t="e">
        <f>(S6/S$4)*100</f>
        <v>#DIV/0!</v>
      </c>
      <c r="T14" t="e">
        <f>(T6/T$4)*100</f>
        <v>#DIV/0!</v>
      </c>
      <c r="U14" t="e">
        <f>(U6/U$4)*100</f>
        <v>#DIV/0!</v>
      </c>
      <c r="V14" t="e">
        <f>(V6/V$4)*100</f>
        <v>#DIV/0!</v>
      </c>
      <c r="W14" t="e">
        <f>(W6/W$4)*100</f>
        <v>#DIV/0!</v>
      </c>
      <c r="X14" t="e">
        <f>(X6/X$4)*100</f>
        <v>#DIV/0!</v>
      </c>
      <c r="Y14" t="e">
        <f>(Y6/Y$4)*100</f>
        <v>#DIV/0!</v>
      </c>
      <c r="Z14" t="e">
        <f>(Z6/Z$4)*100</f>
        <v>#DIV/0!</v>
      </c>
      <c r="AA14" t="e">
        <f>(AA6/AA$4)*100</f>
        <v>#DIV/0!</v>
      </c>
      <c r="AB14" t="e">
        <f>(AB6/AB$4)*100</f>
        <v>#DIV/0!</v>
      </c>
      <c r="AC14" t="e">
        <f>(AC6/AC$4)*100</f>
        <v>#DIV/0!</v>
      </c>
      <c r="AD14" t="e">
        <f>(AD6/AD$4)*100</f>
        <v>#DIV/0!</v>
      </c>
      <c r="AE14" t="e">
        <f>(AE6/AE$4)*100</f>
        <v>#DIV/0!</v>
      </c>
      <c r="AF14">
        <f>(AF6/AF$4)*100</f>
        <v>0</v>
      </c>
      <c r="AG14">
        <f>(AG6/AG$4)*100</f>
        <v>0.137641512680199996</v>
      </c>
      <c r="AH14" t="e">
        <f>(AH6/AH$4)*100</f>
        <v>#DIV/0!</v>
      </c>
      <c r="AI14" t="e">
        <f>(AI6/AI$4)*100</f>
        <v>#DIV/0!</v>
      </c>
      <c r="AJ14">
        <f>(AJ6/AJ$4)*100</f>
        <v>0.0416290848540000002</v>
      </c>
      <c r="AK14" s="3">
        <f>(AK6/AK$4)*100</f>
        <v>0.0272108843537</v>
      </c>
      <c r="AL14" t="e">
        <f>(AL6/AL$4)*100</f>
        <v>#DIV/0!</v>
      </c>
      <c r="AM14" t="e">
        <f>(AM6/AM$4)*100</f>
        <v>#DIV/0!</v>
      </c>
      <c r="AN14">
        <f>(AN6/AN$4)*100</f>
        <v>0</v>
      </c>
      <c r="AO14">
        <f>(AO6/AO$4)*100</f>
        <v>0.0512829279133000071</v>
      </c>
      <c r="AP14" t="e">
        <f>(AP6/AP$4)*100</f>
        <v>#DIV/0!</v>
      </c>
      <c r="AQ14" t="e">
        <f>(AQ6/AQ$4)*100</f>
        <v>#DIV/0!</v>
      </c>
      <c r="AR14" t="e">
        <f>(AR6/AR$4)*100</f>
        <v>#DIV/0!</v>
      </c>
      <c r="AS14" t="e">
        <f>(AS6/AS$4)*100</f>
        <v>#DIV/0!</v>
      </c>
      <c r="AT14" t="e">
        <f>(AT6/AT$4)*100</f>
        <v>#DIV/0!</v>
      </c>
      <c r="AU14" t="e">
        <f>(AU6/AU$4)*100</f>
        <v>#DIV/0!</v>
      </c>
      <c r="AV14" t="e">
        <f>(AV6/AV$4)*100</f>
        <v>#DIV/0!</v>
      </c>
      <c r="AW14" t="e">
        <f>(AW6/AW$4)*100</f>
        <v>#DIV/0!</v>
      </c>
      <c r="AX14" t="e">
        <f>(AX6/AX$4)*100</f>
        <v>#DIV/0!</v>
      </c>
      <c r="AY14" t="e">
        <f>(AY6/AY$4)*100</f>
        <v>#DIV/0!</v>
      </c>
      <c r="AZ14" t="e">
        <f>(AZ6/AZ$4)*100</f>
        <v>#DIV/0!</v>
      </c>
      <c r="BA14" t="e">
        <f>(BA6/BA$4)*100</f>
        <v>#DIV/0!</v>
      </c>
      <c r="BB14" t="e">
        <f>(BB6/BB$4)*100</f>
        <v>#DIV/0!</v>
      </c>
      <c r="BC14" t="e">
        <f>(BC6/BC$4)*100</f>
        <v>#DIV/0!</v>
      </c>
      <c r="BD14" t="e">
        <f>(BD6/BD$4)*100</f>
        <v>#DIV/0!</v>
      </c>
      <c r="BE14" t="e">
        <f>(BE6/BE$4)*100</f>
        <v>#DIV/0!</v>
      </c>
      <c r="BF14" t="e">
        <f>(BF6/BF$4)*100</f>
        <v>#DIV/0!</v>
      </c>
      <c r="BG14" t="e">
        <f>(BG6/BG$4)*100</f>
        <v>#DIV/0!</v>
      </c>
      <c r="BH14" t="e">
        <f>(BH6/BH$4)*100</f>
        <v>#DIV/0!</v>
      </c>
      <c r="BI14" t="e">
        <f>(BI6/BI$4)*100</f>
        <v>#DIV/0!</v>
      </c>
      <c r="BJ14" t="e">
        <f>(BJ6/BJ$4)*100</f>
        <v>#DIV/0!</v>
      </c>
      <c r="BK14" t="e">
        <f>(BK6/BK$4)*100</f>
        <v>#DIV/0!</v>
      </c>
      <c r="BL14">
        <f>(BL6/BL$4)*100</f>
        <v>1.14117430517209995</v>
      </c>
    </row>
    <row r="15" spans="2:64">
      <c r="B15" t="e">
        <f>(B7/B$4)*100</f>
        <v>#DIV/0!</v>
      </c>
      <c r="C15" t="e">
        <f>(C7/C$4)*100</f>
        <v>#DIV/0!</v>
      </c>
      <c r="D15" t="e">
        <f>(D7/D$4)*100</f>
        <v>#DIV/0!</v>
      </c>
      <c r="E15" t="e">
        <f>(E7/E$4)*100</f>
        <v>#DIV/0!</v>
      </c>
      <c r="F15" t="e">
        <f>(F7/F$4)*100</f>
        <v>#DIV/0!</v>
      </c>
      <c r="G15" t="e">
        <f>(G7/G$4)*100</f>
        <v>#DIV/0!</v>
      </c>
      <c r="H15" t="e">
        <f>(H7/H$4)*100</f>
        <v>#DIV/0!</v>
      </c>
      <c r="I15" t="e">
        <f>(I7/I$4)*100</f>
        <v>#DIV/0!</v>
      </c>
      <c r="J15" t="e">
        <f>(J7/J$4)*100</f>
        <v>#DIV/0!</v>
      </c>
      <c r="K15" t="e">
        <f>(K7/K$4)*100</f>
        <v>#DIV/0!</v>
      </c>
      <c r="L15" t="e">
        <f>(L7/L$4)*100</f>
        <v>#DIV/0!</v>
      </c>
      <c r="M15" t="e">
        <f>(M7/M$4)*100</f>
        <v>#DIV/0!</v>
      </c>
      <c r="N15" t="e">
        <f>(N7/N$4)*100</f>
        <v>#DIV/0!</v>
      </c>
      <c r="O15" t="e">
        <f>(O7/O$4)*100</f>
        <v>#DIV/0!</v>
      </c>
      <c r="P15" s="3">
        <f>(P7/P$4)*100</f>
        <v>0.00766782962079999919</v>
      </c>
      <c r="Q15">
        <f>(Q7/Q$4)*100</f>
        <v>0.335086955064800041</v>
      </c>
      <c r="R15" t="e">
        <f>(R7/R$4)*100</f>
        <v>#DIV/0!</v>
      </c>
      <c r="S15" t="e">
        <f>(S7/S$4)*100</f>
        <v>#DIV/0!</v>
      </c>
      <c r="T15" t="e">
        <f>(T7/T$4)*100</f>
        <v>#DIV/0!</v>
      </c>
      <c r="U15" t="e">
        <f>(U7/U$4)*100</f>
        <v>#DIV/0!</v>
      </c>
      <c r="V15" t="e">
        <f>(V7/V$4)*100</f>
        <v>#DIV/0!</v>
      </c>
      <c r="W15" t="e">
        <f>(W7/W$4)*100</f>
        <v>#DIV/0!</v>
      </c>
      <c r="X15" t="e">
        <f>(X7/X$4)*100</f>
        <v>#DIV/0!</v>
      </c>
      <c r="Y15" t="e">
        <f>(Y7/Y$4)*100</f>
        <v>#DIV/0!</v>
      </c>
      <c r="Z15" t="e">
        <f>(Z7/Z$4)*100</f>
        <v>#DIV/0!</v>
      </c>
      <c r="AA15" t="e">
        <f>(AA7/AA$4)*100</f>
        <v>#DIV/0!</v>
      </c>
      <c r="AB15" t="e">
        <f>(AB7/AB$4)*100</f>
        <v>#DIV/0!</v>
      </c>
      <c r="AC15" t="e">
        <f>(AC7/AC$4)*100</f>
        <v>#DIV/0!</v>
      </c>
      <c r="AD15" t="e">
        <f>(AD7/AD$4)*100</f>
        <v>#DIV/0!</v>
      </c>
      <c r="AE15" t="e">
        <f>(AE7/AE$4)*100</f>
        <v>#DIV/0!</v>
      </c>
      <c r="AF15">
        <f>(AF7/AF$4)*100</f>
        <v>0.160570918822499991</v>
      </c>
      <c r="AG15">
        <f>(AG7/AG$4)*100</f>
        <v>0.0550566050720999911</v>
      </c>
      <c r="AH15" t="e">
        <f>(AH7/AH$4)*100</f>
        <v>#DIV/0!</v>
      </c>
      <c r="AI15" t="e">
        <f>(AI7/AI$4)*100</f>
        <v>#DIV/0!</v>
      </c>
      <c r="AJ15">
        <f>(AJ7/AJ$4)*100</f>
        <v>0.301810865191100008</v>
      </c>
      <c r="AK15" s="3">
        <f>(AK7/AK$4)*100</f>
        <v>0</v>
      </c>
      <c r="AL15" t="e">
        <f>(AL7/AL$4)*100</f>
        <v>#DIV/0!</v>
      </c>
      <c r="AM15" t="e">
        <f>(AM7/AM$4)*100</f>
        <v>#DIV/0!</v>
      </c>
      <c r="AN15">
        <f>(AN7/AN$4)*100</f>
        <v>0</v>
      </c>
      <c r="AO15">
        <f>(AO7/AO$4)*100</f>
        <v>0.0170943093044000012</v>
      </c>
      <c r="AP15" t="e">
        <f>(AP7/AP$4)*100</f>
        <v>#DIV/0!</v>
      </c>
      <c r="AQ15" t="e">
        <f>(AQ7/AQ$4)*100</f>
        <v>#DIV/0!</v>
      </c>
      <c r="AR15" t="e">
        <f>(AR7/AR$4)*100</f>
        <v>#DIV/0!</v>
      </c>
      <c r="AS15" t="e">
        <f>(AS7/AS$4)*100</f>
        <v>#DIV/0!</v>
      </c>
      <c r="AT15" t="e">
        <f>(AT7/AT$4)*100</f>
        <v>#DIV/0!</v>
      </c>
      <c r="AU15" t="e">
        <f>(AU7/AU$4)*100</f>
        <v>#DIV/0!</v>
      </c>
      <c r="AV15" t="e">
        <f>(AV7/AV$4)*100</f>
        <v>#DIV/0!</v>
      </c>
      <c r="AW15" t="e">
        <f>(AW7/AW$4)*100</f>
        <v>#DIV/0!</v>
      </c>
      <c r="AX15" t="e">
        <f>(AX7/AX$4)*100</f>
        <v>#DIV/0!</v>
      </c>
      <c r="AY15" t="e">
        <f>(AY7/AY$4)*100</f>
        <v>#DIV/0!</v>
      </c>
      <c r="AZ15" t="e">
        <f>(AZ7/AZ$4)*100</f>
        <v>#DIV/0!</v>
      </c>
      <c r="BA15" t="e">
        <f>(BA7/BA$4)*100</f>
        <v>#DIV/0!</v>
      </c>
      <c r="BB15" t="e">
        <f>(BB7/BB$4)*100</f>
        <v>#DIV/0!</v>
      </c>
      <c r="BC15" t="e">
        <f>(BC7/BC$4)*100</f>
        <v>#DIV/0!</v>
      </c>
      <c r="BD15" t="e">
        <f>(BD7/BD$4)*100</f>
        <v>#DIV/0!</v>
      </c>
      <c r="BE15" t="e">
        <f>(BE7/BE$4)*100</f>
        <v>#DIV/0!</v>
      </c>
      <c r="BF15" t="e">
        <f>(BF7/BF$4)*100</f>
        <v>#DIV/0!</v>
      </c>
      <c r="BG15" t="e">
        <f>(BG7/BG$4)*100</f>
        <v>#DIV/0!</v>
      </c>
      <c r="BH15" t="e">
        <f>(BH7/BH$4)*100</f>
        <v>#DIV/0!</v>
      </c>
      <c r="BI15" t="e">
        <f>(BI7/BI$4)*100</f>
        <v>#DIV/0!</v>
      </c>
      <c r="BJ15" t="e">
        <f>(BJ7/BJ$4)*100</f>
        <v>#DIV/0!</v>
      </c>
      <c r="BK15" t="e">
        <f>(BK7/BK$4)*100</f>
        <v>#DIV/0!</v>
      </c>
      <c r="BL15">
        <f>(BL7/BL$4)*100</f>
        <v>1.23320449107309993</v>
      </c>
    </row>
    <row r="16" spans="2:64">
      <c r="B16" t="e">
        <f>(B8/B$4)*100</f>
        <v>#DIV/0!</v>
      </c>
      <c r="C16" t="e">
        <f>(C8/C$4)*100</f>
        <v>#DIV/0!</v>
      </c>
      <c r="D16" t="e">
        <f>(D8/D$4)*100</f>
        <v>#DIV/0!</v>
      </c>
      <c r="E16" t="e">
        <f>(E8/E$4)*100</f>
        <v>#DIV/0!</v>
      </c>
      <c r="F16" t="e">
        <f>(F8/F$4)*100</f>
        <v>#DIV/0!</v>
      </c>
      <c r="G16" t="e">
        <f>(G8/G$4)*100</f>
        <v>#DIV/0!</v>
      </c>
      <c r="H16" t="e">
        <f>(H8/H$4)*100</f>
        <v>#DIV/0!</v>
      </c>
      <c r="I16" t="e">
        <f>(I8/I$4)*100</f>
        <v>#DIV/0!</v>
      </c>
      <c r="J16" t="e">
        <f>(J8/J$4)*100</f>
        <v>#DIV/0!</v>
      </c>
      <c r="K16" t="e">
        <f>(K8/K$4)*100</f>
        <v>#DIV/0!</v>
      </c>
      <c r="L16" t="e">
        <f>(L8/L$4)*100</f>
        <v>#DIV/0!</v>
      </c>
      <c r="M16" t="e">
        <f>(M8/M$4)*100</f>
        <v>#DIV/0!</v>
      </c>
      <c r="N16" t="e">
        <f>(N8/N$4)*100</f>
        <v>#DIV/0!</v>
      </c>
      <c r="O16" t="e">
        <f>(O8/O$4)*100</f>
        <v>#DIV/0!</v>
      </c>
      <c r="P16" s="3">
        <f>(P8/P$4)*100</f>
        <v>0.184027910899799991</v>
      </c>
      <c r="Q16">
        <f>(Q8/Q$4)*100</f>
        <v>3.05934389974200016</v>
      </c>
      <c r="R16" t="e">
        <f>(R8/R$4)*100</f>
        <v>#DIV/0!</v>
      </c>
      <c r="S16" t="e">
        <f>(S8/S$4)*100</f>
        <v>#DIV/0!</v>
      </c>
      <c r="T16" t="e">
        <f>(T8/T$4)*100</f>
        <v>#DIV/0!</v>
      </c>
      <c r="U16" t="e">
        <f>(U8/U$4)*100</f>
        <v>#DIV/0!</v>
      </c>
      <c r="V16" t="e">
        <f>(V8/V$4)*100</f>
        <v>#DIV/0!</v>
      </c>
      <c r="W16" t="e">
        <f>(W8/W$4)*100</f>
        <v>#DIV/0!</v>
      </c>
      <c r="X16" t="e">
        <f>(X8/X$4)*100</f>
        <v>#DIV/0!</v>
      </c>
      <c r="Y16" t="e">
        <f>(Y8/Y$4)*100</f>
        <v>#DIV/0!</v>
      </c>
      <c r="Z16" t="e">
        <f>(Z8/Z$4)*100</f>
        <v>#DIV/0!</v>
      </c>
      <c r="AA16" t="e">
        <f>(AA8/AA$4)*100</f>
        <v>#DIV/0!</v>
      </c>
      <c r="AB16" t="e">
        <f>(AB8/AB$4)*100</f>
        <v>#DIV/0!</v>
      </c>
      <c r="AC16" t="e">
        <f>(AC8/AC$4)*100</f>
        <v>#DIV/0!</v>
      </c>
      <c r="AD16" t="e">
        <f>(AD8/AD$4)*100</f>
        <v>#DIV/0!</v>
      </c>
      <c r="AE16" t="e">
        <f>(AE8/AE$4)*100</f>
        <v>#DIV/0!</v>
      </c>
      <c r="AF16">
        <f>(AF8/AF$4)*100</f>
        <v>2.0517395182871998</v>
      </c>
      <c r="AG16">
        <f>(AG8/AG$4)*100</f>
        <v>1.55879013110349991</v>
      </c>
      <c r="AH16" t="e">
        <f>(AH8/AH$4)*100</f>
        <v>#DIV/0!</v>
      </c>
      <c r="AI16" t="e">
        <f>(AI8/AI$4)*100</f>
        <v>#DIV/0!</v>
      </c>
      <c r="AJ16">
        <f>(AJ8/AJ$4)*100</f>
        <v>0.957468951640900023</v>
      </c>
      <c r="AK16" s="3">
        <f>(AK8/AK$4)*100</f>
        <v>0</v>
      </c>
      <c r="AL16" t="e">
        <f>(AL8/AL$4)*100</f>
        <v>#DIV/0!</v>
      </c>
      <c r="AM16" t="e">
        <f>(AM8/AM$4)*100</f>
        <v>#DIV/0!</v>
      </c>
      <c r="AN16">
        <f>(AN8/AN$4)*100</f>
        <v>0</v>
      </c>
      <c r="AO16">
        <f>(AO8/AO$4)*100</f>
        <v>0.0170943093044000012</v>
      </c>
      <c r="AP16" t="e">
        <f>(AP8/AP$4)*100</f>
        <v>#DIV/0!</v>
      </c>
      <c r="AQ16" t="e">
        <f>(AQ8/AQ$4)*100</f>
        <v>#DIV/0!</v>
      </c>
      <c r="AR16" t="e">
        <f>(AR8/AR$4)*100</f>
        <v>#DIV/0!</v>
      </c>
      <c r="AS16" t="e">
        <f>(AS8/AS$4)*100</f>
        <v>#DIV/0!</v>
      </c>
      <c r="AT16" t="e">
        <f>(AT8/AT$4)*100</f>
        <v>#DIV/0!</v>
      </c>
      <c r="AU16" t="e">
        <f>(AU8/AU$4)*100</f>
        <v>#DIV/0!</v>
      </c>
      <c r="AV16" t="e">
        <f>(AV8/AV$4)*100</f>
        <v>#DIV/0!</v>
      </c>
      <c r="AW16" t="e">
        <f>(AW8/AW$4)*100</f>
        <v>#DIV/0!</v>
      </c>
      <c r="AX16" t="e">
        <f>(AX8/AX$4)*100</f>
        <v>#DIV/0!</v>
      </c>
      <c r="AY16" t="e">
        <f>(AY8/AY$4)*100</f>
        <v>#DIV/0!</v>
      </c>
      <c r="AZ16" t="e">
        <f>(AZ8/AZ$4)*100</f>
        <v>#DIV/0!</v>
      </c>
      <c r="BA16" t="e">
        <f>(BA8/BA$4)*100</f>
        <v>#DIV/0!</v>
      </c>
      <c r="BB16" t="e">
        <f>(BB8/BB$4)*100</f>
        <v>#DIV/0!</v>
      </c>
      <c r="BC16" t="e">
        <f>(BC8/BC$4)*100</f>
        <v>#DIV/0!</v>
      </c>
      <c r="BD16" t="e">
        <f>(BD8/BD$4)*100</f>
        <v>#DIV/0!</v>
      </c>
      <c r="BE16" t="e">
        <f>(BE8/BE$4)*100</f>
        <v>#DIV/0!</v>
      </c>
      <c r="BF16" t="e">
        <f>(BF8/BF$4)*100</f>
        <v>#DIV/0!</v>
      </c>
      <c r="BG16" t="e">
        <f>(BG8/BG$4)*100</f>
        <v>#DIV/0!</v>
      </c>
      <c r="BH16" t="e">
        <f>(BH8/BH$4)*100</f>
        <v>#DIV/0!</v>
      </c>
      <c r="BI16" t="e">
        <f>(BI8/BI$4)*100</f>
        <v>#DIV/0!</v>
      </c>
      <c r="BJ16" t="e">
        <f>(BJ8/BJ$4)*100</f>
        <v>#DIV/0!</v>
      </c>
      <c r="BK16" t="e">
        <f>(BK8/BK$4)*100</f>
        <v>#DIV/0!</v>
      </c>
      <c r="BL16">
        <f>(BL8/BL$4)*100</f>
        <v>1.3620467513343999</v>
      </c>
    </row>
    <row r="17" spans="2:64">
      <c r="B17" t="e">
        <f>(B9/B$4)*100</f>
        <v>#DIV/0!</v>
      </c>
      <c r="C17" t="e">
        <f>(C9/C$4)*100</f>
        <v>#DIV/0!</v>
      </c>
      <c r="D17" t="e">
        <f>(D9/D$4)*100</f>
        <v>#DIV/0!</v>
      </c>
      <c r="E17" t="e">
        <f>(E9/E$4)*100</f>
        <v>#DIV/0!</v>
      </c>
      <c r="F17" t="e">
        <f>(F9/F$4)*100</f>
        <v>#DIV/0!</v>
      </c>
      <c r="G17" t="e">
        <f>(G9/G$4)*100</f>
        <v>#DIV/0!</v>
      </c>
      <c r="H17" t="e">
        <f>(H9/H$4)*100</f>
        <v>#DIV/0!</v>
      </c>
      <c r="I17" t="e">
        <f>(I9/I$4)*100</f>
        <v>#DIV/0!</v>
      </c>
      <c r="J17" t="e">
        <f>(J9/J$4)*100</f>
        <v>#DIV/0!</v>
      </c>
      <c r="K17" t="e">
        <f>(K9/K$4)*100</f>
        <v>#DIV/0!</v>
      </c>
      <c r="L17" t="e">
        <f>(L9/L$4)*100</f>
        <v>#DIV/0!</v>
      </c>
      <c r="M17" t="e">
        <f>(M9/M$4)*100</f>
        <v>#DIV/0!</v>
      </c>
      <c r="N17" t="e">
        <f>(N9/N$4)*100</f>
        <v>#DIV/0!</v>
      </c>
      <c r="O17" t="e">
        <f>(O9/O$4)*100</f>
        <v>#DIV/0!</v>
      </c>
      <c r="P17" s="3">
        <f>(P9/P$4)*100</f>
        <v>34.1793505348311015</v>
      </c>
      <c r="Q17">
        <f>(Q9/Q$4)*100</f>
        <v>48.8992393526119997</v>
      </c>
      <c r="R17" t="e">
        <f>(R9/R$4)*100</f>
        <v>#DIV/0!</v>
      </c>
      <c r="S17" t="e">
        <f>(S9/S$4)*100</f>
        <v>#DIV/0!</v>
      </c>
      <c r="T17" t="e">
        <f>(T9/T$4)*100</f>
        <v>#DIV/0!</v>
      </c>
      <c r="U17" t="e">
        <f>(U9/U$4)*100</f>
        <v>#DIV/0!</v>
      </c>
      <c r="V17" t="e">
        <f>(V9/V$4)*100</f>
        <v>#DIV/0!</v>
      </c>
      <c r="W17" t="e">
        <f>(W9/W$4)*100</f>
        <v>#DIV/0!</v>
      </c>
      <c r="X17" t="e">
        <f>(X9/X$4)*100</f>
        <v>#DIV/0!</v>
      </c>
      <c r="Y17" t="e">
        <f>(Y9/Y$4)*100</f>
        <v>#DIV/0!</v>
      </c>
      <c r="Z17" t="e">
        <f>(Z9/Z$4)*100</f>
        <v>#DIV/0!</v>
      </c>
      <c r="AA17" t="e">
        <f>(AA9/AA$4)*100</f>
        <v>#DIV/0!</v>
      </c>
      <c r="AB17" t="e">
        <f>(AB9/AB$4)*100</f>
        <v>#DIV/0!</v>
      </c>
      <c r="AC17" t="e">
        <f>(AC9/AC$4)*100</f>
        <v>#DIV/0!</v>
      </c>
      <c r="AD17" t="e">
        <f>(AD9/AD$4)*100</f>
        <v>#DIV/0!</v>
      </c>
      <c r="AE17" t="e">
        <f>(AE9/AE$4)*100</f>
        <v>#DIV/0!</v>
      </c>
      <c r="AF17">
        <f>(AF9/AF$4)*100</f>
        <v>18.2931906036276999</v>
      </c>
      <c r="AG17">
        <f>(AG9/AG$4)*100</f>
        <v>33.0270809676198027</v>
      </c>
      <c r="AH17" t="e">
        <f>(AH9/AH$4)*100</f>
        <v>#DIV/0!</v>
      </c>
      <c r="AI17" t="e">
        <f>(AI9/AI$4)*100</f>
        <v>#DIV/0!</v>
      </c>
      <c r="AJ17">
        <f>(AJ9/AJ$4)*100</f>
        <v>15.6074377298272005</v>
      </c>
      <c r="AK17" s="3">
        <f>(AK9/AK$4)*100</f>
        <v>3.2585034013605001</v>
      </c>
      <c r="AL17" t="e">
        <f>(AL9/AL$4)*100</f>
        <v>#DIV/0!</v>
      </c>
      <c r="AM17" t="e">
        <f>(AM9/AM$4)*100</f>
        <v>#DIV/0!</v>
      </c>
      <c r="AN17">
        <f>(AN9/AN$4)*100</f>
        <v>0.643943061876599998</v>
      </c>
      <c r="AO17">
        <f>(AO9/AO$4)*100</f>
        <v>1.39147677738079988</v>
      </c>
      <c r="AP17" t="e">
        <f>(AP9/AP$4)*100</f>
        <v>#DIV/0!</v>
      </c>
      <c r="AQ17" t="e">
        <f>(AQ9/AQ$4)*100</f>
        <v>#DIV/0!</v>
      </c>
      <c r="AR17" t="e">
        <f>(AR9/AR$4)*100</f>
        <v>#DIV/0!</v>
      </c>
      <c r="AS17" t="e">
        <f>(AS9/AS$4)*100</f>
        <v>#DIV/0!</v>
      </c>
      <c r="AT17" t="e">
        <f>(AT9/AT$4)*100</f>
        <v>#DIV/0!</v>
      </c>
      <c r="AU17" t="e">
        <f>(AU9/AU$4)*100</f>
        <v>#DIV/0!</v>
      </c>
      <c r="AV17" t="e">
        <f>(AV9/AV$4)*100</f>
        <v>#DIV/0!</v>
      </c>
      <c r="AW17" t="e">
        <f>(AW9/AW$4)*100</f>
        <v>#DIV/0!</v>
      </c>
      <c r="AX17" t="e">
        <f>(AX9/AX$4)*100</f>
        <v>#DIV/0!</v>
      </c>
      <c r="AY17" t="e">
        <f>(AY9/AY$4)*100</f>
        <v>#DIV/0!</v>
      </c>
      <c r="AZ17" t="e">
        <f>(AZ9/AZ$4)*100</f>
        <v>#DIV/0!</v>
      </c>
      <c r="BA17" t="e">
        <f>(BA9/BA$4)*100</f>
        <v>#DIV/0!</v>
      </c>
      <c r="BB17" t="e">
        <f>(BB9/BB$4)*100</f>
        <v>#DIV/0!</v>
      </c>
      <c r="BC17" t="e">
        <f>(BC9/BC$4)*100</f>
        <v>#DIV/0!</v>
      </c>
      <c r="BD17" t="e">
        <f>(BD9/BD$4)*100</f>
        <v>#DIV/0!</v>
      </c>
      <c r="BE17" t="e">
        <f>(BE9/BE$4)*100</f>
        <v>#DIV/0!</v>
      </c>
      <c r="BF17" t="e">
        <f>(BF9/BF$4)*100</f>
        <v>#DIV/0!</v>
      </c>
      <c r="BG17" t="e">
        <f>(BG9/BG$4)*100</f>
        <v>#DIV/0!</v>
      </c>
      <c r="BH17" t="e">
        <f>(BH9/BH$4)*100</f>
        <v>#DIV/0!</v>
      </c>
      <c r="BI17" t="e">
        <f>(BI9/BI$4)*100</f>
        <v>#DIV/0!</v>
      </c>
      <c r="BJ17" t="e">
        <f>(BJ9/BJ$4)*100</f>
        <v>#DIV/0!</v>
      </c>
      <c r="BK17" t="e">
        <f>(BK9/BK$4)*100</f>
        <v>#DIV/0!</v>
      </c>
      <c r="BL17">
        <f>(BL9/BL$4)*100</f>
        <v>9.38707896189949942</v>
      </c>
    </row>
    <row r="18" spans="2:64">
      <c r="B18" t="e">
        <f>(B10/B$4)*100</f>
        <v>#DIV/0!</v>
      </c>
      <c r="C18" t="e">
        <f>(C10/C$4)*100</f>
        <v>#DIV/0!</v>
      </c>
      <c r="D18" t="e">
        <f>(D10/D$4)*100</f>
        <v>#DIV/0!</v>
      </c>
      <c r="E18" t="e">
        <f>(E10/E$4)*100</f>
        <v>#DIV/0!</v>
      </c>
      <c r="F18" t="e">
        <f>(F10/F$4)*100</f>
        <v>#DIV/0!</v>
      </c>
      <c r="G18" t="e">
        <f>(G10/G$4)*100</f>
        <v>#DIV/0!</v>
      </c>
      <c r="H18" t="e">
        <f>(H10/H$4)*100</f>
        <v>#DIV/0!</v>
      </c>
      <c r="I18" t="e">
        <f>(I10/I$4)*100</f>
        <v>#DIV/0!</v>
      </c>
      <c r="J18" t="e">
        <f>(J10/J$4)*100</f>
        <v>#DIV/0!</v>
      </c>
      <c r="K18" t="e">
        <f>(K10/K$4)*100</f>
        <v>#DIV/0!</v>
      </c>
      <c r="L18" t="e">
        <f>(L10/L$4)*100</f>
        <v>#DIV/0!</v>
      </c>
      <c r="M18" t="e">
        <f>(M10/M$4)*100</f>
        <v>#DIV/0!</v>
      </c>
      <c r="N18" t="e">
        <f>(N10/N$4)*100</f>
        <v>#DIV/0!</v>
      </c>
      <c r="O18" t="e">
        <f>(O10/O$4)*100</f>
        <v>#DIV/0!</v>
      </c>
      <c r="P18" s="3">
        <f>(P10/P$4)*100</f>
        <v>60.4646704750221033</v>
      </c>
      <c r="Q18">
        <f>(Q10/Q$4)*100</f>
        <v>43.9366015481016987</v>
      </c>
      <c r="R18" t="e">
        <f>(R10/R$4)*100</f>
        <v>#DIV/0!</v>
      </c>
      <c r="S18" t="e">
        <f>(S10/S$4)*100</f>
        <v>#DIV/0!</v>
      </c>
      <c r="T18" t="e">
        <f>(T10/T$4)*100</f>
        <v>#DIV/0!</v>
      </c>
      <c r="U18" t="e">
        <f>(U10/U$4)*100</f>
        <v>#DIV/0!</v>
      </c>
      <c r="V18" t="e">
        <f>(V10/V$4)*100</f>
        <v>#DIV/0!</v>
      </c>
      <c r="W18" t="e">
        <f>(W10/W$4)*100</f>
        <v>#DIV/0!</v>
      </c>
      <c r="X18" t="e">
        <f>(X10/X$4)*100</f>
        <v>#DIV/0!</v>
      </c>
      <c r="Y18" t="e">
        <f>(Y10/Y$4)*100</f>
        <v>#DIV/0!</v>
      </c>
      <c r="Z18" t="e">
        <f>(Z10/Z$4)*100</f>
        <v>#DIV/0!</v>
      </c>
      <c r="AA18" t="e">
        <f>(AA10/AA$4)*100</f>
        <v>#DIV/0!</v>
      </c>
      <c r="AB18" t="e">
        <f>(AB10/AB$4)*100</f>
        <v>#DIV/0!</v>
      </c>
      <c r="AC18" t="e">
        <f>(AC10/AC$4)*100</f>
        <v>#DIV/0!</v>
      </c>
      <c r="AD18" t="e">
        <f>(AD10/AD$4)*100</f>
        <v>#DIV/0!</v>
      </c>
      <c r="AE18" t="e">
        <f>(AE10/AE$4)*100</f>
        <v>#DIV/0!</v>
      </c>
      <c r="AF18">
        <f>(AF10/AF$4)*100</f>
        <v>74.1659232827831971</v>
      </c>
      <c r="AG18">
        <f>(AG10/AG$4)*100</f>
        <v>61.0956264409346019</v>
      </c>
      <c r="AH18" t="e">
        <f>(AH10/AH$4)*100</f>
        <v>#DIV/0!</v>
      </c>
      <c r="AI18" t="e">
        <f>(AI10/AI$4)*100</f>
        <v>#DIV/0!</v>
      </c>
      <c r="AJ18">
        <f>(AJ10/AJ$4)*100</f>
        <v>77.9088323041699056</v>
      </c>
      <c r="AK18" s="3">
        <f>(AK10/AK$4)*100</f>
        <v>93.714285714285694</v>
      </c>
      <c r="AL18" t="e">
        <f>(AL10/AL$4)*100</f>
        <v>#DIV/0!</v>
      </c>
      <c r="AM18" t="e">
        <f>(AM10/AM$4)*100</f>
        <v>#DIV/0!</v>
      </c>
      <c r="AN18">
        <f>(AN10/AN$4)*100</f>
        <v>57.6353248765372967</v>
      </c>
      <c r="AO18">
        <f>(AO10/AO$4)*100</f>
        <v>77.7620130258636948</v>
      </c>
      <c r="AP18" t="e">
        <f>(AP10/AP$4)*100</f>
        <v>#DIV/0!</v>
      </c>
      <c r="AQ18" t="e">
        <f>(AQ10/AQ$4)*100</f>
        <v>#DIV/0!</v>
      </c>
      <c r="AR18" t="e">
        <f>(AR10/AR$4)*100</f>
        <v>#DIV/0!</v>
      </c>
      <c r="AS18" t="e">
        <f>(AS10/AS$4)*100</f>
        <v>#DIV/0!</v>
      </c>
      <c r="AT18" t="e">
        <f>(AT10/AT$4)*100</f>
        <v>#DIV/0!</v>
      </c>
      <c r="AU18" t="e">
        <f>(AU10/AU$4)*100</f>
        <v>#DIV/0!</v>
      </c>
      <c r="AV18" t="e">
        <f>(AV10/AV$4)*100</f>
        <v>#DIV/0!</v>
      </c>
      <c r="AW18" t="e">
        <f>(AW10/AW$4)*100</f>
        <v>#DIV/0!</v>
      </c>
      <c r="AX18" t="e">
        <f>(AX10/AX$4)*100</f>
        <v>#DIV/0!</v>
      </c>
      <c r="AY18" t="e">
        <f>(AY10/AY$4)*100</f>
        <v>#DIV/0!</v>
      </c>
      <c r="AZ18" t="e">
        <f>(AZ10/AZ$4)*100</f>
        <v>#DIV/0!</v>
      </c>
      <c r="BA18" t="e">
        <f>(BA10/BA$4)*100</f>
        <v>#DIV/0!</v>
      </c>
      <c r="BB18" t="e">
        <f>(BB10/BB$4)*100</f>
        <v>#DIV/0!</v>
      </c>
      <c r="BC18" t="e">
        <f>(BC10/BC$4)*100</f>
        <v>#DIV/0!</v>
      </c>
      <c r="BD18" t="e">
        <f>(BD10/BD$4)*100</f>
        <v>#DIV/0!</v>
      </c>
      <c r="BE18" t="e">
        <f>(BE10/BE$4)*100</f>
        <v>#DIV/0!</v>
      </c>
      <c r="BF18" t="e">
        <f>(BF10/BF$4)*100</f>
        <v>#DIV/0!</v>
      </c>
      <c r="BG18" t="e">
        <f>(BG10/BG$4)*100</f>
        <v>#DIV/0!</v>
      </c>
      <c r="BH18" t="e">
        <f>(BH10/BH$4)*100</f>
        <v>#DIV/0!</v>
      </c>
      <c r="BI18" t="e">
        <f>(BI10/BI$4)*100</f>
        <v>#DIV/0!</v>
      </c>
      <c r="BJ18" t="e">
        <f>(BJ10/BJ$4)*100</f>
        <v>#DIV/0!</v>
      </c>
      <c r="BK18" t="e">
        <f>(BK10/BK$4)*100</f>
        <v>#DIV/0!</v>
      </c>
      <c r="BL18">
        <f>(BL10/BL$4)*100</f>
        <v>61.4761641818517006</v>
      </c>
    </row>
    <row r="19" spans="2:64">
      <c r="B19" t="e">
        <f>(B11/B$4)*100</f>
        <v>#DIV/0!</v>
      </c>
      <c r="C19" t="e">
        <f>(C11/C$4)*100</f>
        <v>#DIV/0!</v>
      </c>
      <c r="D19" t="e">
        <f>(D11/D$4)*100</f>
        <v>#DIV/0!</v>
      </c>
      <c r="E19" t="e">
        <f>(E11/E$4)*100</f>
        <v>#DIV/0!</v>
      </c>
      <c r="F19" t="e">
        <f>(F11/F$4)*100</f>
        <v>#DIV/0!</v>
      </c>
      <c r="G19" t="e">
        <f>(G11/G$4)*100</f>
        <v>#DIV/0!</v>
      </c>
      <c r="H19" t="e">
        <f>(H11/H$4)*100</f>
        <v>#DIV/0!</v>
      </c>
      <c r="I19" t="e">
        <f>(I11/I$4)*100</f>
        <v>#DIV/0!</v>
      </c>
      <c r="J19" t="e">
        <f>(J11/J$4)*100</f>
        <v>#DIV/0!</v>
      </c>
      <c r="K19" t="e">
        <f>(K11/K$4)*100</f>
        <v>#DIV/0!</v>
      </c>
      <c r="L19" t="e">
        <f>(L11/L$4)*100</f>
        <v>#DIV/0!</v>
      </c>
      <c r="M19" t="e">
        <f>(M11/M$4)*100</f>
        <v>#DIV/0!</v>
      </c>
      <c r="N19" t="e">
        <f>(N11/N$4)*100</f>
        <v>#DIV/0!</v>
      </c>
      <c r="O19" t="e">
        <f>(O11/O$4)*100</f>
        <v>#DIV/0!</v>
      </c>
      <c r="P19" s="3">
        <f>(P11/P$4)*100</f>
        <v>4.9380822758117997</v>
      </c>
      <c r="Q19">
        <f>(Q11/Q$4)*100</f>
        <v>3.53181650638340017</v>
      </c>
      <c r="R19" t="e">
        <f>(R11/R$4)*100</f>
        <v>#DIV/0!</v>
      </c>
      <c r="S19" t="e">
        <f>(S11/S$4)*100</f>
        <v>#DIV/0!</v>
      </c>
      <c r="T19" t="e">
        <f>(T11/T$4)*100</f>
        <v>#DIV/0!</v>
      </c>
      <c r="U19" t="e">
        <f>(U11/U$4)*100</f>
        <v>#DIV/0!</v>
      </c>
      <c r="V19" t="e">
        <f>(V11/V$4)*100</f>
        <v>#DIV/0!</v>
      </c>
      <c r="W19" t="e">
        <f>(W11/W$4)*100</f>
        <v>#DIV/0!</v>
      </c>
      <c r="X19" t="e">
        <f>(X11/X$4)*100</f>
        <v>#DIV/0!</v>
      </c>
      <c r="Y19" t="e">
        <f>(Y11/Y$4)*100</f>
        <v>#DIV/0!</v>
      </c>
      <c r="Z19" t="e">
        <f>(Z11/Z$4)*100</f>
        <v>#DIV/0!</v>
      </c>
      <c r="AA19" t="e">
        <f>(AA11/AA$4)*100</f>
        <v>#DIV/0!</v>
      </c>
      <c r="AB19" t="e">
        <f>(AB11/AB$4)*100</f>
        <v>#DIV/0!</v>
      </c>
      <c r="AC19" t="e">
        <f>(AC11/AC$4)*100</f>
        <v>#DIV/0!</v>
      </c>
      <c r="AD19" t="e">
        <f>(AD11/AD$4)*100</f>
        <v>#DIV/0!</v>
      </c>
      <c r="AE19" t="e">
        <f>(AE11/AE$4)*100</f>
        <v>#DIV/0!</v>
      </c>
      <c r="AF19">
        <f>(AF11/AF$4)*100</f>
        <v>5.29884032114179959</v>
      </c>
      <c r="AG19">
        <f>(AG11/AG$4)*100</f>
        <v>4.09139396441969971</v>
      </c>
      <c r="AH19" t="e">
        <f>(AH11/AH$4)*100</f>
        <v>#DIV/0!</v>
      </c>
      <c r="AI19" t="e">
        <f>(AI11/AI$4)*100</f>
        <v>#DIV/0!</v>
      </c>
      <c r="AJ19">
        <f>(AJ11/AJ$4)*100</f>
        <v>5.15506834108099987</v>
      </c>
      <c r="AK19" s="3">
        <f>(AK11/AK$4)*100</f>
        <v>2.97959183673469994</v>
      </c>
      <c r="AL19" t="e">
        <f>(AL11/AL$4)*100</f>
        <v>#DIV/0!</v>
      </c>
      <c r="AM19" t="e">
        <f>(AM11/AM$4)*100</f>
        <v>#DIV/0!</v>
      </c>
      <c r="AN19">
        <f>(AN11/AN$4)*100</f>
        <v>41.8320906361963978</v>
      </c>
      <c r="AO19">
        <f>(AO11/AO$4)*100</f>
        <v>20.4618882374058018</v>
      </c>
      <c r="AP19" t="e">
        <f>(AP11/AP$4)*100</f>
        <v>#DIV/0!</v>
      </c>
      <c r="AQ19" t="e">
        <f>(AQ11/AQ$4)*100</f>
        <v>#DIV/0!</v>
      </c>
      <c r="AR19" t="e">
        <f>(AR11/AR$4)*100</f>
        <v>#DIV/0!</v>
      </c>
      <c r="AS19" t="e">
        <f>(AS11/AS$4)*100</f>
        <v>#DIV/0!</v>
      </c>
      <c r="AT19" t="e">
        <f>(AT11/AT$4)*100</f>
        <v>#DIV/0!</v>
      </c>
      <c r="AU19" t="e">
        <f>(AU11/AU$4)*100</f>
        <v>#DIV/0!</v>
      </c>
      <c r="AV19" t="e">
        <f>(AV11/AV$4)*100</f>
        <v>#DIV/0!</v>
      </c>
      <c r="AW19" t="e">
        <f>(AW11/AW$4)*100</f>
        <v>#DIV/0!</v>
      </c>
      <c r="AX19" t="e">
        <f>(AX11/AX$4)*100</f>
        <v>#DIV/0!</v>
      </c>
      <c r="AY19" t="e">
        <f>(AY11/AY$4)*100</f>
        <v>#DIV/0!</v>
      </c>
      <c r="AZ19" t="e">
        <f>(AZ11/AZ$4)*100</f>
        <v>#DIV/0!</v>
      </c>
      <c r="BA19" t="e">
        <f>(BA11/BA$4)*100</f>
        <v>#DIV/0!</v>
      </c>
      <c r="BB19" t="e">
        <f>(BB11/BB$4)*100</f>
        <v>#DIV/0!</v>
      </c>
      <c r="BC19" t="e">
        <f>(BC11/BC$4)*100</f>
        <v>#DIV/0!</v>
      </c>
      <c r="BD19" t="e">
        <f>(BD11/BD$4)*100</f>
        <v>#DIV/0!</v>
      </c>
      <c r="BE19" t="e">
        <f>(BE11/BE$4)*100</f>
        <v>#DIV/0!</v>
      </c>
      <c r="BF19" t="e">
        <f>(BF11/BF$4)*100</f>
        <v>#DIV/0!</v>
      </c>
      <c r="BG19" t="e">
        <f>(BG11/BG$4)*100</f>
        <v>#DIV/0!</v>
      </c>
      <c r="BH19" t="e">
        <f>(BH11/BH$4)*100</f>
        <v>#DIV/0!</v>
      </c>
      <c r="BI19" t="e">
        <f>(BI11/BI$4)*100</f>
        <v>#DIV/0!</v>
      </c>
      <c r="BJ19" t="e">
        <f>(BJ11/BJ$4)*100</f>
        <v>#DIV/0!</v>
      </c>
      <c r="BK19" t="e">
        <f>(BK11/BK$4)*100</f>
        <v>#DIV/0!</v>
      </c>
      <c r="BL19">
        <f>(BL11/BL$4)*100</f>
        <v>25.4003313086693012</v>
      </c>
    </row>
    <row r="20" spans="2:64">
      <c r="B20" t="e">
        <f>(B12/B$4)*100</f>
        <v>#DIV/0!</v>
      </c>
      <c r="C20" t="e">
        <f>(C12/C$4)*100</f>
        <v>#DIV/0!</v>
      </c>
      <c r="D20" t="e">
        <f>(D12/D$4)*100</f>
        <v>#DIV/0!</v>
      </c>
      <c r="E20" t="e">
        <f>(E12/E$4)*100</f>
        <v>#DIV/0!</v>
      </c>
      <c r="F20" t="e">
        <f>(F12/F$4)*100</f>
        <v>#DIV/0!</v>
      </c>
      <c r="G20" t="e">
        <f>(G12/G$4)*100</f>
        <v>#DIV/0!</v>
      </c>
      <c r="H20" t="e">
        <f>(H12/H$4)*100</f>
        <v>#DIV/0!</v>
      </c>
      <c r="I20" t="e">
        <f>(I12/I$4)*100</f>
        <v>#DIV/0!</v>
      </c>
      <c r="J20" t="e">
        <f>(J12/J$4)*100</f>
        <v>#DIV/0!</v>
      </c>
      <c r="K20" t="e">
        <f>(K12/K$4)*100</f>
        <v>#DIV/0!</v>
      </c>
      <c r="L20" t="e">
        <f>(L12/L$4)*100</f>
        <v>#DIV/0!</v>
      </c>
      <c r="M20" t="e">
        <f>(M12/M$4)*100</f>
        <v>#DIV/0!</v>
      </c>
      <c r="N20" t="e">
        <f>(N12/N$4)*100</f>
        <v>#DIV/0!</v>
      </c>
      <c r="O20" t="e">
        <f>(O12/O$4)*100</f>
        <v>#DIV/0!</v>
      </c>
      <c r="P20" s="3">
        <f>(P12/P$4)*100</f>
        <v>0.0230034888625000011</v>
      </c>
      <c r="Q20">
        <f>(Q12/Q$4)*100</f>
        <v>0.00335086955059999969</v>
      </c>
      <c r="R20" t="e">
        <f>(R12/R$4)*100</f>
        <v>#DIV/0!</v>
      </c>
      <c r="S20" t="e">
        <f>(S12/S$4)*100</f>
        <v>#DIV/0!</v>
      </c>
      <c r="T20" t="e">
        <f>(T12/T$4)*100</f>
        <v>#DIV/0!</v>
      </c>
      <c r="U20" t="e">
        <f>(U12/U$4)*100</f>
        <v>#DIV/0!</v>
      </c>
      <c r="V20" t="e">
        <f>(V12/V$4)*100</f>
        <v>#DIV/0!</v>
      </c>
      <c r="W20" t="e">
        <f>(W12/W$4)*100</f>
        <v>#DIV/0!</v>
      </c>
      <c r="X20" t="e">
        <f>(X12/X$4)*100</f>
        <v>#DIV/0!</v>
      </c>
      <c r="Y20" t="e">
        <f>(Y12/Y$4)*100</f>
        <v>#DIV/0!</v>
      </c>
      <c r="Z20" t="e">
        <f>(Z12/Z$4)*100</f>
        <v>#DIV/0!</v>
      </c>
      <c r="AA20" t="e">
        <f>(AA12/AA$4)*100</f>
        <v>#DIV/0!</v>
      </c>
      <c r="AB20" t="e">
        <f>(AB12/AB$4)*100</f>
        <v>#DIV/0!</v>
      </c>
      <c r="AC20" t="e">
        <f>(AC12/AC$4)*100</f>
        <v>#DIV/0!</v>
      </c>
      <c r="AD20" t="e">
        <f>(AD12/AD$4)*100</f>
        <v>#DIV/0!</v>
      </c>
      <c r="AE20" t="e">
        <f>(AE12/AE$4)*100</f>
        <v>#DIV/0!</v>
      </c>
      <c r="AF20">
        <f>(AF12/AF$4)*100</f>
        <v>0.00594707106750000047</v>
      </c>
      <c r="AG20">
        <f>(AG12/AG$4)*100</f>
        <v>0.0344103781701000022</v>
      </c>
      <c r="AH20" t="e">
        <f>(AH12/AH$4)*100</f>
        <v>#DIV/0!</v>
      </c>
      <c r="AI20" t="e">
        <f>(AI12/AI$4)*100</f>
        <v>#DIV/0!</v>
      </c>
      <c r="AJ20">
        <f>(AJ12/AJ$4)*100</f>
        <v>0.0242836328315000038</v>
      </c>
      <c r="AK20" s="3">
        <f>(AK12/AK$4)*100</f>
        <v>0</v>
      </c>
      <c r="AL20" t="e">
        <f>(AL12/AL$4)*100</f>
        <v>#DIV/0!</v>
      </c>
      <c r="AM20" t="e">
        <f>(AM12/AM$4)*100</f>
        <v>#DIV/0!</v>
      </c>
      <c r="AN20">
        <f>(AN12/AN$4)*100</f>
        <v>0</v>
      </c>
      <c r="AO20">
        <f>(AO12/AO$4)*100</f>
        <v>0.0341886186088999944</v>
      </c>
      <c r="AP20" t="e">
        <f>(AP12/AP$4)*100</f>
        <v>#DIV/0!</v>
      </c>
      <c r="AQ20" t="e">
        <f>(AQ12/AQ$4)*100</f>
        <v>#DIV/0!</v>
      </c>
      <c r="AR20" t="e">
        <f>(AR12/AR$4)*100</f>
        <v>#DIV/0!</v>
      </c>
      <c r="AS20" t="e">
        <f>(AS12/AS$4)*100</f>
        <v>#DIV/0!</v>
      </c>
      <c r="AT20" t="e">
        <f>(AT12/AT$4)*100</f>
        <v>#DIV/0!</v>
      </c>
      <c r="AU20" t="e">
        <f>(AU12/AU$4)*100</f>
        <v>#DIV/0!</v>
      </c>
      <c r="AV20" t="e">
        <f>(AV12/AV$4)*100</f>
        <v>#DIV/0!</v>
      </c>
      <c r="AW20" t="e">
        <f>(AW12/AW$4)*100</f>
        <v>#DIV/0!</v>
      </c>
      <c r="AX20" t="e">
        <f>(AX12/AX$4)*100</f>
        <v>#DIV/0!</v>
      </c>
      <c r="AY20" t="e">
        <f>(AY12/AY$4)*100</f>
        <v>#DIV/0!</v>
      </c>
      <c r="AZ20" t="e">
        <f>(AZ12/AZ$4)*100</f>
        <v>#DIV/0!</v>
      </c>
      <c r="BA20" t="e">
        <f>(BA12/BA$4)*100</f>
        <v>#DIV/0!</v>
      </c>
      <c r="BB20" t="e">
        <f>(BB12/BB$4)*100</f>
        <v>#DIV/0!</v>
      </c>
      <c r="BC20" t="e">
        <f>(BC12/BC$4)*100</f>
        <v>#DIV/0!</v>
      </c>
      <c r="BD20" t="e">
        <f>(BD12/BD$4)*100</f>
        <v>#DIV/0!</v>
      </c>
      <c r="BE20" t="e">
        <f>(BE12/BE$4)*100</f>
        <v>#DIV/0!</v>
      </c>
      <c r="BF20" t="e">
        <f>(BF12/BF$4)*100</f>
        <v>#DIV/0!</v>
      </c>
      <c r="BG20" t="e">
        <f>(BG12/BG$4)*100</f>
        <v>#DIV/0!</v>
      </c>
      <c r="BH20" t="e">
        <f>(BH12/BH$4)*100</f>
        <v>#DIV/0!</v>
      </c>
      <c r="BI20" t="e">
        <f>(BI12/BI$4)*100</f>
        <v>#DIV/0!</v>
      </c>
      <c r="BJ20" t="e">
        <f>(BJ12/BJ$4)*100</f>
        <v>#DIV/0!</v>
      </c>
      <c r="BK20" t="e">
        <f>(BK12/BK$4)*100</f>
        <v>#DIV/0!</v>
      </c>
      <c r="BL20">
        <f>(BL12/BL$4)*100</f>
        <v>0.165654334621799997</v>
      </c>
    </row>
    <row r="21" spans="1:1" s="11" customFormat="1"/>
    <row r="22" spans="1:64">
      <c r="A22" t="s">
        <v>44</v>
      </c>
      <c r="B22" t="e">
        <f>B14</f>
        <v>#DIV/0!</v>
      </c>
      <c r="C22" t="e">
        <f>C14</f>
        <v>#DIV/0!</v>
      </c>
      <c r="D22" t="e">
        <f>D14</f>
        <v>#DIV/0!</v>
      </c>
      <c r="E22" t="e">
        <f>E14</f>
        <v>#DIV/0!</v>
      </c>
      <c r="F22" t="e">
        <f>F14</f>
        <v>#DIV/0!</v>
      </c>
      <c r="G22" t="e">
        <f>G14</f>
        <v>#DIV/0!</v>
      </c>
      <c r="H22" t="e">
        <f>H14</f>
        <v>#DIV/0!</v>
      </c>
      <c r="I22" t="e">
        <f>I14</f>
        <v>#DIV/0!</v>
      </c>
      <c r="J22" t="e">
        <f>J14</f>
        <v>#DIV/0!</v>
      </c>
      <c r="K22" t="e">
        <f>K14</f>
        <v>#DIV/0!</v>
      </c>
      <c r="L22" t="e">
        <f>L14</f>
        <v>#DIV/0!</v>
      </c>
      <c r="M22" t="e">
        <f>M14</f>
        <v>#DIV/0!</v>
      </c>
      <c r="N22" t="e">
        <f>N14</f>
        <v>#DIV/0!</v>
      </c>
      <c r="O22" t="e">
        <f>O14</f>
        <v>#DIV/0!</v>
      </c>
      <c r="P22" s="3">
        <f>P14</f>
        <v>0.0651765517770000002</v>
      </c>
      <c r="Q22">
        <f>Q14</f>
        <v>0.217806520792100011</v>
      </c>
      <c r="R22" t="e">
        <f>R14</f>
        <v>#DIV/0!</v>
      </c>
      <c r="S22" t="e">
        <f>S14</f>
        <v>#DIV/0!</v>
      </c>
      <c r="T22" t="e">
        <f>T14</f>
        <v>#DIV/0!</v>
      </c>
      <c r="U22" t="e">
        <f>U14</f>
        <v>#DIV/0!</v>
      </c>
      <c r="V22" t="e">
        <f>V14</f>
        <v>#DIV/0!</v>
      </c>
      <c r="W22" t="e">
        <f>W14</f>
        <v>#DIV/0!</v>
      </c>
      <c r="X22" t="e">
        <f>X14</f>
        <v>#DIV/0!</v>
      </c>
      <c r="Y22" t="e">
        <f>Y14</f>
        <v>#DIV/0!</v>
      </c>
      <c r="Z22" t="e">
        <f>Z14</f>
        <v>#DIV/0!</v>
      </c>
      <c r="AA22" t="e">
        <f>AA14</f>
        <v>#DIV/0!</v>
      </c>
      <c r="AB22" t="e">
        <f>AB14</f>
        <v>#DIV/0!</v>
      </c>
      <c r="AC22" t="e">
        <f>AC14</f>
        <v>#DIV/0!</v>
      </c>
      <c r="AD22" t="e">
        <f>AD14</f>
        <v>#DIV/0!</v>
      </c>
      <c r="AE22" t="e">
        <f>AE14</f>
        <v>#DIV/0!</v>
      </c>
      <c r="AF22">
        <f>AF14</f>
        <v>0</v>
      </c>
      <c r="AG22">
        <f>AG14</f>
        <v>0.137641512680199996</v>
      </c>
      <c r="AH22" t="e">
        <f>AH14</f>
        <v>#DIV/0!</v>
      </c>
      <c r="AI22" t="e">
        <f>AI14</f>
        <v>#DIV/0!</v>
      </c>
      <c r="AJ22">
        <f>AJ14</f>
        <v>0.0416290848540000002</v>
      </c>
      <c r="AK22" s="3">
        <f>AK14</f>
        <v>0.0272108843537</v>
      </c>
      <c r="AL22" t="e">
        <f>AL14</f>
        <v>#DIV/0!</v>
      </c>
      <c r="AM22" t="e">
        <f>AM14</f>
        <v>#DIV/0!</v>
      </c>
      <c r="AN22">
        <f>AN14</f>
        <v>0</v>
      </c>
      <c r="AO22">
        <f>AO14</f>
        <v>0.0512829279133000071</v>
      </c>
      <c r="AP22" t="e">
        <f>AP14</f>
        <v>#DIV/0!</v>
      </c>
      <c r="AQ22" t="e">
        <f>AQ14</f>
        <v>#DIV/0!</v>
      </c>
      <c r="AR22" t="e">
        <f>AR14</f>
        <v>#DIV/0!</v>
      </c>
      <c r="AS22" t="e">
        <f>AS14</f>
        <v>#DIV/0!</v>
      </c>
      <c r="AT22" t="e">
        <f>AT14</f>
        <v>#DIV/0!</v>
      </c>
      <c r="AU22" t="e">
        <f>AU14</f>
        <v>#DIV/0!</v>
      </c>
      <c r="AV22" t="e">
        <f>AV14</f>
        <v>#DIV/0!</v>
      </c>
      <c r="AW22" t="e">
        <f>AW14</f>
        <v>#DIV/0!</v>
      </c>
      <c r="AX22" t="e">
        <f>AX14</f>
        <v>#DIV/0!</v>
      </c>
      <c r="AY22" t="e">
        <f>AY14</f>
        <v>#DIV/0!</v>
      </c>
      <c r="AZ22" t="e">
        <f>AZ14</f>
        <v>#DIV/0!</v>
      </c>
      <c r="BA22" t="e">
        <f>BA14</f>
        <v>#DIV/0!</v>
      </c>
      <c r="BB22" t="e">
        <f>BB14</f>
        <v>#DIV/0!</v>
      </c>
      <c r="BC22" t="e">
        <f>BC14</f>
        <v>#DIV/0!</v>
      </c>
      <c r="BD22" t="e">
        <f>BD14</f>
        <v>#DIV/0!</v>
      </c>
      <c r="BE22" t="e">
        <f>BE14</f>
        <v>#DIV/0!</v>
      </c>
      <c r="BF22" t="e">
        <f>BF14</f>
        <v>#DIV/0!</v>
      </c>
      <c r="BG22" t="e">
        <f>BG14</f>
        <v>#DIV/0!</v>
      </c>
      <c r="BH22" t="e">
        <f>BH14</f>
        <v>#DIV/0!</v>
      </c>
      <c r="BI22" t="e">
        <f>BI14</f>
        <v>#DIV/0!</v>
      </c>
      <c r="BJ22" t="e">
        <f>BJ14</f>
        <v>#DIV/0!</v>
      </c>
      <c r="BK22" t="e">
        <f>BK14</f>
        <v>#DIV/0!</v>
      </c>
      <c r="BL22">
        <f>BL14</f>
        <v>1.14117430517209995</v>
      </c>
    </row>
    <row r="23" spans="2:64">
      <c r="B23" t="e">
        <f>B15+B22</f>
        <v>#DIV/0!</v>
      </c>
      <c r="C23" t="e">
        <f>C15+C22</f>
        <v>#DIV/0!</v>
      </c>
      <c r="D23" t="e">
        <f>D15+D22</f>
        <v>#DIV/0!</v>
      </c>
      <c r="E23" t="e">
        <f>E15+E22</f>
        <v>#DIV/0!</v>
      </c>
      <c r="F23" t="e">
        <f>F15+F22</f>
        <v>#DIV/0!</v>
      </c>
      <c r="G23" t="e">
        <f>G15+G22</f>
        <v>#DIV/0!</v>
      </c>
      <c r="H23" t="e">
        <f>H15+H22</f>
        <v>#DIV/0!</v>
      </c>
      <c r="I23" t="e">
        <f>I15+I22</f>
        <v>#DIV/0!</v>
      </c>
      <c r="J23" t="e">
        <f>J15+J22</f>
        <v>#DIV/0!</v>
      </c>
      <c r="K23" t="e">
        <f>K15+K22</f>
        <v>#DIV/0!</v>
      </c>
      <c r="L23" t="e">
        <f>L15+L22</f>
        <v>#DIV/0!</v>
      </c>
      <c r="M23" t="e">
        <f>M15+M22</f>
        <v>#DIV/0!</v>
      </c>
      <c r="N23" t="e">
        <f>N15+N22</f>
        <v>#DIV/0!</v>
      </c>
      <c r="O23" t="e">
        <f>O15+O22</f>
        <v>#DIV/0!</v>
      </c>
      <c r="P23" s="3">
        <f>P15+P22</f>
        <v>0.0728443813978000065</v>
      </c>
      <c r="Q23">
        <f>Q15+Q22</f>
        <v>0.552893475856899919</v>
      </c>
      <c r="R23" t="e">
        <f>R15+R22</f>
        <v>#DIV/0!</v>
      </c>
      <c r="S23" t="e">
        <f>S15+S22</f>
        <v>#DIV/0!</v>
      </c>
      <c r="T23" t="e">
        <f>T15+T22</f>
        <v>#DIV/0!</v>
      </c>
      <c r="U23" t="e">
        <f>U15+U22</f>
        <v>#DIV/0!</v>
      </c>
      <c r="V23" t="e">
        <f>V15+V22</f>
        <v>#DIV/0!</v>
      </c>
      <c r="W23" t="e">
        <f>W15+W22</f>
        <v>#DIV/0!</v>
      </c>
      <c r="X23" t="e">
        <f>X15+X22</f>
        <v>#DIV/0!</v>
      </c>
      <c r="Y23" t="e">
        <f>Y15+Y22</f>
        <v>#DIV/0!</v>
      </c>
      <c r="Z23" t="e">
        <f>Z15+Z22</f>
        <v>#DIV/0!</v>
      </c>
      <c r="AA23" t="e">
        <f>AA15+AA22</f>
        <v>#DIV/0!</v>
      </c>
      <c r="AB23" t="e">
        <f>AB15+AB22</f>
        <v>#DIV/0!</v>
      </c>
      <c r="AC23" t="e">
        <f>AC15+AC22</f>
        <v>#DIV/0!</v>
      </c>
      <c r="AD23" t="e">
        <f>AD15+AD22</f>
        <v>#DIV/0!</v>
      </c>
      <c r="AE23" t="e">
        <f>AE15+AE22</f>
        <v>#DIV/0!</v>
      </c>
      <c r="AF23">
        <f>AF15+AF22</f>
        <v>0.160570918822499991</v>
      </c>
      <c r="AG23">
        <f>AG15+AG22</f>
        <v>0.1926981177523</v>
      </c>
      <c r="AH23" t="e">
        <f>AH15+AH22</f>
        <v>#DIV/0!</v>
      </c>
      <c r="AI23" t="e">
        <f>AI15+AI22</f>
        <v>#DIV/0!</v>
      </c>
      <c r="AJ23">
        <f>AJ15+AJ22</f>
        <v>0.343439950045099973</v>
      </c>
      <c r="AK23" s="3">
        <f>AK15+AK22</f>
        <v>0.0272108843537</v>
      </c>
      <c r="AL23" t="e">
        <f>AL15+AL22</f>
        <v>#DIV/0!</v>
      </c>
      <c r="AM23" t="e">
        <f>AM15+AM22</f>
        <v>#DIV/0!</v>
      </c>
      <c r="AN23">
        <f>AN15+AN22</f>
        <v>0</v>
      </c>
      <c r="AO23">
        <f>AO15+AO22</f>
        <v>0.0683772372177000065</v>
      </c>
      <c r="AP23" t="e">
        <f>AP15+AP22</f>
        <v>#DIV/0!</v>
      </c>
      <c r="AQ23" t="e">
        <f>AQ15+AQ22</f>
        <v>#DIV/0!</v>
      </c>
      <c r="AR23" t="e">
        <f>AR15+AR22</f>
        <v>#DIV/0!</v>
      </c>
      <c r="AS23" t="e">
        <f>AS15+AS22</f>
        <v>#DIV/0!</v>
      </c>
      <c r="AT23" t="e">
        <f>AT15+AT22</f>
        <v>#DIV/0!</v>
      </c>
      <c r="AU23" t="e">
        <f>AU15+AU22</f>
        <v>#DIV/0!</v>
      </c>
      <c r="AV23" t="e">
        <f>AV15+AV22</f>
        <v>#DIV/0!</v>
      </c>
      <c r="AW23" t="e">
        <f>AW15+AW22</f>
        <v>#DIV/0!</v>
      </c>
      <c r="AX23" t="e">
        <f>AX15+AX22</f>
        <v>#DIV/0!</v>
      </c>
      <c r="AY23" t="e">
        <f>AY15+AY22</f>
        <v>#DIV/0!</v>
      </c>
      <c r="AZ23" t="e">
        <f>AZ15+AZ22</f>
        <v>#DIV/0!</v>
      </c>
      <c r="BA23" t="e">
        <f>BA15+BA22</f>
        <v>#DIV/0!</v>
      </c>
      <c r="BB23" t="e">
        <f>BB15+BB22</f>
        <v>#DIV/0!</v>
      </c>
      <c r="BC23" t="e">
        <f>BC15+BC22</f>
        <v>#DIV/0!</v>
      </c>
      <c r="BD23" t="e">
        <f>BD15+BD22</f>
        <v>#DIV/0!</v>
      </c>
      <c r="BE23" t="e">
        <f>BE15+BE22</f>
        <v>#DIV/0!</v>
      </c>
      <c r="BF23" t="e">
        <f>BF15+BF22</f>
        <v>#DIV/0!</v>
      </c>
      <c r="BG23" t="e">
        <f>BG15+BG22</f>
        <v>#DIV/0!</v>
      </c>
      <c r="BH23" t="e">
        <f>BH15+BH22</f>
        <v>#DIV/0!</v>
      </c>
      <c r="BI23" t="e">
        <f>BI15+BI22</f>
        <v>#DIV/0!</v>
      </c>
      <c r="BJ23" t="e">
        <f>BJ15+BJ22</f>
        <v>#DIV/0!</v>
      </c>
      <c r="BK23" t="e">
        <f>BK15+BK22</f>
        <v>#DIV/0!</v>
      </c>
      <c r="BL23">
        <f>BL15+BL22</f>
        <v>2.3743787962452001</v>
      </c>
    </row>
    <row r="24" spans="2:64">
      <c r="B24" t="e">
        <f>B16+B23</f>
        <v>#DIV/0!</v>
      </c>
      <c r="C24" t="e">
        <f>C16+C23</f>
        <v>#DIV/0!</v>
      </c>
      <c r="D24" t="e">
        <f>D16+D23</f>
        <v>#DIV/0!</v>
      </c>
      <c r="E24" t="e">
        <f>E16+E23</f>
        <v>#DIV/0!</v>
      </c>
      <c r="F24" t="e">
        <f>F16+F23</f>
        <v>#DIV/0!</v>
      </c>
      <c r="G24" t="e">
        <f>G16+G23</f>
        <v>#DIV/0!</v>
      </c>
      <c r="H24" t="e">
        <f>H16+H23</f>
        <v>#DIV/0!</v>
      </c>
      <c r="I24" t="e">
        <f>I16+I23</f>
        <v>#DIV/0!</v>
      </c>
      <c r="J24" t="e">
        <f>J16+J23</f>
        <v>#DIV/0!</v>
      </c>
      <c r="K24" t="e">
        <f>K16+K23</f>
        <v>#DIV/0!</v>
      </c>
      <c r="L24" t="e">
        <f>L16+L23</f>
        <v>#DIV/0!</v>
      </c>
      <c r="M24" t="e">
        <f>M16+M23</f>
        <v>#DIV/0!</v>
      </c>
      <c r="N24" t="e">
        <f>N16+N23</f>
        <v>#DIV/0!</v>
      </c>
      <c r="O24" t="e">
        <f>O16+O23</f>
        <v>#DIV/0!</v>
      </c>
      <c r="P24" s="3">
        <f>P16+P23</f>
        <v>0.25687229229759998</v>
      </c>
      <c r="Q24">
        <f>Q16+Q23</f>
        <v>3.6122373755988999</v>
      </c>
      <c r="R24" t="e">
        <f>R16+R23</f>
        <v>#DIV/0!</v>
      </c>
      <c r="S24" t="e">
        <f>S16+S23</f>
        <v>#DIV/0!</v>
      </c>
      <c r="T24" t="e">
        <f>T16+T23</f>
        <v>#DIV/0!</v>
      </c>
      <c r="U24" t="e">
        <f>U16+U23</f>
        <v>#DIV/0!</v>
      </c>
      <c r="V24" t="e">
        <f>V16+V23</f>
        <v>#DIV/0!</v>
      </c>
      <c r="W24" t="e">
        <f>W16+W23</f>
        <v>#DIV/0!</v>
      </c>
      <c r="X24" t="e">
        <f>X16+X23</f>
        <v>#DIV/0!</v>
      </c>
      <c r="Y24" t="e">
        <f>Y16+Y23</f>
        <v>#DIV/0!</v>
      </c>
      <c r="Z24" t="e">
        <f>Z16+Z23</f>
        <v>#DIV/0!</v>
      </c>
      <c r="AA24" t="e">
        <f>AA16+AA23</f>
        <v>#DIV/0!</v>
      </c>
      <c r="AB24" t="e">
        <f>AB16+AB23</f>
        <v>#DIV/0!</v>
      </c>
      <c r="AC24" t="e">
        <f>AC16+AC23</f>
        <v>#DIV/0!</v>
      </c>
      <c r="AD24" t="e">
        <f>AD16+AD23</f>
        <v>#DIV/0!</v>
      </c>
      <c r="AE24" t="e">
        <f>AE16+AE23</f>
        <v>#DIV/0!</v>
      </c>
      <c r="AF24">
        <f>AF16+AF23</f>
        <v>2.21231043710969999</v>
      </c>
      <c r="AG24">
        <f>AG16+AG23</f>
        <v>1.75148824885579995</v>
      </c>
      <c r="AH24" t="e">
        <f>AH16+AH23</f>
        <v>#DIV/0!</v>
      </c>
      <c r="AI24" t="e">
        <f>AI16+AI23</f>
        <v>#DIV/0!</v>
      </c>
      <c r="AJ24">
        <f>AJ16+AJ23</f>
        <v>1.30090890168600004</v>
      </c>
      <c r="AK24" s="3">
        <f>AK16+AK23</f>
        <v>0.0272108843537</v>
      </c>
      <c r="AL24" t="e">
        <f>AL16+AL23</f>
        <v>#DIV/0!</v>
      </c>
      <c r="AM24" t="e">
        <f>AM16+AM23</f>
        <v>#DIV/0!</v>
      </c>
      <c r="AN24">
        <f>AN16+AN23</f>
        <v>0</v>
      </c>
      <c r="AO24">
        <f>AO16+AO23</f>
        <v>0.0854715465220999882</v>
      </c>
      <c r="AP24" t="e">
        <f>AP16+AP23</f>
        <v>#DIV/0!</v>
      </c>
      <c r="AQ24" t="e">
        <f>AQ16+AQ23</f>
        <v>#DIV/0!</v>
      </c>
      <c r="AR24" t="e">
        <f>AR16+AR23</f>
        <v>#DIV/0!</v>
      </c>
      <c r="AS24" t="e">
        <f>AS16+AS23</f>
        <v>#DIV/0!</v>
      </c>
      <c r="AT24" t="e">
        <f>AT16+AT23</f>
        <v>#DIV/0!</v>
      </c>
      <c r="AU24" t="e">
        <f>AU16+AU23</f>
        <v>#DIV/0!</v>
      </c>
      <c r="AV24" t="e">
        <f>AV16+AV23</f>
        <v>#DIV/0!</v>
      </c>
      <c r="AW24" t="e">
        <f>AW16+AW23</f>
        <v>#DIV/0!</v>
      </c>
      <c r="AX24" t="e">
        <f>AX16+AX23</f>
        <v>#DIV/0!</v>
      </c>
      <c r="AY24" t="e">
        <f>AY16+AY23</f>
        <v>#DIV/0!</v>
      </c>
      <c r="AZ24" t="e">
        <f>AZ16+AZ23</f>
        <v>#DIV/0!</v>
      </c>
      <c r="BA24" t="e">
        <f>BA16+BA23</f>
        <v>#DIV/0!</v>
      </c>
      <c r="BB24" t="e">
        <f>BB16+BB23</f>
        <v>#DIV/0!</v>
      </c>
      <c r="BC24" t="e">
        <f>BC16+BC23</f>
        <v>#DIV/0!</v>
      </c>
      <c r="BD24" t="e">
        <f>BD16+BD23</f>
        <v>#DIV/0!</v>
      </c>
      <c r="BE24" t="e">
        <f>BE16+BE23</f>
        <v>#DIV/0!</v>
      </c>
      <c r="BF24" t="e">
        <f>BF16+BF23</f>
        <v>#DIV/0!</v>
      </c>
      <c r="BG24" t="e">
        <f>BG16+BG23</f>
        <v>#DIV/0!</v>
      </c>
      <c r="BH24" t="e">
        <f>BH16+BH23</f>
        <v>#DIV/0!</v>
      </c>
      <c r="BI24" t="e">
        <f>BI16+BI23</f>
        <v>#DIV/0!</v>
      </c>
      <c r="BJ24" t="e">
        <f>BJ16+BJ23</f>
        <v>#DIV/0!</v>
      </c>
      <c r="BK24" t="e">
        <f>BK16+BK23</f>
        <v>#DIV/0!</v>
      </c>
      <c r="BL24">
        <f>BL16+BL23</f>
        <v>3.73642554757959999</v>
      </c>
    </row>
    <row r="25" spans="2:64">
      <c r="B25" t="e">
        <f>B17+B24</f>
        <v>#DIV/0!</v>
      </c>
      <c r="C25" t="e">
        <f>C17+C24</f>
        <v>#DIV/0!</v>
      </c>
      <c r="D25" t="e">
        <f>D17+D24</f>
        <v>#DIV/0!</v>
      </c>
      <c r="E25" t="e">
        <f>E17+E24</f>
        <v>#DIV/0!</v>
      </c>
      <c r="F25" t="e">
        <f>F17+F24</f>
        <v>#DIV/0!</v>
      </c>
      <c r="G25" t="e">
        <f>G17+G24</f>
        <v>#DIV/0!</v>
      </c>
      <c r="H25" t="e">
        <f>H17+H24</f>
        <v>#DIV/0!</v>
      </c>
      <c r="I25" t="e">
        <f>I17+I24</f>
        <v>#DIV/0!</v>
      </c>
      <c r="J25" t="e">
        <f>J17+J24</f>
        <v>#DIV/0!</v>
      </c>
      <c r="K25" t="e">
        <f>K17+K24</f>
        <v>#DIV/0!</v>
      </c>
      <c r="L25" t="e">
        <f>L17+L24</f>
        <v>#DIV/0!</v>
      </c>
      <c r="M25" t="e">
        <f>M17+M24</f>
        <v>#DIV/0!</v>
      </c>
      <c r="N25" t="e">
        <f>N17+N24</f>
        <v>#DIV/0!</v>
      </c>
      <c r="O25" t="e">
        <f>O17+O24</f>
        <v>#DIV/0!</v>
      </c>
      <c r="P25" s="3">
        <f>P17+P24</f>
        <v>34.4362228271287023</v>
      </c>
      <c r="Q25">
        <f>Q17+Q24</f>
        <v>52.5114767282109014</v>
      </c>
      <c r="R25" t="e">
        <f>R17+R24</f>
        <v>#DIV/0!</v>
      </c>
      <c r="S25" t="e">
        <f>S17+S24</f>
        <v>#DIV/0!</v>
      </c>
      <c r="T25" t="e">
        <f>T17+T24</f>
        <v>#DIV/0!</v>
      </c>
      <c r="U25" t="e">
        <f>U17+U24</f>
        <v>#DIV/0!</v>
      </c>
      <c r="V25" t="e">
        <f>V17+V24</f>
        <v>#DIV/0!</v>
      </c>
      <c r="W25" t="e">
        <f>W17+W24</f>
        <v>#DIV/0!</v>
      </c>
      <c r="X25" t="e">
        <f>X17+X24</f>
        <v>#DIV/0!</v>
      </c>
      <c r="Y25" t="e">
        <f>Y17+Y24</f>
        <v>#DIV/0!</v>
      </c>
      <c r="Z25" t="e">
        <f>Z17+Z24</f>
        <v>#DIV/0!</v>
      </c>
      <c r="AA25" t="e">
        <f>AA17+AA24</f>
        <v>#DIV/0!</v>
      </c>
      <c r="AB25" t="e">
        <f>AB17+AB24</f>
        <v>#DIV/0!</v>
      </c>
      <c r="AC25" t="e">
        <f>AC17+AC24</f>
        <v>#DIV/0!</v>
      </c>
      <c r="AD25" t="e">
        <f>AD17+AD24</f>
        <v>#DIV/0!</v>
      </c>
      <c r="AE25" t="e">
        <f>AE17+AE24</f>
        <v>#DIV/0!</v>
      </c>
      <c r="AF25">
        <f>AF17+AF24</f>
        <v>20.5055010407373999</v>
      </c>
      <c r="AG25">
        <f>AG17+AG24</f>
        <v>34.7785692164756028</v>
      </c>
      <c r="AH25" t="e">
        <f>AH17+AH24</f>
        <v>#DIV/0!</v>
      </c>
      <c r="AI25" t="e">
        <f>AI17+AI24</f>
        <v>#DIV/0!</v>
      </c>
      <c r="AJ25">
        <f>AJ17+AJ24</f>
        <v>16.9083466315132007</v>
      </c>
      <c r="AK25" s="3">
        <f>AK17+AK24</f>
        <v>3.28571428571419988</v>
      </c>
      <c r="AL25" t="e">
        <f>AL17+AL24</f>
        <v>#DIV/0!</v>
      </c>
      <c r="AM25" t="e">
        <f>AM17+AM24</f>
        <v>#DIV/0!</v>
      </c>
      <c r="AN25">
        <f>AN17+AN24</f>
        <v>0.643943061876599998</v>
      </c>
      <c r="AO25">
        <f>AO17+AO24</f>
        <v>1.47694832390290003</v>
      </c>
      <c r="AP25" t="e">
        <f>AP17+AP24</f>
        <v>#DIV/0!</v>
      </c>
      <c r="AQ25" t="e">
        <f>AQ17+AQ24</f>
        <v>#DIV/0!</v>
      </c>
      <c r="AR25" t="e">
        <f>AR17+AR24</f>
        <v>#DIV/0!</v>
      </c>
      <c r="AS25" t="e">
        <f>AS17+AS24</f>
        <v>#DIV/0!</v>
      </c>
      <c r="AT25" t="e">
        <f>AT17+AT24</f>
        <v>#DIV/0!</v>
      </c>
      <c r="AU25" t="e">
        <f>AU17+AU24</f>
        <v>#DIV/0!</v>
      </c>
      <c r="AV25" t="e">
        <f>AV17+AV24</f>
        <v>#DIV/0!</v>
      </c>
      <c r="AW25" t="e">
        <f>AW17+AW24</f>
        <v>#DIV/0!</v>
      </c>
      <c r="AX25" t="e">
        <f>AX17+AX24</f>
        <v>#DIV/0!</v>
      </c>
      <c r="AY25" t="e">
        <f>AY17+AY24</f>
        <v>#DIV/0!</v>
      </c>
      <c r="AZ25" t="e">
        <f>AZ17+AZ24</f>
        <v>#DIV/0!</v>
      </c>
      <c r="BA25" t="e">
        <f>BA17+BA24</f>
        <v>#DIV/0!</v>
      </c>
      <c r="BB25" t="e">
        <f>BB17+BB24</f>
        <v>#DIV/0!</v>
      </c>
      <c r="BC25" t="e">
        <f>BC17+BC24</f>
        <v>#DIV/0!</v>
      </c>
      <c r="BD25" t="e">
        <f>BD17+BD24</f>
        <v>#DIV/0!</v>
      </c>
      <c r="BE25" t="e">
        <f>BE17+BE24</f>
        <v>#DIV/0!</v>
      </c>
      <c r="BF25" t="e">
        <f>BF17+BF24</f>
        <v>#DIV/0!</v>
      </c>
      <c r="BG25" t="e">
        <f>BG17+BG24</f>
        <v>#DIV/0!</v>
      </c>
      <c r="BH25" t="e">
        <f>BH17+BH24</f>
        <v>#DIV/0!</v>
      </c>
      <c r="BI25" t="e">
        <f>BI17+BI24</f>
        <v>#DIV/0!</v>
      </c>
      <c r="BJ25" t="e">
        <f>BJ17+BJ24</f>
        <v>#DIV/0!</v>
      </c>
      <c r="BK25" t="e">
        <f>BK17+BK24</f>
        <v>#DIV/0!</v>
      </c>
      <c r="BL25">
        <f>BL17+BL24</f>
        <v>13.1235045094790994</v>
      </c>
    </row>
    <row r="26" spans="2:64">
      <c r="B26" t="e">
        <f>B18+B25</f>
        <v>#DIV/0!</v>
      </c>
      <c r="C26" t="e">
        <f>C18+C25</f>
        <v>#DIV/0!</v>
      </c>
      <c r="D26" t="e">
        <f>D18+D25</f>
        <v>#DIV/0!</v>
      </c>
      <c r="E26" t="e">
        <f>E18+E25</f>
        <v>#DIV/0!</v>
      </c>
      <c r="F26" t="e">
        <f>F18+F25</f>
        <v>#DIV/0!</v>
      </c>
      <c r="G26" t="e">
        <f>G18+G25</f>
        <v>#DIV/0!</v>
      </c>
      <c r="H26" t="e">
        <f>H18+H25</f>
        <v>#DIV/0!</v>
      </c>
      <c r="I26" t="e">
        <f>I18+I25</f>
        <v>#DIV/0!</v>
      </c>
      <c r="J26" t="e">
        <f>J18+J25</f>
        <v>#DIV/0!</v>
      </c>
      <c r="K26" t="e">
        <f>K18+K25</f>
        <v>#DIV/0!</v>
      </c>
      <c r="L26" t="e">
        <f>L18+L25</f>
        <v>#DIV/0!</v>
      </c>
      <c r="M26" t="e">
        <f>M18+M25</f>
        <v>#DIV/0!</v>
      </c>
      <c r="N26" t="e">
        <f>N18+N25</f>
        <v>#DIV/0!</v>
      </c>
      <c r="O26" t="e">
        <f>O18+O25</f>
        <v>#DIV/0!</v>
      </c>
      <c r="P26" s="3">
        <f>P18+P25</f>
        <v>94.9008933021508057</v>
      </c>
      <c r="Q26">
        <f>Q18+Q25</f>
        <v>96.4480782763126001</v>
      </c>
      <c r="R26" t="e">
        <f>R18+R25</f>
        <v>#DIV/0!</v>
      </c>
      <c r="S26" t="e">
        <f>S18+S25</f>
        <v>#DIV/0!</v>
      </c>
      <c r="T26" t="e">
        <f>T18+T25</f>
        <v>#DIV/0!</v>
      </c>
      <c r="U26" t="e">
        <f>U18+U25</f>
        <v>#DIV/0!</v>
      </c>
      <c r="V26" t="e">
        <f>V18+V25</f>
        <v>#DIV/0!</v>
      </c>
      <c r="W26" t="e">
        <f>W18+W25</f>
        <v>#DIV/0!</v>
      </c>
      <c r="X26" t="e">
        <f>X18+X25</f>
        <v>#DIV/0!</v>
      </c>
      <c r="Y26" t="e">
        <f>Y18+Y25</f>
        <v>#DIV/0!</v>
      </c>
      <c r="Z26" t="e">
        <f>Z18+Z25</f>
        <v>#DIV/0!</v>
      </c>
      <c r="AA26" t="e">
        <f>AA18+AA25</f>
        <v>#DIV/0!</v>
      </c>
      <c r="AB26" t="e">
        <f>AB18+AB25</f>
        <v>#DIV/0!</v>
      </c>
      <c r="AC26" t="e">
        <f>AC18+AC25</f>
        <v>#DIV/0!</v>
      </c>
      <c r="AD26" t="e">
        <f>AD18+AD25</f>
        <v>#DIV/0!</v>
      </c>
      <c r="AE26" t="e">
        <f>AE18+AE25</f>
        <v>#DIV/0!</v>
      </c>
      <c r="AF26">
        <f>AF18+AF25</f>
        <v>94.671424323520597</v>
      </c>
      <c r="AG26">
        <f>AG18+AG25</f>
        <v>95.8741956574101977</v>
      </c>
      <c r="AH26" t="e">
        <f>AH18+AH25</f>
        <v>#DIV/0!</v>
      </c>
      <c r="AI26" t="e">
        <f>AI18+AI25</f>
        <v>#DIV/0!</v>
      </c>
      <c r="AJ26">
        <f>AJ18+AJ25</f>
        <v>94.8171789356831027</v>
      </c>
      <c r="AK26" s="3">
        <f>AK18+AK25</f>
        <v>96.9999999999999005</v>
      </c>
      <c r="AL26" t="e">
        <f>AL18+AL25</f>
        <v>#DIV/0!</v>
      </c>
      <c r="AM26" t="e">
        <f>AM18+AM25</f>
        <v>#DIV/0!</v>
      </c>
      <c r="AN26">
        <f>AN18+AN25</f>
        <v>58.2792679384139021</v>
      </c>
      <c r="AO26">
        <f>AO18+AO25</f>
        <v>79.2389613497665977</v>
      </c>
      <c r="AP26" t="e">
        <f>AP18+AP25</f>
        <v>#DIV/0!</v>
      </c>
      <c r="AQ26" t="e">
        <f>AQ18+AQ25</f>
        <v>#DIV/0!</v>
      </c>
      <c r="AR26" t="e">
        <f>AR18+AR25</f>
        <v>#DIV/0!</v>
      </c>
      <c r="AS26" t="e">
        <f>AS18+AS25</f>
        <v>#DIV/0!</v>
      </c>
      <c r="AT26" t="e">
        <f>AT18+AT25</f>
        <v>#DIV/0!</v>
      </c>
      <c r="AU26" t="e">
        <f>AU18+AU25</f>
        <v>#DIV/0!</v>
      </c>
      <c r="AV26" t="e">
        <f>AV18+AV25</f>
        <v>#DIV/0!</v>
      </c>
      <c r="AW26" t="e">
        <f>AW18+AW25</f>
        <v>#DIV/0!</v>
      </c>
      <c r="AX26" t="e">
        <f>AX18+AX25</f>
        <v>#DIV/0!</v>
      </c>
      <c r="AY26" t="e">
        <f>AY18+AY25</f>
        <v>#DIV/0!</v>
      </c>
      <c r="AZ26" t="e">
        <f>AZ18+AZ25</f>
        <v>#DIV/0!</v>
      </c>
      <c r="BA26" t="e">
        <f>BA18+BA25</f>
        <v>#DIV/0!</v>
      </c>
      <c r="BB26" t="e">
        <f>BB18+BB25</f>
        <v>#DIV/0!</v>
      </c>
      <c r="BC26" t="e">
        <f>BC18+BC25</f>
        <v>#DIV/0!</v>
      </c>
      <c r="BD26" t="e">
        <f>BD18+BD25</f>
        <v>#DIV/0!</v>
      </c>
      <c r="BE26" t="e">
        <f>BE18+BE25</f>
        <v>#DIV/0!</v>
      </c>
      <c r="BF26" t="e">
        <f>BF18+BF25</f>
        <v>#DIV/0!</v>
      </c>
      <c r="BG26" t="e">
        <f>BG18+BG25</f>
        <v>#DIV/0!</v>
      </c>
      <c r="BH26" t="e">
        <f>BH18+BH25</f>
        <v>#DIV/0!</v>
      </c>
      <c r="BI26" t="e">
        <f>BI18+BI25</f>
        <v>#DIV/0!</v>
      </c>
      <c r="BJ26" t="e">
        <f>BJ18+BJ25</f>
        <v>#DIV/0!</v>
      </c>
      <c r="BK26" t="e">
        <f>BK18+BK25</f>
        <v>#DIV/0!</v>
      </c>
      <c r="BL26">
        <f>BL18+BL25</f>
        <v>74.5996686913308054</v>
      </c>
    </row>
    <row r="27" spans="2:64">
      <c r="B27" t="e">
        <f>B19+B26</f>
        <v>#DIV/0!</v>
      </c>
      <c r="C27" t="e">
        <f>C19+C26</f>
        <v>#DIV/0!</v>
      </c>
      <c r="D27" t="e">
        <f>D19+D26</f>
        <v>#DIV/0!</v>
      </c>
      <c r="E27" t="e">
        <f>E19+E26</f>
        <v>#DIV/0!</v>
      </c>
      <c r="F27" t="e">
        <f>F19+F26</f>
        <v>#DIV/0!</v>
      </c>
      <c r="G27" t="e">
        <f>G19+G26</f>
        <v>#DIV/0!</v>
      </c>
      <c r="H27" t="e">
        <f>H19+H26</f>
        <v>#DIV/0!</v>
      </c>
      <c r="I27" t="e">
        <f>I19+I26</f>
        <v>#DIV/0!</v>
      </c>
      <c r="J27" t="e">
        <f>J19+J26</f>
        <v>#DIV/0!</v>
      </c>
      <c r="K27" t="e">
        <f>K19+K26</f>
        <v>#DIV/0!</v>
      </c>
      <c r="L27" t="e">
        <f>L19+L26</f>
        <v>#DIV/0!</v>
      </c>
      <c r="M27" t="e">
        <f>M19+M26</f>
        <v>#DIV/0!</v>
      </c>
      <c r="N27" t="e">
        <f>N19+N26</f>
        <v>#DIV/0!</v>
      </c>
      <c r="O27" t="e">
        <f>O19+O26</f>
        <v>#DIV/0!</v>
      </c>
      <c r="P27" s="3">
        <f>P19+P26</f>
        <v>99.8389755779626</v>
      </c>
      <c r="Q27">
        <f>Q19+Q26</f>
        <v>99.9798947826959932</v>
      </c>
      <c r="R27" t="e">
        <f>R19+R26</f>
        <v>#DIV/0!</v>
      </c>
      <c r="S27" t="e">
        <f>S19+S26</f>
        <v>#DIV/0!</v>
      </c>
      <c r="T27" t="e">
        <f>T19+T26</f>
        <v>#DIV/0!</v>
      </c>
      <c r="U27" t="e">
        <f>U19+U26</f>
        <v>#DIV/0!</v>
      </c>
      <c r="V27" t="e">
        <f>V19+V26</f>
        <v>#DIV/0!</v>
      </c>
      <c r="W27" t="e">
        <f>W19+W26</f>
        <v>#DIV/0!</v>
      </c>
      <c r="X27" t="e">
        <f>X19+X26</f>
        <v>#DIV/0!</v>
      </c>
      <c r="Y27" t="e">
        <f>Y19+Y26</f>
        <v>#DIV/0!</v>
      </c>
      <c r="Z27" t="e">
        <f>Z19+Z26</f>
        <v>#DIV/0!</v>
      </c>
      <c r="AA27" t="e">
        <f>AA19+AA26</f>
        <v>#DIV/0!</v>
      </c>
      <c r="AB27" t="e">
        <f>AB19+AB26</f>
        <v>#DIV/0!</v>
      </c>
      <c r="AC27" t="e">
        <f>AC19+AC26</f>
        <v>#DIV/0!</v>
      </c>
      <c r="AD27" t="e">
        <f>AD19+AD26</f>
        <v>#DIV/0!</v>
      </c>
      <c r="AE27" t="e">
        <f>AE19+AE26</f>
        <v>#DIV/0!</v>
      </c>
      <c r="AF27">
        <f>AF19+AF26</f>
        <v>99.970264644662393</v>
      </c>
      <c r="AG27">
        <f>AG19+AG26</f>
        <v>99.9655896218299063</v>
      </c>
      <c r="AH27" t="e">
        <f>AH19+AH26</f>
        <v>#DIV/0!</v>
      </c>
      <c r="AI27" t="e">
        <f>AI19+AI26</f>
        <v>#DIV/0!</v>
      </c>
      <c r="AJ27">
        <f>AJ19+AJ26</f>
        <v>99.9722472767640937</v>
      </c>
      <c r="AK27" s="3">
        <f>AK19+AK26</f>
        <v>99.979591836734599</v>
      </c>
      <c r="AL27" t="e">
        <f>AL19+AL26</f>
        <v>#DIV/0!</v>
      </c>
      <c r="AM27" t="e">
        <f>AM19+AM26</f>
        <v>#DIV/0!</v>
      </c>
      <c r="AN27">
        <f>AN19+AN26</f>
        <v>100.111358574609994</v>
      </c>
      <c r="AO27">
        <f>AO19+AO26</f>
        <v>99.7008495871723994</v>
      </c>
      <c r="AP27" t="e">
        <f>AP19+AP26</f>
        <v>#DIV/0!</v>
      </c>
      <c r="AQ27" t="e">
        <f>AQ19+AQ26</f>
        <v>#DIV/0!</v>
      </c>
      <c r="AR27" t="e">
        <f>AR19+AR26</f>
        <v>#DIV/0!</v>
      </c>
      <c r="AS27" t="e">
        <f>AS19+AS26</f>
        <v>#DIV/0!</v>
      </c>
      <c r="AT27" t="e">
        <f>AT19+AT26</f>
        <v>#DIV/0!</v>
      </c>
      <c r="AU27" t="e">
        <f>AU19+AU26</f>
        <v>#DIV/0!</v>
      </c>
      <c r="AV27" t="e">
        <f>AV19+AV26</f>
        <v>#DIV/0!</v>
      </c>
      <c r="AW27" t="e">
        <f>AW19+AW26</f>
        <v>#DIV/0!</v>
      </c>
      <c r="AX27" t="e">
        <f>AX19+AX26</f>
        <v>#DIV/0!</v>
      </c>
      <c r="AY27" t="e">
        <f>AY19+AY26</f>
        <v>#DIV/0!</v>
      </c>
      <c r="AZ27" t="e">
        <f>AZ19+AZ26</f>
        <v>#DIV/0!</v>
      </c>
      <c r="BA27" t="e">
        <f>BA19+BA26</f>
        <v>#DIV/0!</v>
      </c>
      <c r="BB27" t="e">
        <f>BB19+BB26</f>
        <v>#DIV/0!</v>
      </c>
      <c r="BC27" t="e">
        <f>BC19+BC26</f>
        <v>#DIV/0!</v>
      </c>
      <c r="BD27" t="e">
        <f>BD19+BD26</f>
        <v>#DIV/0!</v>
      </c>
      <c r="BE27" t="e">
        <f>BE19+BE26</f>
        <v>#DIV/0!</v>
      </c>
      <c r="BF27" t="e">
        <f>BF19+BF26</f>
        <v>#DIV/0!</v>
      </c>
      <c r="BG27" t="e">
        <f>BG19+BG26</f>
        <v>#DIV/0!</v>
      </c>
      <c r="BH27" t="e">
        <f>BH19+BH26</f>
        <v>#DIV/0!</v>
      </c>
      <c r="BI27" t="e">
        <f>BI19+BI26</f>
        <v>#DIV/0!</v>
      </c>
      <c r="BJ27" t="e">
        <f>BJ19+BJ26</f>
        <v>#DIV/0!</v>
      </c>
      <c r="BK27" t="e">
        <f>BK19+BK26</f>
        <v>#DIV/0!</v>
      </c>
      <c r="BL27">
        <f>BL19+BL26</f>
        <v>100</v>
      </c>
    </row>
    <row r="28" spans="2:64">
      <c r="B28" t="e">
        <f>B20+B27</f>
        <v>#DIV/0!</v>
      </c>
      <c r="C28" t="e">
        <f>C20+C27</f>
        <v>#DIV/0!</v>
      </c>
      <c r="D28" t="e">
        <f>D20+D27</f>
        <v>#DIV/0!</v>
      </c>
      <c r="E28" t="e">
        <f>E20+E27</f>
        <v>#DIV/0!</v>
      </c>
      <c r="F28" t="e">
        <f>F20+F27</f>
        <v>#DIV/0!</v>
      </c>
      <c r="G28" t="e">
        <f>G20+G27</f>
        <v>#DIV/0!</v>
      </c>
      <c r="H28" t="e">
        <f>H20+H27</f>
        <v>#DIV/0!</v>
      </c>
      <c r="I28" t="e">
        <f>I20+I27</f>
        <v>#DIV/0!</v>
      </c>
      <c r="J28" t="e">
        <f>J20+J27</f>
        <v>#DIV/0!</v>
      </c>
      <c r="K28" t="e">
        <f>K20+K27</f>
        <v>#DIV/0!</v>
      </c>
      <c r="L28" t="e">
        <f>L20+L27</f>
        <v>#DIV/0!</v>
      </c>
      <c r="M28" t="e">
        <f>M20+M27</f>
        <v>#DIV/0!</v>
      </c>
      <c r="N28" t="e">
        <f>N20+N27</f>
        <v>#DIV/0!</v>
      </c>
      <c r="O28" t="e">
        <f>O20+O27</f>
        <v>#DIV/0!</v>
      </c>
      <c r="P28" s="3">
        <f>P20+P27</f>
        <v>99.8619790668250999</v>
      </c>
      <c r="Q28">
        <f>Q20+Q27</f>
        <v>99.9832456522465947</v>
      </c>
      <c r="R28" t="e">
        <f>R20+R27</f>
        <v>#DIV/0!</v>
      </c>
      <c r="S28" t="e">
        <f>S20+S27</f>
        <v>#DIV/0!</v>
      </c>
      <c r="T28" t="e">
        <f>T20+T27</f>
        <v>#DIV/0!</v>
      </c>
      <c r="U28" t="e">
        <f>U20+U27</f>
        <v>#DIV/0!</v>
      </c>
      <c r="V28" t="e">
        <f>V20+V27</f>
        <v>#DIV/0!</v>
      </c>
      <c r="W28" t="e">
        <f>W20+W27</f>
        <v>#DIV/0!</v>
      </c>
      <c r="X28" t="e">
        <f>X20+X27</f>
        <v>#DIV/0!</v>
      </c>
      <c r="Y28" t="e">
        <f>Y20+Y27</f>
        <v>#DIV/0!</v>
      </c>
      <c r="Z28" t="e">
        <f>Z20+Z27</f>
        <v>#DIV/0!</v>
      </c>
      <c r="AA28" t="e">
        <f>AA20+AA27</f>
        <v>#DIV/0!</v>
      </c>
      <c r="AB28" t="e">
        <f>AB20+AB27</f>
        <v>#DIV/0!</v>
      </c>
      <c r="AC28" t="e">
        <f>AC20+AC27</f>
        <v>#DIV/0!</v>
      </c>
      <c r="AD28" t="e">
        <f>AD20+AD27</f>
        <v>#DIV/0!</v>
      </c>
      <c r="AE28" t="e">
        <f>AE20+AE27</f>
        <v>#DIV/0!</v>
      </c>
      <c r="AF28">
        <f>AF20+AF27</f>
        <v>99.9762117157299031</v>
      </c>
      <c r="AG28">
        <f>AG20+AG27</f>
        <v>100</v>
      </c>
      <c r="AH28" t="e">
        <f>AH20+AH27</f>
        <v>#DIV/0!</v>
      </c>
      <c r="AI28" t="e">
        <f>AI20+AI27</f>
        <v>#DIV/0!</v>
      </c>
      <c r="AJ28">
        <f>AJ20+AJ27</f>
        <v>99.9965309095956059</v>
      </c>
      <c r="AK28" s="3">
        <f>AK20+AK27</f>
        <v>99.979591836734599</v>
      </c>
      <c r="AL28" t="e">
        <f>AL20+AL27</f>
        <v>#DIV/0!</v>
      </c>
      <c r="AM28" t="e">
        <f>AM20+AM27</f>
        <v>#DIV/0!</v>
      </c>
      <c r="AN28">
        <f>AN20+AN27</f>
        <v>100.111358574609994</v>
      </c>
      <c r="AO28">
        <f>AO20+AO27</f>
        <v>99.7350382057812936</v>
      </c>
      <c r="AP28" t="e">
        <f>AP20+AP27</f>
        <v>#DIV/0!</v>
      </c>
      <c r="AQ28" t="e">
        <f>AQ20+AQ27</f>
        <v>#DIV/0!</v>
      </c>
      <c r="AR28" t="e">
        <f>AR20+AR27</f>
        <v>#DIV/0!</v>
      </c>
      <c r="AS28" t="e">
        <f>AS20+AS27</f>
        <v>#DIV/0!</v>
      </c>
      <c r="AT28" t="e">
        <f>AT20+AT27</f>
        <v>#DIV/0!</v>
      </c>
      <c r="AU28" t="e">
        <f>AU20+AU27</f>
        <v>#DIV/0!</v>
      </c>
      <c r="AV28" t="e">
        <f>AV20+AV27</f>
        <v>#DIV/0!</v>
      </c>
      <c r="AW28" t="e">
        <f>AW20+AW27</f>
        <v>#DIV/0!</v>
      </c>
      <c r="AX28" t="e">
        <f>AX20+AX27</f>
        <v>#DIV/0!</v>
      </c>
      <c r="AY28" t="e">
        <f>AY20+AY27</f>
        <v>#DIV/0!</v>
      </c>
      <c r="AZ28" t="e">
        <f>AZ20+AZ27</f>
        <v>#DIV/0!</v>
      </c>
      <c r="BA28" t="e">
        <f>BA20+BA27</f>
        <v>#DIV/0!</v>
      </c>
      <c r="BB28" t="e">
        <f>BB20+BB27</f>
        <v>#DIV/0!</v>
      </c>
      <c r="BC28" t="e">
        <f>BC20+BC27</f>
        <v>#DIV/0!</v>
      </c>
      <c r="BD28" t="e">
        <f>BD20+BD27</f>
        <v>#DIV/0!</v>
      </c>
      <c r="BE28" t="e">
        <f>BE20+BE27</f>
        <v>#DIV/0!</v>
      </c>
      <c r="BF28" t="e">
        <f>BF20+BF27</f>
        <v>#DIV/0!</v>
      </c>
      <c r="BG28" t="e">
        <f>BG20+BG27</f>
        <v>#DIV/0!</v>
      </c>
      <c r="BH28" t="e">
        <f>BH20+BH27</f>
        <v>#DIV/0!</v>
      </c>
      <c r="BI28" t="e">
        <f>BI20+BI27</f>
        <v>#DIV/0!</v>
      </c>
      <c r="BJ28" t="e">
        <f>BJ20+BJ27</f>
        <v>#DIV/0!</v>
      </c>
      <c r="BK28" t="e">
        <f>BK20+BK27</f>
        <v>#DIV/0!</v>
      </c>
      <c r="BL28">
        <f>BL20+BL27</f>
        <v>100.165654334622005</v>
      </c>
    </row>
    <row r="29" spans="1:1" s="11" customFormat="1"/>
    <row r="30" spans="1:64">
      <c r="A30" t="s">
        <v>45</v>
      </c>
      <c r="B30">
        <f>SUM(B6:B12)</f>
        <v>0</v>
      </c>
      <c r="C30">
        <f>SUM(C6:C12)</f>
        <v>0</v>
      </c>
      <c r="D30">
        <f>SUM(D6:D12)</f>
        <v>0</v>
      </c>
      <c r="E30">
        <f>SUM(E6:E12)</f>
        <v>0</v>
      </c>
      <c r="F30">
        <f>SUM(F6:F12)</f>
        <v>0</v>
      </c>
      <c r="G30">
        <f>SUM(G6:G12)</f>
        <v>0</v>
      </c>
      <c r="H30">
        <f>SUM(H6:H12)</f>
        <v>0</v>
      </c>
      <c r="I30">
        <f>SUM(I6:I12)</f>
        <v>0</v>
      </c>
      <c r="J30">
        <f>SUM(J6:J12)</f>
        <v>0</v>
      </c>
      <c r="K30">
        <f>SUM(K6:K12)</f>
        <v>0</v>
      </c>
      <c r="L30">
        <f>SUM(L6:L12)</f>
        <v>0</v>
      </c>
      <c r="M30">
        <f>SUM(M6:M12)</f>
        <v>0</v>
      </c>
      <c r="N30">
        <f>SUM(N6:N12)</f>
        <v>0</v>
      </c>
      <c r="O30">
        <f>SUM(O6:O12)</f>
        <v>0</v>
      </c>
      <c r="P30" s="3">
        <f>SUM(P6:P12)</f>
        <v>260.470000000000027</v>
      </c>
      <c r="Q30">
        <f>SUM(Q6:Q12)</f>
        <v>298.379999999999995</v>
      </c>
      <c r="R30">
        <f>SUM(R6:R12)</f>
        <v>0</v>
      </c>
      <c r="S30">
        <f>SUM(S6:S12)</f>
        <v>0</v>
      </c>
      <c r="T30">
        <f>SUM(T6:T12)</f>
        <v>0</v>
      </c>
      <c r="U30">
        <f>SUM(U6:U12)</f>
        <v>0</v>
      </c>
      <c r="V30">
        <f>SUM(V6:V12)</f>
        <v>0</v>
      </c>
      <c r="W30">
        <f>SUM(W6:W12)</f>
        <v>0</v>
      </c>
      <c r="X30">
        <f>SUM(X6:X12)</f>
        <v>0</v>
      </c>
      <c r="Y30">
        <f>SUM(Y6:Y12)</f>
        <v>0</v>
      </c>
      <c r="Z30">
        <f>SUM(Z6:Z12)</f>
        <v>0</v>
      </c>
      <c r="AA30">
        <f>SUM(AA6:AA12)</f>
        <v>0</v>
      </c>
      <c r="AB30">
        <f>SUM(AB6:AB12)</f>
        <v>0</v>
      </c>
      <c r="AC30">
        <f>SUM(AC6:AC12)</f>
        <v>0</v>
      </c>
      <c r="AD30">
        <f>SUM(AD6:AD12)</f>
        <v>0</v>
      </c>
      <c r="AE30">
        <f>SUM(AE6:AE12)</f>
        <v>0</v>
      </c>
      <c r="AF30">
        <f>SUM(AF6:AF12)</f>
        <v>336.220000000000027</v>
      </c>
      <c r="AG30">
        <f>SUM(AG6:AG12)</f>
        <v>290.610000000000014</v>
      </c>
      <c r="AH30">
        <f>SUM(AH6:AH12)</f>
        <v>0</v>
      </c>
      <c r="AI30">
        <f>SUM(AI6:AI12)</f>
        <v>0</v>
      </c>
      <c r="AJ30">
        <f>SUM(AJ6:AJ12)</f>
        <v>288.25</v>
      </c>
      <c r="AK30" s="3">
        <f>SUM(AK6:AK12)</f>
        <v>146.969999999999999</v>
      </c>
      <c r="AL30">
        <f>SUM(AL6:AL12)</f>
        <v>0</v>
      </c>
      <c r="AM30">
        <f>SUM(AM6:AM12)</f>
        <v>0</v>
      </c>
      <c r="AN30">
        <f>SUM(AN6:AN12)</f>
        <v>206.77000000000001</v>
      </c>
      <c r="AO30">
        <f>SUM(AO6:AO12)</f>
        <v>583.440000000000055</v>
      </c>
      <c r="AP30">
        <f>SUM(AP6:AP12)</f>
        <v>0</v>
      </c>
      <c r="AQ30">
        <f>SUM(AQ6:AQ12)</f>
        <v>0</v>
      </c>
      <c r="AR30">
        <f>SUM(AR6:AR12)</f>
        <v>0</v>
      </c>
      <c r="AS30">
        <f>SUM(AS6:AS12)</f>
        <v>0</v>
      </c>
      <c r="AT30">
        <f>SUM(AT6:AT12)</f>
        <v>0</v>
      </c>
      <c r="AU30">
        <f>SUM(AU6:AU12)</f>
        <v>0</v>
      </c>
      <c r="AV30">
        <f>SUM(AV6:AV12)</f>
        <v>0</v>
      </c>
      <c r="AW30">
        <f>SUM(AW6:AW12)</f>
        <v>0</v>
      </c>
      <c r="AX30">
        <f>SUM(AX6:AX12)</f>
        <v>0</v>
      </c>
      <c r="AY30">
        <f>SUM(AY6:AY12)</f>
        <v>0</v>
      </c>
      <c r="AZ30">
        <f>SUM(AZ6:AZ12)</f>
        <v>0</v>
      </c>
      <c r="BA30">
        <f>SUM(BA6:BA12)</f>
        <v>0</v>
      </c>
      <c r="BB30">
        <f>SUM(BB6:BB12)</f>
        <v>0</v>
      </c>
      <c r="BC30">
        <f>SUM(BC6:BC12)</f>
        <v>0</v>
      </c>
      <c r="BD30">
        <f>SUM(BD6:BD12)</f>
        <v>0</v>
      </c>
      <c r="BE30">
        <f>SUM(BE6:BE12)</f>
        <v>0</v>
      </c>
      <c r="BF30">
        <f>SUM(BF6:BF12)</f>
        <v>0</v>
      </c>
      <c r="BG30">
        <f>SUM(BG6:BG12)</f>
        <v>0</v>
      </c>
      <c r="BH30">
        <f>SUM(BH6:BH12)</f>
        <v>0</v>
      </c>
      <c r="BI30">
        <f>SUM(BI6:BI12)</f>
        <v>0</v>
      </c>
      <c r="BJ30">
        <f>SUM(BJ6:BJ12)</f>
        <v>0</v>
      </c>
      <c r="BK30">
        <f>SUM(BK6:BK12)</f>
        <v>0</v>
      </c>
      <c r="BL30">
        <f>SUM(BL6:BL12)</f>
        <v>544.200000000000045</v>
      </c>
    </row>
    <row r="31" spans="1:64">
      <c r="A31" t="s">
        <v>46</v>
      </c>
      <c r="B31">
        <f>B4-B30</f>
        <v>0</v>
      </c>
      <c r="C31">
        <f>C4-C30</f>
        <v>0</v>
      </c>
      <c r="D31">
        <f>D4-D30</f>
        <v>0</v>
      </c>
      <c r="E31">
        <f>E4-E30</f>
        <v>0</v>
      </c>
      <c r="F31">
        <f>F4-F30</f>
        <v>0</v>
      </c>
      <c r="G31">
        <f>G4-G30</f>
        <v>0</v>
      </c>
      <c r="H31">
        <f>H4-H30</f>
        <v>0</v>
      </c>
      <c r="I31">
        <f>I4-I30</f>
        <v>0</v>
      </c>
      <c r="J31">
        <f>J4-J30</f>
        <v>0</v>
      </c>
      <c r="K31">
        <f>K4-K30</f>
        <v>0</v>
      </c>
      <c r="L31">
        <f>L4-L30</f>
        <v>0</v>
      </c>
      <c r="M31">
        <f>M4-M30</f>
        <v>0</v>
      </c>
      <c r="N31">
        <f>N4-N30</f>
        <v>0</v>
      </c>
      <c r="O31">
        <f>O4-O30</f>
        <v>0</v>
      </c>
      <c r="P31" s="3">
        <f>P4-P30</f>
        <v>0.359999999999957021</v>
      </c>
      <c r="Q31">
        <f>Q4-Q30</f>
        <v>0.0500000000000110045</v>
      </c>
      <c r="R31">
        <f>R4-R30</f>
        <v>0</v>
      </c>
      <c r="S31">
        <f>S4-S30</f>
        <v>0</v>
      </c>
      <c r="T31">
        <f>T4-T30</f>
        <v>0</v>
      </c>
      <c r="U31">
        <f>U4-U30</f>
        <v>0</v>
      </c>
      <c r="V31">
        <f>V4-V30</f>
        <v>0</v>
      </c>
      <c r="W31">
        <f>W4-W30</f>
        <v>0</v>
      </c>
      <c r="X31">
        <f>X4-X30</f>
        <v>0</v>
      </c>
      <c r="Y31">
        <f>Y4-Y30</f>
        <v>0</v>
      </c>
      <c r="Z31">
        <f>Z4-Z30</f>
        <v>0</v>
      </c>
      <c r="AA31">
        <f>AA4-AA30</f>
        <v>0</v>
      </c>
      <c r="AB31">
        <f>AB4-AB30</f>
        <v>0</v>
      </c>
      <c r="AC31">
        <f>AC4-AC30</f>
        <v>0</v>
      </c>
      <c r="AD31">
        <f>AD4-AD30</f>
        <v>0</v>
      </c>
      <c r="AE31">
        <f>AE4-AE30</f>
        <v>0</v>
      </c>
      <c r="AF31">
        <f>AF4-AF30</f>
        <v>0.079999999999983995</v>
      </c>
      <c r="AG31">
        <f>AG4-AG30</f>
        <v>0</v>
      </c>
      <c r="AH31">
        <f>AH4-AH30</f>
        <v>0</v>
      </c>
      <c r="AI31">
        <f>AI4-AI30</f>
        <v>0</v>
      </c>
      <c r="AJ31">
        <f>AJ4-AJ30</f>
        <v>0.00999999999999100098</v>
      </c>
      <c r="AK31" s="3">
        <f>AK4-AK30</f>
        <v>0.0300000000000010036</v>
      </c>
      <c r="AL31">
        <f>AL4-AL30</f>
        <v>0</v>
      </c>
      <c r="AM31">
        <f>AM4-AM30</f>
        <v>0</v>
      </c>
      <c r="AN31">
        <f>AN4-AN30</f>
        <v>-0.230000000000018012</v>
      </c>
      <c r="AO31">
        <f>AO4-AO30</f>
        <v>1.54999999999995008</v>
      </c>
      <c r="AP31">
        <f>AP4-AP30</f>
        <v>0</v>
      </c>
      <c r="AQ31">
        <f>AQ4-AQ30</f>
        <v>0</v>
      </c>
      <c r="AR31">
        <f>AR4-AR30</f>
        <v>0</v>
      </c>
      <c r="AS31">
        <f>AS4-AS30</f>
        <v>0</v>
      </c>
      <c r="AT31">
        <f>AT4-AT30</f>
        <v>0</v>
      </c>
      <c r="AU31">
        <f>AU4-AU30</f>
        <v>0</v>
      </c>
      <c r="AV31">
        <f>AV4-AV30</f>
        <v>0</v>
      </c>
      <c r="AW31">
        <f>AW4-AW30</f>
        <v>0</v>
      </c>
      <c r="AX31">
        <f>AX4-AX30</f>
        <v>0</v>
      </c>
      <c r="AY31">
        <f>AY4-AY30</f>
        <v>0</v>
      </c>
      <c r="AZ31">
        <f>AZ4-AZ30</f>
        <v>0</v>
      </c>
      <c r="BA31">
        <f>BA4-BA30</f>
        <v>0</v>
      </c>
      <c r="BB31">
        <f>BB4-BB30</f>
        <v>0</v>
      </c>
      <c r="BC31">
        <f>BC4-BC30</f>
        <v>0</v>
      </c>
      <c r="BD31">
        <f>BD4-BD30</f>
        <v>0</v>
      </c>
      <c r="BE31">
        <f>BE4-BE30</f>
        <v>0</v>
      </c>
      <c r="BF31">
        <f>BF4-BF30</f>
        <v>0</v>
      </c>
      <c r="BG31">
        <f>BG4-BG30</f>
        <v>0</v>
      </c>
      <c r="BH31">
        <f>BH4-BH30</f>
        <v>0</v>
      </c>
      <c r="BI31">
        <f>BI4-BI30</f>
        <v>0</v>
      </c>
      <c r="BJ31">
        <f>BJ4-BJ30</f>
        <v>0</v>
      </c>
      <c r="BK31">
        <f>BK4-BK30</f>
        <v>0</v>
      </c>
      <c r="BL31">
        <f>BL4-BL30</f>
        <v>-0.900000000000090949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G1" workbookViewId="0">
      <selection activeCell="A33" sqref="A33:A36"/>
    </sheetView>
  </sheetViews>
  <sheetFormatPr defaultRowHeight="15.40"/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129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 t="n">
        <v>258.629999999999995</v>
      </c>
      <c r="AG4" s="30" t="n">
        <v>226.199999999999989</v>
      </c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 t="n">
        <v>0</v>
      </c>
      <c r="AG6" s="30" t="n">
        <v>0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43" t="s">
        <v>130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 t="n">
        <v>0</v>
      </c>
      <c r="AG7" s="30" t="n">
        <v>0.02</v>
      </c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1" t="n">
        <v>0</v>
      </c>
      <c r="AG8" s="31" t="n">
        <v>0.230000000000000027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1" t="n">
        <v>11.1899999999999995</v>
      </c>
      <c r="AG9" s="31" t="n">
        <v>49.3999999999999986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1" t="n">
        <v>231.629999999999995</v>
      </c>
      <c r="AG10" s="31" t="n">
        <v>170.900000000000006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1" t="n">
        <v>14.9800000000000004</v>
      </c>
      <c r="AG11" s="31" t="n">
        <v>5.5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1" t="n">
        <v>0.04</v>
      </c>
      <c r="AG12" s="31" t="n">
        <v>0.08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>
        <f>(AF6/AF$4)*100</f>
        <v>0</v>
      </c>
      <c r="AG14" s="33">
        <f>(AG6/AG$4)*100</f>
        <v>0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>
        <f>(AF7/AF$4)*100</f>
        <v>0</v>
      </c>
      <c r="AG15" s="33">
        <f>(AG7/AG$4)*100</f>
        <v>0.00884173297969999972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>
        <f>(AF8/AF$4)*100</f>
        <v>0</v>
      </c>
      <c r="AG16" s="33">
        <f>(AG8/AG$4)*100</f>
        <v>0.101679929266100011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>
        <f>(AF9/AF$4)*100</f>
        <v>4.32664424080730026</v>
      </c>
      <c r="AG17" s="33">
        <f>(AG9/AG$4)*100</f>
        <v>21.8390804597700985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>
        <f>(AF10/AF$4)*100</f>
        <v>89.560375826470306</v>
      </c>
      <c r="AG18" s="33">
        <f>(AG10/AG$4)*100</f>
        <v>75.5526083112289939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>
        <f>(AF11/AF$4)*100</f>
        <v>5.79205815257320022</v>
      </c>
      <c r="AG19" s="33">
        <f>(AG11/AG$4)*100</f>
        <v>2.43147656940760015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>
        <f>(AF12/AF$4)*100</f>
        <v>0.0154661098866999991</v>
      </c>
      <c r="AG20" s="33">
        <f>(AG12/AG$4)*100</f>
        <v>0.0353669319186999997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>
        <f>AF14</f>
        <v>0</v>
      </c>
      <c r="AG22" s="33">
        <f>AG14</f>
        <v>0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>
        <f>AF15+AF22</f>
        <v>0</v>
      </c>
      <c r="AG23" s="33">
        <f>AG15+AG22</f>
        <v>0.00884173297969999972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>
        <f>AF16+AF23</f>
        <v>0</v>
      </c>
      <c r="AG24" s="33">
        <f>AG16+AG23</f>
        <v>0.110521662245800001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>
        <f>AF17+AF24</f>
        <v>4.32664424080730026</v>
      </c>
      <c r="AG25" s="33">
        <f>AG17+AG24</f>
        <v>21.9496021220159001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>
        <f>AF18+AF25</f>
        <v>93.8870200672776036</v>
      </c>
      <c r="AG26" s="33">
        <f>AG18+AG25</f>
        <v>97.5022104332448976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>
        <f>AF19+AF26</f>
        <v>99.6790782198507941</v>
      </c>
      <c r="AG27" s="33">
        <f>AG19+AG26</f>
        <v>99.9336870026525048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>
        <f>AF20+AF27</f>
        <v>99.6945443297374965</v>
      </c>
      <c r="AG28" s="33">
        <f>AG20+AG27</f>
        <v>99.9690539345712068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257.839999999999975</v>
      </c>
      <c r="AG30" s="30">
        <f>SUM(AG6:AG12)</f>
        <v>226.129999999999995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0.790000000000020997</v>
      </c>
      <c r="AG31" s="36">
        <f>AG4-AG30</f>
        <v>0.0699999999999930012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C1" workbookViewId="0">
      <selection activeCell="BM12" sqref="BM12"/>
    </sheetView>
  </sheetViews>
  <sheetFormatPr defaultRowHeight="15.40"/>
  <cols>
    <col min="22" max="23" width="8.723214" customWidth="1" style="3"/>
    <col min="26" max="27" width="8.723214" customWidth="1" style="3"/>
    <col min="30" max="31" width="8.723214" customWidth="1" style="3"/>
    <col min="35" max="35" width="8.723214" customWidth="1" style="3"/>
    <col min="38" max="39" width="8.723214" customWidth="1" style="3"/>
    <col min="43" max="45" width="8.723214" customWidth="1" style="3"/>
    <col min="49" max="49" width="9.178571" customWidth="1" style="3"/>
    <col min="58" max="58" width="8.723214" customWidth="1" style="3"/>
    <col min="62" max="62" width="9.178571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8" t="s">
        <v>1</v>
      </c>
      <c r="W1" s="59"/>
      <c r="X1" s="5"/>
      <c r="Y1" s="5"/>
      <c r="Z1" s="59"/>
      <c r="AA1" s="59"/>
      <c r="AB1" s="5"/>
      <c r="AC1" s="5"/>
      <c r="AD1" s="59"/>
      <c r="AE1" s="59"/>
      <c r="AF1" s="5"/>
      <c r="AG1" s="5"/>
      <c r="AH1" s="5"/>
      <c r="AI1" s="59"/>
      <c r="AJ1" s="5"/>
      <c r="AK1" s="5"/>
      <c r="AL1" s="59"/>
      <c r="AM1" s="59"/>
      <c r="AN1" s="5"/>
      <c r="AO1" s="5"/>
      <c r="AP1" s="5"/>
      <c r="AQ1" s="59"/>
      <c r="AR1" s="59"/>
      <c r="AS1" s="59"/>
      <c r="AT1" s="5"/>
      <c r="AU1" s="5"/>
      <c r="AV1" s="5"/>
      <c r="AW1" s="59"/>
      <c r="AX1" s="5"/>
      <c r="AY1" s="5"/>
      <c r="AZ1" s="5"/>
      <c r="BA1" s="24"/>
      <c r="BB1" s="25"/>
      <c r="BC1" s="25"/>
      <c r="BD1" s="24"/>
      <c r="BE1" s="5"/>
      <c r="BF1" s="59"/>
      <c r="BG1" s="5"/>
      <c r="BH1" s="5"/>
      <c r="BI1" s="7"/>
      <c r="BJ1" s="6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40" t="s">
        <v>12</v>
      </c>
      <c r="W2" s="40" t="s">
        <v>12</v>
      </c>
      <c r="X2" s="9" t="s">
        <v>13</v>
      </c>
      <c r="Y2" s="9" t="s">
        <v>13</v>
      </c>
      <c r="Z2" s="40" t="s">
        <v>14</v>
      </c>
      <c r="AA2" s="40" t="s">
        <v>14</v>
      </c>
      <c r="AB2" s="9" t="s">
        <v>15</v>
      </c>
      <c r="AC2" s="9" t="s">
        <v>15</v>
      </c>
      <c r="AD2" s="40" t="s">
        <v>16</v>
      </c>
      <c r="AE2" s="40" t="s">
        <v>16</v>
      </c>
      <c r="AF2" s="9" t="s">
        <v>17</v>
      </c>
      <c r="AG2" s="9" t="s">
        <v>17</v>
      </c>
      <c r="AH2" s="9" t="s">
        <v>18</v>
      </c>
      <c r="AI2" s="40" t="s">
        <v>18</v>
      </c>
      <c r="AJ2" s="9" t="s">
        <v>19</v>
      </c>
      <c r="AK2" s="9" t="s">
        <v>19</v>
      </c>
      <c r="AL2" s="40" t="s">
        <v>20</v>
      </c>
      <c r="AM2" s="40" t="s">
        <v>20</v>
      </c>
      <c r="AN2" s="9" t="s">
        <v>21</v>
      </c>
      <c r="AO2" s="9" t="s">
        <v>21</v>
      </c>
      <c r="AP2" s="9" t="s">
        <v>22</v>
      </c>
      <c r="AQ2" s="40" t="s">
        <v>22</v>
      </c>
      <c r="AR2" s="40" t="s">
        <v>23</v>
      </c>
      <c r="AS2" s="40" t="s">
        <v>23</v>
      </c>
      <c r="AT2" s="9" t="s">
        <v>24</v>
      </c>
      <c r="AU2" s="9" t="s">
        <v>24</v>
      </c>
      <c r="AV2" s="9" t="s">
        <v>25</v>
      </c>
      <c r="AW2" s="40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40" t="s">
        <v>30</v>
      </c>
      <c r="BG2" s="9" t="s">
        <v>30</v>
      </c>
      <c r="BH2" s="9" t="s">
        <v>31</v>
      </c>
      <c r="BI2" s="9" t="s">
        <v>31</v>
      </c>
      <c r="BJ2" s="40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40" t="s">
        <v>35</v>
      </c>
      <c r="W3" s="40" t="s">
        <v>36</v>
      </c>
      <c r="X3" s="9" t="s">
        <v>35</v>
      </c>
      <c r="Y3" s="9" t="s">
        <v>36</v>
      </c>
      <c r="Z3" s="40" t="s">
        <v>35</v>
      </c>
      <c r="AA3" s="40" t="s">
        <v>36</v>
      </c>
      <c r="AB3" s="9" t="s">
        <v>35</v>
      </c>
      <c r="AC3" s="9" t="s">
        <v>36</v>
      </c>
      <c r="AD3" s="40" t="s">
        <v>35</v>
      </c>
      <c r="AE3" s="40" t="s">
        <v>36</v>
      </c>
      <c r="AF3" s="9" t="s">
        <v>35</v>
      </c>
      <c r="AG3" s="9" t="s">
        <v>36</v>
      </c>
      <c r="AH3" s="9" t="s">
        <v>35</v>
      </c>
      <c r="AI3" s="40" t="s">
        <v>36</v>
      </c>
      <c r="AJ3" s="9" t="s">
        <v>35</v>
      </c>
      <c r="AK3" s="9" t="s">
        <v>36</v>
      </c>
      <c r="AL3" s="40" t="s">
        <v>35</v>
      </c>
      <c r="AM3" s="40" t="s">
        <v>36</v>
      </c>
      <c r="AN3" s="9" t="s">
        <v>35</v>
      </c>
      <c r="AO3" s="9" t="s">
        <v>36</v>
      </c>
      <c r="AP3" s="9" t="s">
        <v>35</v>
      </c>
      <c r="AQ3" s="40" t="s">
        <v>36</v>
      </c>
      <c r="AR3" s="40" t="s">
        <v>35</v>
      </c>
      <c r="AS3" s="40" t="s">
        <v>36</v>
      </c>
      <c r="AT3" s="9" t="s">
        <v>35</v>
      </c>
      <c r="AU3" s="9" t="s">
        <v>36</v>
      </c>
      <c r="AV3" s="9" t="s">
        <v>35</v>
      </c>
      <c r="AW3" s="40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40" t="s">
        <v>35</v>
      </c>
      <c r="BG3" s="9" t="s">
        <v>36</v>
      </c>
      <c r="BH3" s="9" t="s">
        <v>35</v>
      </c>
      <c r="BI3" s="9" t="s">
        <v>36</v>
      </c>
      <c r="BJ3" s="40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69" t="n">
        <v>262.180000000000007</v>
      </c>
      <c r="W4" s="31" t="n">
        <v>404.04000000000002</v>
      </c>
      <c r="X4" s="30" t="n">
        <v>275.410000000000025</v>
      </c>
      <c r="Y4" s="30" t="n">
        <v>307.25</v>
      </c>
      <c r="Z4" s="31" t="n">
        <v>254.560000000000002</v>
      </c>
      <c r="AA4" s="31" t="n">
        <v>304.079999999999984</v>
      </c>
      <c r="AB4" s="30"/>
      <c r="AC4" s="30"/>
      <c r="AD4" s="31" t="n">
        <v>239.72999999999999</v>
      </c>
      <c r="AE4" s="31" t="n">
        <v>250.72999999999999</v>
      </c>
      <c r="AF4" s="30" t="n">
        <v>359.819999999999993</v>
      </c>
      <c r="AG4" s="30" t="n">
        <v>354.54000000000002</v>
      </c>
      <c r="AH4" s="30"/>
      <c r="AI4" s="31" t="n">
        <v>278.259999999999991</v>
      </c>
      <c r="AJ4" s="30" t="n">
        <v>225.370000000000005</v>
      </c>
      <c r="AK4" s="30" t="n">
        <v>254.860000000000014</v>
      </c>
      <c r="AL4" s="31" t="n">
        <v>241.599999999999994</v>
      </c>
      <c r="AM4" s="31" t="n">
        <v>216.490000000000009</v>
      </c>
      <c r="AN4" s="30" t="n">
        <v>286.160000000000025</v>
      </c>
      <c r="AO4" s="30" t="n">
        <v>238.650000000000006</v>
      </c>
      <c r="AP4" s="30"/>
      <c r="AQ4" s="31" t="n">
        <v>300.5</v>
      </c>
      <c r="AR4" s="31" t="n">
        <v>205.72999999999999</v>
      </c>
      <c r="AS4" s="31" t="n">
        <v>264.350000000000023</v>
      </c>
      <c r="AT4" s="30" t="n">
        <v>221.139999999999986</v>
      </c>
      <c r="AU4" s="30" t="n">
        <v>420.319999999999993</v>
      </c>
      <c r="AV4" s="30"/>
      <c r="AW4" s="31" t="n">
        <v>307.5</v>
      </c>
      <c r="AX4" s="30" t="n">
        <v>190.870000000000005</v>
      </c>
      <c r="AY4" s="31" t="n">
        <v>301.759999999999991</v>
      </c>
      <c r="AZ4" s="30"/>
      <c r="BA4" s="31"/>
      <c r="BB4" s="30"/>
      <c r="BC4" s="30"/>
      <c r="BD4" s="31"/>
      <c r="BE4" s="30"/>
      <c r="BF4" s="31" t="n">
        <v>242.960000000000008</v>
      </c>
      <c r="BG4" s="30"/>
      <c r="BH4" s="30" t="n">
        <v>318.769999999999982</v>
      </c>
      <c r="BI4" s="30"/>
      <c r="BJ4" s="31" t="n">
        <v>280.990000000000009</v>
      </c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69" t="n">
        <v>0.08</v>
      </c>
      <c r="W6" s="31" t="n">
        <v>0</v>
      </c>
      <c r="X6" s="30" t="n">
        <v>0</v>
      </c>
      <c r="Y6" s="30" t="n">
        <v>0</v>
      </c>
      <c r="Z6" s="31" t="n">
        <v>0</v>
      </c>
      <c r="AA6" s="31" t="n">
        <v>0</v>
      </c>
      <c r="AB6" s="30"/>
      <c r="AC6" s="30"/>
      <c r="AD6" s="31" t="n">
        <v>0.01</v>
      </c>
      <c r="AE6" s="31" t="n">
        <v>0</v>
      </c>
      <c r="AF6" s="30" t="n">
        <v>0.179999999999999982</v>
      </c>
      <c r="AG6" s="30" t="n">
        <v>0</v>
      </c>
      <c r="AH6" s="30"/>
      <c r="AI6" s="31" t="n">
        <v>0</v>
      </c>
      <c r="AJ6" s="30" t="n">
        <v>0.569999999999999929</v>
      </c>
      <c r="AK6" s="30" t="n">
        <v>0</v>
      </c>
      <c r="AL6" s="31" t="n">
        <v>0.09</v>
      </c>
      <c r="AM6" s="31" t="n">
        <v>0</v>
      </c>
      <c r="AN6" s="30" t="n">
        <v>0</v>
      </c>
      <c r="AO6" s="30" t="n">
        <v>0</v>
      </c>
      <c r="AP6" s="30"/>
      <c r="AQ6" s="31" t="n">
        <v>0.01</v>
      </c>
      <c r="AR6" s="31" t="n">
        <v>0.429999999999999982</v>
      </c>
      <c r="AS6" s="31" t="n">
        <v>0</v>
      </c>
      <c r="AT6" s="30" t="n">
        <v>0.270000000000000018</v>
      </c>
      <c r="AU6" s="30" t="n">
        <v>0</v>
      </c>
      <c r="AV6" s="30"/>
      <c r="AW6" s="31" t="n">
        <v>0</v>
      </c>
      <c r="AX6" s="30" t="n">
        <v>0.490000000000000036</v>
      </c>
      <c r="AY6" s="31" t="n">
        <v>0</v>
      </c>
      <c r="AZ6" s="30"/>
      <c r="BA6" s="31"/>
      <c r="BB6" s="30"/>
      <c r="BC6" s="30"/>
      <c r="BD6" s="31"/>
      <c r="BE6" s="30"/>
      <c r="BF6" s="31" t="n">
        <v>5.78000000000000025</v>
      </c>
      <c r="BG6" s="30"/>
      <c r="BH6" s="30" t="n">
        <v>1.09000000000000007</v>
      </c>
      <c r="BI6" s="30"/>
      <c r="BJ6" s="31" t="n">
        <v>2.39000000000000012</v>
      </c>
      <c r="BK6" s="27"/>
    </row>
    <row r="7" spans="1:63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69" t="n">
        <v>0.04</v>
      </c>
      <c r="W7" s="31" t="n">
        <v>0.03</v>
      </c>
      <c r="X7" s="30" t="n">
        <v>0</v>
      </c>
      <c r="Y7" s="30" t="n">
        <v>0</v>
      </c>
      <c r="Z7" s="31" t="n">
        <v>0.379999999999999982</v>
      </c>
      <c r="AA7" s="31" t="n">
        <v>0.02</v>
      </c>
      <c r="AB7" s="30"/>
      <c r="AC7" s="30"/>
      <c r="AD7" s="31" t="n">
        <v>0.04</v>
      </c>
      <c r="AE7" s="31" t="n">
        <v>0.03</v>
      </c>
      <c r="AF7" s="30" t="n">
        <v>0.02</v>
      </c>
      <c r="AG7" s="30" t="n">
        <v>0</v>
      </c>
      <c r="AH7" s="30"/>
      <c r="AI7" s="31" t="n">
        <v>0</v>
      </c>
      <c r="AJ7" s="30" t="n">
        <v>0.540000000000000036</v>
      </c>
      <c r="AK7" s="30" t="n">
        <v>0</v>
      </c>
      <c r="AL7" s="31" t="n">
        <v>0.220000000000000018</v>
      </c>
      <c r="AM7" s="31" t="n">
        <v>0</v>
      </c>
      <c r="AN7" s="30" t="n">
        <v>0.04</v>
      </c>
      <c r="AO7" s="30" t="n">
        <v>0.6</v>
      </c>
      <c r="AP7" s="30"/>
      <c r="AQ7" s="31" t="n">
        <v>0.03</v>
      </c>
      <c r="AR7" s="31" t="n">
        <v>0.15</v>
      </c>
      <c r="AS7" s="31" t="n">
        <v>0</v>
      </c>
      <c r="AT7" s="30" t="n">
        <v>1</v>
      </c>
      <c r="AU7" s="30" t="n">
        <v>0.110000000000000009</v>
      </c>
      <c r="AV7" s="30"/>
      <c r="AW7" s="31" t="n">
        <v>0</v>
      </c>
      <c r="AX7" s="30" t="n">
        <v>1.54000000000000004</v>
      </c>
      <c r="AY7" s="31" t="n">
        <v>0.04</v>
      </c>
      <c r="AZ7" s="30"/>
      <c r="BA7" s="31"/>
      <c r="BB7" s="30"/>
      <c r="BC7" s="30"/>
      <c r="BD7" s="31"/>
      <c r="BE7" s="30"/>
      <c r="BF7" s="31" t="n">
        <v>9.33999999999999986</v>
      </c>
      <c r="BG7" s="30"/>
      <c r="BH7" s="30" t="n">
        <v>1.66999999999999993</v>
      </c>
      <c r="BI7" s="30"/>
      <c r="BJ7" s="31" t="n">
        <v>5.70000000000000018</v>
      </c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69" t="n">
        <v>1.43999999999999995</v>
      </c>
      <c r="W8" s="31" t="n">
        <v>1.17999999999999994</v>
      </c>
      <c r="X8" s="31" t="n">
        <v>1.34000000000000008</v>
      </c>
      <c r="Y8" s="31" t="n">
        <v>0.02</v>
      </c>
      <c r="Z8" s="31" t="n">
        <v>1.45999999999999996</v>
      </c>
      <c r="AA8" s="31" t="n">
        <v>0.02</v>
      </c>
      <c r="AB8" s="30"/>
      <c r="AC8" s="30"/>
      <c r="AD8" s="31" t="n">
        <v>1.17999999999999994</v>
      </c>
      <c r="AE8" s="31" t="n">
        <v>0.409999999999999964</v>
      </c>
      <c r="AF8" s="31" t="n">
        <v>1.46999999999999993</v>
      </c>
      <c r="AG8" s="31" t="n">
        <v>0.0700000000000000089</v>
      </c>
      <c r="AH8" s="30"/>
      <c r="AI8" s="31" t="n">
        <v>0.01</v>
      </c>
      <c r="AJ8" s="31" t="n">
        <v>4.5</v>
      </c>
      <c r="AK8" s="31" t="n">
        <v>0.01</v>
      </c>
      <c r="AL8" s="31" t="n">
        <v>1.32000000000000006</v>
      </c>
      <c r="AM8" s="31" t="n">
        <v>0.04</v>
      </c>
      <c r="AN8" s="31" t="n">
        <v>0.729999999999999982</v>
      </c>
      <c r="AO8" s="31" t="n">
        <v>0.01</v>
      </c>
      <c r="AP8" s="30"/>
      <c r="AQ8" s="31" t="n">
        <v>0.05</v>
      </c>
      <c r="AR8" s="31" t="n">
        <v>1.74000000000000004</v>
      </c>
      <c r="AS8" s="31" t="n">
        <v>0.06</v>
      </c>
      <c r="AT8" s="31" t="n">
        <v>6.33000000000000007</v>
      </c>
      <c r="AU8" s="31" t="n">
        <v>0.890000000000000036</v>
      </c>
      <c r="AV8" s="30"/>
      <c r="AW8" s="31" t="n">
        <v>0.06</v>
      </c>
      <c r="AX8" s="31" t="n">
        <v>5.20999999999999996</v>
      </c>
      <c r="AY8" s="31" t="n">
        <v>0.119999999999999996</v>
      </c>
      <c r="AZ8" s="30"/>
      <c r="BA8" s="31"/>
      <c r="BB8" s="30"/>
      <c r="BC8" s="30"/>
      <c r="BD8" s="31"/>
      <c r="BE8" s="30"/>
      <c r="BF8" s="31" t="n">
        <v>23.8000000000000007</v>
      </c>
      <c r="BG8" s="30"/>
      <c r="BH8" s="31" t="n">
        <v>4.55999999999999961</v>
      </c>
      <c r="BI8" s="30"/>
      <c r="BJ8" s="31" t="n">
        <v>47.0600000000000023</v>
      </c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69" t="n">
        <v>69.5100000000000051</v>
      </c>
      <c r="W9" s="31" t="n">
        <v>108.799999999999997</v>
      </c>
      <c r="X9" s="31" t="n">
        <v>87.3400000000000034</v>
      </c>
      <c r="Y9" s="31" t="n">
        <v>24.629999999999999</v>
      </c>
      <c r="Z9" s="31" t="n">
        <v>81.819999999999979</v>
      </c>
      <c r="AA9" s="31" t="n">
        <v>250.52000000000001</v>
      </c>
      <c r="AB9" s="30"/>
      <c r="AC9" s="30"/>
      <c r="AD9" s="31" t="n">
        <v>49.1799999999999997</v>
      </c>
      <c r="AE9" s="31" t="n">
        <v>82.5799999999999983</v>
      </c>
      <c r="AF9" s="31" t="n">
        <v>109.549999999999997</v>
      </c>
      <c r="AG9" s="31" t="n">
        <v>28.9400000000000013</v>
      </c>
      <c r="AH9" s="30"/>
      <c r="AI9" s="31" t="n">
        <v>1.68999999999999995</v>
      </c>
      <c r="AJ9" s="31" t="n">
        <v>88.8900000000000006</v>
      </c>
      <c r="AK9" s="31" t="n">
        <v>7.95999999999999996</v>
      </c>
      <c r="AL9" s="31" t="n">
        <v>40.3999999999999986</v>
      </c>
      <c r="AM9" s="31" t="n">
        <v>39.3599999999999994</v>
      </c>
      <c r="AN9" s="31" t="n">
        <v>81.5900000000000034</v>
      </c>
      <c r="AO9" s="31" t="n">
        <v>25.1600000000000001</v>
      </c>
      <c r="AP9" s="30"/>
      <c r="AQ9" s="31" t="n">
        <v>78.5100000000000051</v>
      </c>
      <c r="AR9" s="31" t="n">
        <v>44.8900000000000006</v>
      </c>
      <c r="AS9" s="31" t="n">
        <v>56.740000000000002</v>
      </c>
      <c r="AT9" s="31" t="n">
        <v>71.5600000000000023</v>
      </c>
      <c r="AU9" s="31" t="n">
        <v>56.0600000000000023</v>
      </c>
      <c r="AV9" s="30"/>
      <c r="AW9" s="31" t="n">
        <v>10.1600000000000001</v>
      </c>
      <c r="AX9" s="31" t="n">
        <v>55.5700000000000003</v>
      </c>
      <c r="AY9" s="31" t="n">
        <v>9.3100000000000005</v>
      </c>
      <c r="AZ9" s="30"/>
      <c r="BA9" s="31"/>
      <c r="BB9" s="30"/>
      <c r="BC9" s="30"/>
      <c r="BD9" s="31"/>
      <c r="BE9" s="30"/>
      <c r="BF9" s="31" t="n">
        <v>34.2700000000000031</v>
      </c>
      <c r="BG9" s="30"/>
      <c r="BH9" s="31" t="n">
        <v>35.75</v>
      </c>
      <c r="BI9" s="30"/>
      <c r="BJ9" s="31" t="n">
        <v>64.9899999999999949</v>
      </c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69" t="n">
        <v>185.919999999999987</v>
      </c>
      <c r="W10" s="31" t="n">
        <v>268.009999999999991</v>
      </c>
      <c r="X10" s="31" t="n">
        <v>176.349999999999994</v>
      </c>
      <c r="Y10" s="31" t="n">
        <v>261.560000000000002</v>
      </c>
      <c r="Z10" s="31" t="n">
        <v>165.819999999999993</v>
      </c>
      <c r="AA10" s="31" t="n">
        <v>11.9700000000000006</v>
      </c>
      <c r="AB10" s="30"/>
      <c r="AC10" s="30"/>
      <c r="AD10" s="31" t="n">
        <v>186.370000000000005</v>
      </c>
      <c r="AE10" s="31" t="n">
        <v>156.509999999999991</v>
      </c>
      <c r="AF10" s="31" t="n">
        <v>234.099999999999994</v>
      </c>
      <c r="AG10" s="31" t="n">
        <v>305.029999999999973</v>
      </c>
      <c r="AH10" s="30"/>
      <c r="AI10" s="31" t="n">
        <v>260.050000000000011</v>
      </c>
      <c r="AJ10" s="31" t="n">
        <v>119.239999999999995</v>
      </c>
      <c r="AK10" s="31" t="n">
        <v>220.629999999999995</v>
      </c>
      <c r="AL10" s="31" t="n">
        <v>193.310000000000002</v>
      </c>
      <c r="AM10" s="31" t="n">
        <v>170.439999999999998</v>
      </c>
      <c r="AN10" s="31" t="n">
        <v>196.189999999999998</v>
      </c>
      <c r="AO10" s="31" t="n">
        <v>201.310000000000002</v>
      </c>
      <c r="AP10" s="30"/>
      <c r="AQ10" s="31" t="n">
        <v>209.909999999999997</v>
      </c>
      <c r="AR10" s="31" t="n">
        <v>151.539999999999992</v>
      </c>
      <c r="AS10" s="31" t="n">
        <v>203.810000000000002</v>
      </c>
      <c r="AT10" s="31" t="n">
        <v>136.389999999999986</v>
      </c>
      <c r="AU10" s="31" t="n">
        <v>341.54000000000002</v>
      </c>
      <c r="AV10" s="30"/>
      <c r="AW10" s="31" t="n">
        <v>275.660000000000025</v>
      </c>
      <c r="AX10" s="31" t="n">
        <v>120.950000000000003</v>
      </c>
      <c r="AY10" s="31" t="n">
        <v>270.970000000000027</v>
      </c>
      <c r="AZ10" s="30"/>
      <c r="BA10" s="31"/>
      <c r="BB10" s="30"/>
      <c r="BC10" s="30"/>
      <c r="BD10" s="31"/>
      <c r="BE10" s="30"/>
      <c r="BF10" s="31" t="n">
        <v>157.449999999999989</v>
      </c>
      <c r="BG10" s="30"/>
      <c r="BH10" s="31" t="n">
        <v>255.069999999999993</v>
      </c>
      <c r="BI10" s="30"/>
      <c r="BJ10" s="31" t="n">
        <v>143.629999999999995</v>
      </c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69" t="n">
        <v>4.79999999999999982</v>
      </c>
      <c r="W11" s="31" t="n">
        <v>25.7100000000000009</v>
      </c>
      <c r="X11" s="31" t="n">
        <v>8.33000000000000007</v>
      </c>
      <c r="Y11" s="31" t="n">
        <v>21.0799999999999983</v>
      </c>
      <c r="Z11" s="31" t="n">
        <v>4.99000000000000021</v>
      </c>
      <c r="AA11" s="31" t="n">
        <v>41.5</v>
      </c>
      <c r="AB11" s="30"/>
      <c r="AC11" s="30"/>
      <c r="AD11" s="31" t="n">
        <v>2.7200000000000002</v>
      </c>
      <c r="AE11" s="31" t="n">
        <v>11.1300000000000008</v>
      </c>
      <c r="AF11" s="31" t="n">
        <v>13.5800000000000001</v>
      </c>
      <c r="AG11" s="31" t="n">
        <v>20.4899999999999984</v>
      </c>
      <c r="AH11" s="30"/>
      <c r="AI11" s="31" t="n">
        <v>16.3900000000000006</v>
      </c>
      <c r="AJ11" s="31" t="n">
        <v>11.4499999999999993</v>
      </c>
      <c r="AK11" s="31" t="n">
        <v>25.9800000000000004</v>
      </c>
      <c r="AL11" s="31" t="n">
        <v>7.20000000000000018</v>
      </c>
      <c r="AM11" s="31" t="n">
        <v>6.61000000000000032</v>
      </c>
      <c r="AN11" s="31" t="n">
        <v>7.41000000000000014</v>
      </c>
      <c r="AO11" s="31" t="n">
        <v>11.5399999999999991</v>
      </c>
      <c r="AP11" s="30"/>
      <c r="AQ11" s="31" t="n">
        <v>3.64999999999999991</v>
      </c>
      <c r="AR11" s="31" t="n">
        <v>7.08999999999999986</v>
      </c>
      <c r="AS11" s="31" t="n">
        <v>3.49000000000000021</v>
      </c>
      <c r="AT11" s="31" t="n">
        <v>5.46999999999999975</v>
      </c>
      <c r="AU11" s="31" t="n">
        <v>21.1000000000000014</v>
      </c>
      <c r="AV11" s="30"/>
      <c r="AW11" s="31" t="n">
        <v>16.6799999999999997</v>
      </c>
      <c r="AX11" s="31" t="n">
        <v>6.66000000000000014</v>
      </c>
      <c r="AY11" s="31" t="n">
        <v>21.9800000000000004</v>
      </c>
      <c r="AZ11" s="30"/>
      <c r="BA11" s="31"/>
      <c r="BB11" s="30"/>
      <c r="BC11" s="30"/>
      <c r="BD11" s="31"/>
      <c r="BE11" s="30"/>
      <c r="BF11" s="31" t="n">
        <v>13.6600000000000001</v>
      </c>
      <c r="BG11" s="30"/>
      <c r="BH11" s="31" t="n">
        <v>20.4600000000000009</v>
      </c>
      <c r="BI11" s="30"/>
      <c r="BJ11" s="31" t="n">
        <v>16.870000000000001</v>
      </c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69" t="n">
        <v>0.01</v>
      </c>
      <c r="W12" s="31" t="n">
        <v>0.04</v>
      </c>
      <c r="X12" s="31" t="n">
        <v>0.0700000000000000089</v>
      </c>
      <c r="Y12" s="31" t="n">
        <v>0.02</v>
      </c>
      <c r="Z12" s="31" t="n">
        <v>0.05</v>
      </c>
      <c r="AA12" s="31" t="n">
        <v>0.04</v>
      </c>
      <c r="AB12" s="30"/>
      <c r="AC12" s="30"/>
      <c r="AD12" s="31" t="n">
        <v>0.05</v>
      </c>
      <c r="AE12" s="31" t="n">
        <v>0.04</v>
      </c>
      <c r="AF12" s="31" t="n">
        <v>0.230000000000000027</v>
      </c>
      <c r="AG12" s="31" t="n">
        <v>0</v>
      </c>
      <c r="AH12" s="30"/>
      <c r="AI12" s="31" t="n">
        <v>0.08</v>
      </c>
      <c r="AJ12" s="31" t="n">
        <v>0.160000000000000009</v>
      </c>
      <c r="AK12" s="31" t="n">
        <v>0.06</v>
      </c>
      <c r="AL12" s="31" t="n">
        <v>0.15</v>
      </c>
      <c r="AM12" s="31" t="n">
        <v>0.06</v>
      </c>
      <c r="AN12" s="31" t="n">
        <v>0.130000000000000004</v>
      </c>
      <c r="AO12" s="31" t="n">
        <v>0.03</v>
      </c>
      <c r="AP12" s="30"/>
      <c r="AQ12" s="31" t="n">
        <v>0.08</v>
      </c>
      <c r="AR12" s="31" t="n">
        <v>0.08</v>
      </c>
      <c r="AS12" s="31" t="n">
        <v>0.119999999999999996</v>
      </c>
      <c r="AT12" s="31" t="n">
        <v>0.130000000000000004</v>
      </c>
      <c r="AU12" s="31" t="n">
        <v>0.220000000000000018</v>
      </c>
      <c r="AV12" s="30"/>
      <c r="AW12" s="31" t="n">
        <v>5</v>
      </c>
      <c r="AX12" s="31" t="n">
        <v>0.01</v>
      </c>
      <c r="AY12" s="31" t="n">
        <v>0.1</v>
      </c>
      <c r="AZ12" s="30"/>
      <c r="BA12" s="31"/>
      <c r="BB12" s="30"/>
      <c r="BC12" s="30"/>
      <c r="BD12" s="31"/>
      <c r="BE12" s="30"/>
      <c r="BF12" s="31" t="n">
        <v>0.19</v>
      </c>
      <c r="BG12" s="30"/>
      <c r="BH12" s="31" t="n">
        <v>0.0700000000000000089</v>
      </c>
      <c r="BI12" s="30"/>
      <c r="BJ12" s="31" t="n">
        <v>0.330000000000000027</v>
      </c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 t="s">
        <v>115</v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70">
        <f>(V6/V$4)*100</f>
        <v>0.0305133877489000005</v>
      </c>
      <c r="W14" s="61">
        <f>(W6/W$4)*100</f>
        <v>0</v>
      </c>
      <c r="X14" s="33">
        <f>(X6/X$4)*100</f>
        <v>0</v>
      </c>
      <c r="Y14" s="33">
        <f>(Y6/Y$4)*100</f>
        <v>0</v>
      </c>
      <c r="Z14" s="61">
        <f>(Z6/Z$4)*100</f>
        <v>0</v>
      </c>
      <c r="AA14" s="61">
        <f>(AA6/AA$4)*100</f>
        <v>0</v>
      </c>
      <c r="AB14" s="33" t="e">
        <f>(AB6/AB$4)*100</f>
        <v>#DIV/0!</v>
      </c>
      <c r="AC14" s="33" t="e">
        <f>(AC6/AC$4)*100</f>
        <v>#DIV/0!</v>
      </c>
      <c r="AD14" s="61">
        <f>(AD6/AD$4)*100</f>
        <v>0.0041713594460000003</v>
      </c>
      <c r="AE14" s="61">
        <f>(AE6/AE$4)*100</f>
        <v>0</v>
      </c>
      <c r="AF14" s="33">
        <f>(AF6/AF$4)*100</f>
        <v>0.0500250125063000084</v>
      </c>
      <c r="AG14" s="33">
        <f>(AG6/AG$4)*100</f>
        <v>0</v>
      </c>
      <c r="AH14" s="33" t="e">
        <f>(AH6/AH$4)*100</f>
        <v>#DIV/0!</v>
      </c>
      <c r="AI14" s="61">
        <f>(AI6/AI$4)*100</f>
        <v>0</v>
      </c>
      <c r="AJ14" s="33">
        <f>(AJ6/AJ$4)*100</f>
        <v>0.252917424679399971</v>
      </c>
      <c r="AK14" s="33">
        <f>(AK6/AK$4)*100</f>
        <v>0</v>
      </c>
      <c r="AL14" s="61">
        <f>(AL6/AL$4)*100</f>
        <v>0.0372516556291000001</v>
      </c>
      <c r="AM14" s="61">
        <f>(AM6/AM$4)*100</f>
        <v>0</v>
      </c>
      <c r="AN14" s="33">
        <f>(AN6/AN$4)*100</f>
        <v>0</v>
      </c>
      <c r="AO14" s="33">
        <f>(AO6/AO$4)*100</f>
        <v>0</v>
      </c>
      <c r="AP14" s="33" t="e">
        <f>(AP6/AP$4)*100</f>
        <v>#DIV/0!</v>
      </c>
      <c r="AQ14" s="61">
        <f>(AQ6/AQ$4)*100</f>
        <v>0.0033277870215999994</v>
      </c>
      <c r="AR14" s="61">
        <f>(AR6/AR$4)*100</f>
        <v>0.209011811597699992</v>
      </c>
      <c r="AS14" s="61">
        <f>(AS6/AS$4)*100</f>
        <v>0</v>
      </c>
      <c r="AT14" s="33">
        <f>(AT6/AT$4)*100</f>
        <v>0.122094600705399992</v>
      </c>
      <c r="AU14" s="33">
        <f>(AU6/AU$4)*100</f>
        <v>0</v>
      </c>
      <c r="AV14" s="33" t="e">
        <f>(AV6/AV$4)*100</f>
        <v>#DIV/0!</v>
      </c>
      <c r="AW14" s="61">
        <f>(AW6/AW$4)*100</f>
        <v>0</v>
      </c>
      <c r="AX14" s="33">
        <f>(AX6/AX$4)*100</f>
        <v>0.256719232985799994</v>
      </c>
      <c r="AY14" s="33">
        <f>(AY6/AY$4)*100</f>
        <v>0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61">
        <f>(BF6/BF$4)*100</f>
        <v>2.37899242673689981</v>
      </c>
      <c r="BG14" s="33" t="e">
        <f>(BG6/BG$4)*100</f>
        <v>#DIV/0!</v>
      </c>
      <c r="BH14" s="33">
        <f>(BH6/BH$4)*100</f>
        <v>0.341939329296999972</v>
      </c>
      <c r="BI14" s="33" t="e">
        <f>(BI6/BI$4)*100</f>
        <v>#DIV/0!</v>
      </c>
      <c r="BJ14" s="61">
        <f>(BJ6/BJ$4)*100</f>
        <v>0.850564077013400066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70">
        <f>(V7/V$4)*100</f>
        <v>0.0152566938744000025</v>
      </c>
      <c r="W15" s="61">
        <f>(W7/W$4)*100</f>
        <v>0.00742500742500000044</v>
      </c>
      <c r="X15" s="33">
        <f>(X7/X$4)*100</f>
        <v>0</v>
      </c>
      <c r="Y15" s="33">
        <f>(Y7/Y$4)*100</f>
        <v>0</v>
      </c>
      <c r="Z15" s="61">
        <f>(Z7/Z$4)*100</f>
        <v>0.149277184160899985</v>
      </c>
      <c r="AA15" s="61">
        <f>(AA7/AA$4)*100</f>
        <v>0.00657721652200000051</v>
      </c>
      <c r="AB15" s="33" t="e">
        <f>(AB7/AB$4)*100</f>
        <v>#DIV/0!</v>
      </c>
      <c r="AC15" s="33" t="e">
        <f>(AC7/AC$4)*100</f>
        <v>#DIV/0!</v>
      </c>
      <c r="AD15" s="61">
        <f>(AD7/AD$4)*100</f>
        <v>0.0166854377842000012</v>
      </c>
      <c r="AE15" s="61">
        <f>(AE7/AE$4)*100</f>
        <v>0.0119650620188999991</v>
      </c>
      <c r="AF15" s="33">
        <f>(AF7/AF$4)*100</f>
        <v>0.00555833472289999975</v>
      </c>
      <c r="AG15" s="33">
        <f>(AG7/AG$4)*100</f>
        <v>0</v>
      </c>
      <c r="AH15" s="33" t="e">
        <f>(AH7/AH$4)*100</f>
        <v>#DIV/0!</v>
      </c>
      <c r="AI15" s="61">
        <f>(AI7/AI$4)*100</f>
        <v>0</v>
      </c>
      <c r="AJ15" s="33">
        <f>(AJ7/AJ$4)*100</f>
        <v>0.239605981275200008</v>
      </c>
      <c r="AK15" s="33">
        <f>(AK7/AK$4)*100</f>
        <v>0</v>
      </c>
      <c r="AL15" s="61">
        <f>(AL7/AL$4)*100</f>
        <v>0.0910596026489999844</v>
      </c>
      <c r="AM15" s="61">
        <f>(AM7/AM$4)*100</f>
        <v>0</v>
      </c>
      <c r="AN15" s="33">
        <f>(AN7/AN$4)*100</f>
        <v>0.0139781940173000008</v>
      </c>
      <c r="AO15" s="33">
        <f>(AO7/AO$4)*100</f>
        <v>0.251414204902600025</v>
      </c>
      <c r="AP15" s="33" t="e">
        <f>(AP7/AP$4)*100</f>
        <v>#DIV/0!</v>
      </c>
      <c r="AQ15" s="61">
        <f>(AQ7/AQ$4)*100</f>
        <v>0.00998336106489999864</v>
      </c>
      <c r="AR15" s="61">
        <f>(AR7/AR$4)*100</f>
        <v>0.0729110970689999949</v>
      </c>
      <c r="AS15" s="61">
        <f>(AS7/AS$4)*100</f>
        <v>0</v>
      </c>
      <c r="AT15" s="33">
        <f>(AT7/AT$4)*100</f>
        <v>0.45220222483489998</v>
      </c>
      <c r="AU15" s="33">
        <f>(AU7/AU$4)*100</f>
        <v>0.0261705367339000006</v>
      </c>
      <c r="AV15" s="33" t="e">
        <f>(AV7/AV$4)*100</f>
        <v>#DIV/0!</v>
      </c>
      <c r="AW15" s="61">
        <f>(AW7/AW$4)*100</f>
        <v>0</v>
      </c>
      <c r="AX15" s="33">
        <f>(AX7/AX$4)*100</f>
        <v>0.80683187509819998</v>
      </c>
      <c r="AY15" s="33">
        <f>(AY7/AY$4)*100</f>
        <v>0.0132555673383000006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61">
        <f>(BF7/BF$4)*100</f>
        <v>3.84425419822190015</v>
      </c>
      <c r="BG15" s="33" t="e">
        <f>(BG7/BG$4)*100</f>
        <v>#DIV/0!</v>
      </c>
      <c r="BH15" s="33">
        <f>(BH7/BH$4)*100</f>
        <v>0.523888697179800022</v>
      </c>
      <c r="BI15" s="33" t="e">
        <f>(BI7/BI$4)*100</f>
        <v>#DIV/0!</v>
      </c>
      <c r="BJ15" s="61">
        <f>(BJ7/BJ$4)*100</f>
        <v>2.02854194099429996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70">
        <f>(V8/V$4)*100</f>
        <v>0.549240979479700009</v>
      </c>
      <c r="W16" s="61">
        <f>(W8/W$4)*100</f>
        <v>0.292050292050299998</v>
      </c>
      <c r="X16" s="33">
        <f>(X8/X$4)*100</f>
        <v>0.486547329436100018</v>
      </c>
      <c r="Y16" s="33">
        <f>(Y8/Y$4)*100</f>
        <v>0.00650935720100000026</v>
      </c>
      <c r="Z16" s="61">
        <f>(Z8/Z$4)*100</f>
        <v>0.573538654934000025</v>
      </c>
      <c r="AA16" s="61">
        <f>(AA8/AA$4)*100</f>
        <v>0.00657721652200000051</v>
      </c>
      <c r="AB16" s="33" t="e">
        <f>(AB8/AB$4)*100</f>
        <v>#DIV/0!</v>
      </c>
      <c r="AC16" s="33" t="e">
        <f>(AC8/AC$4)*100</f>
        <v>#DIV/0!</v>
      </c>
      <c r="AD16" s="61">
        <f>(AD8/AD$4)*100</f>
        <v>0.492220414633100045</v>
      </c>
      <c r="AE16" s="61">
        <f>(AE8/AE$4)*100</f>
        <v>0.163522514258400005</v>
      </c>
      <c r="AF16" s="33">
        <f>(AF8/AF$4)*100</f>
        <v>0.408537602134399958</v>
      </c>
      <c r="AG16" s="33">
        <f>(AG8/AG$4)*100</f>
        <v>0.0197438934958000001</v>
      </c>
      <c r="AH16" s="33" t="e">
        <f>(AH8/AH$4)*100</f>
        <v>#DIV/0!</v>
      </c>
      <c r="AI16" s="61">
        <f>(AI8/AI$4)*100</f>
        <v>0.00359376123050000063</v>
      </c>
      <c r="AJ16" s="33">
        <f>(AJ8/AJ$4)*100</f>
        <v>1.99671651062699986</v>
      </c>
      <c r="AK16" s="33">
        <f>(AK8/AK$4)*100</f>
        <v>0.00392372282819999985</v>
      </c>
      <c r="AL16" s="61">
        <f>(AL8/AL$4)*100</f>
        <v>0.546357615894000048</v>
      </c>
      <c r="AM16" s="61">
        <f>(AM8/AM$4)*100</f>
        <v>0.0184766040002000018</v>
      </c>
      <c r="AN16" s="33">
        <f>(AN8/AN$4)*100</f>
        <v>0.255102040816300013</v>
      </c>
      <c r="AO16" s="33">
        <f>(AO8/AO$4)*100</f>
        <v>0.00419023674840000027</v>
      </c>
      <c r="AP16" s="33" t="e">
        <f>(AP8/AP$4)*100</f>
        <v>#DIV/0!</v>
      </c>
      <c r="AQ16" s="61">
        <f>(AQ8/AQ$4)*100</f>
        <v>0.0166389351082000019</v>
      </c>
      <c r="AR16" s="61">
        <f>(AR8/AR$4)*100</f>
        <v>0.845768726000100024</v>
      </c>
      <c r="AS16" s="61">
        <f>(AS8/AS$4)*100</f>
        <v>0.0226971817666000009</v>
      </c>
      <c r="AT16" s="33">
        <f>(AT8/AT$4)*100</f>
        <v>2.86244008320520003</v>
      </c>
      <c r="AU16" s="33">
        <f>(AU8/AU$4)*100</f>
        <v>0.211743433574399997</v>
      </c>
      <c r="AV16" s="33" t="e">
        <f>(AV8/AV$4)*100</f>
        <v>#DIV/0!</v>
      </c>
      <c r="AW16" s="61">
        <f>(AW8/AW$4)*100</f>
        <v>0.0195121951219999996</v>
      </c>
      <c r="AX16" s="33">
        <f>(AX8/AX$4)*100</f>
        <v>2.7296065384817001</v>
      </c>
      <c r="AY16" s="33">
        <f>(AY8/AY$4)*100</f>
        <v>0.0397667020148000017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61">
        <f>(BF8/BF$4)*100</f>
        <v>9.79585116891670005</v>
      </c>
      <c r="BG16" s="33" t="e">
        <f>(BG8/BG$4)*100</f>
        <v>#DIV/0!</v>
      </c>
      <c r="BH16" s="33">
        <f>(BH8/BH$4)*100</f>
        <v>1.43049847852680001</v>
      </c>
      <c r="BI16" s="33" t="e">
        <f>(BI8/BI$4)*100</f>
        <v>#DIV/0!</v>
      </c>
      <c r="BJ16" s="61">
        <f>(BJ8/BJ$4)*100</f>
        <v>16.7479269724900988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70">
        <f>(V9/V$4)*100</f>
        <v>26.5123197803035993</v>
      </c>
      <c r="W17" s="61">
        <f>(W9/W$4)*100</f>
        <v>26.9280269280268989</v>
      </c>
      <c r="X17" s="33">
        <f>(X9/X$4)*100</f>
        <v>31.712719218619501</v>
      </c>
      <c r="Y17" s="33">
        <f>(Y9/Y$4)*100</f>
        <v>8.01627339300240038</v>
      </c>
      <c r="Z17" s="61">
        <f>(Z9/Z$4)*100</f>
        <v>32.1417347580137971</v>
      </c>
      <c r="AA17" s="61">
        <f>(AA9/AA$4)*100</f>
        <v>82.3862141541700055</v>
      </c>
      <c r="AB17" s="33" t="e">
        <f>(AB9/AB$4)*100</f>
        <v>#DIV/0!</v>
      </c>
      <c r="AC17" s="33" t="e">
        <f>(AC9/AC$4)*100</f>
        <v>#DIV/0!</v>
      </c>
      <c r="AD17" s="61">
        <f>(AD9/AD$4)*100</f>
        <v>20.5147457556418011</v>
      </c>
      <c r="AE17" s="61">
        <f>(AE9/AE$4)*100</f>
        <v>32.9358273840386033</v>
      </c>
      <c r="AF17" s="33">
        <f>(AF9/AF$4)*100</f>
        <v>30.4457784447779005</v>
      </c>
      <c r="AG17" s="33">
        <f>(AG9/AG$4)*100</f>
        <v>8.16268968240540005</v>
      </c>
      <c r="AH17" s="33" t="e">
        <f>(AH9/AH$4)*100</f>
        <v>#DIV/0!</v>
      </c>
      <c r="AI17" s="61">
        <f>(AI9/AI$4)*100</f>
        <v>0.607345647955200008</v>
      </c>
      <c r="AJ17" s="33">
        <f>(AJ9/AJ$4)*100</f>
        <v>39.441806806584701</v>
      </c>
      <c r="AK17" s="33">
        <f>(AK9/AK$4)*100</f>
        <v>3.12328337126269995</v>
      </c>
      <c r="AL17" s="61">
        <f>(AL9/AL$4)*100</f>
        <v>16.7218543046358015</v>
      </c>
      <c r="AM17" s="61">
        <f>(AM9/AM$4)*100</f>
        <v>18.1809783361817985</v>
      </c>
      <c r="AN17" s="33">
        <f>(AN9/AN$4)*100</f>
        <v>28.5120212468548999</v>
      </c>
      <c r="AO17" s="33">
        <f>(AO9/AO$4)*100</f>
        <v>10.5426356589146994</v>
      </c>
      <c r="AP17" s="33" t="e">
        <f>(AP9/AP$4)*100</f>
        <v>#DIV/0!</v>
      </c>
      <c r="AQ17" s="61">
        <f>(AQ9/AQ$4)*100</f>
        <v>26.1264559068219988</v>
      </c>
      <c r="AR17" s="61">
        <f>(AR9/AR$4)*100</f>
        <v>21.8198609828416004</v>
      </c>
      <c r="AS17" s="61">
        <f>(AS9/AS$4)*100</f>
        <v>21.4639682239454999</v>
      </c>
      <c r="AT17" s="33">
        <f>(AT9/AT$4)*100</f>
        <v>32.3595912091887996</v>
      </c>
      <c r="AU17" s="33">
        <f>(AU9/AU$4)*100</f>
        <v>13.3374571754852997</v>
      </c>
      <c r="AV17" s="33" t="e">
        <f>(AV9/AV$4)*100</f>
        <v>#DIV/0!</v>
      </c>
      <c r="AW17" s="61">
        <f>(AW9/AW$4)*100</f>
        <v>3.30406504065039996</v>
      </c>
      <c r="AX17" s="33">
        <f>(AX9/AX$4)*100</f>
        <v>29.1140566877980014</v>
      </c>
      <c r="AY17" s="33">
        <f>(AY9/AY$4)*100</f>
        <v>3.08523329798520018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61">
        <f>(BF9/BF$4)*100</f>
        <v>14.1052025024694991</v>
      </c>
      <c r="BG17" s="33" t="e">
        <f>(BG9/BG$4)*100</f>
        <v>#DIV/0!</v>
      </c>
      <c r="BH17" s="33">
        <f>(BH9/BH$4)*100</f>
        <v>11.2149825893277004</v>
      </c>
      <c r="BI17" s="33" t="e">
        <f>(BI9/BI$4)*100</f>
        <v>#DIV/0!</v>
      </c>
      <c r="BJ17" s="61">
        <f>(BJ9/BJ$4)*100</f>
        <v>23.1289369728459988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70">
        <f>(V10/V$4)*100</f>
        <v>70.9131131283851062</v>
      </c>
      <c r="W18" s="61">
        <f>(W10/W$4)*100</f>
        <v>66.3325413325412967</v>
      </c>
      <c r="X18" s="33">
        <f>(X10/X$4)*100</f>
        <v>64.0318071239242954</v>
      </c>
      <c r="Y18" s="33">
        <f>(Y10/Y$4)*100</f>
        <v>85.1293734743694017</v>
      </c>
      <c r="Z18" s="61">
        <f>(Z10/Z$4)*100</f>
        <v>65.1398491514770939</v>
      </c>
      <c r="AA18" s="61">
        <f>(AA10/AA$4)*100</f>
        <v>3.93646408839780015</v>
      </c>
      <c r="AB18" s="33" t="e">
        <f>(AB10/AB$4)*100</f>
        <v>#DIV/0!</v>
      </c>
      <c r="AC18" s="33" t="e">
        <f>(AC10/AC$4)*100</f>
        <v>#DIV/0!</v>
      </c>
      <c r="AD18" s="61">
        <f>(AD10/AD$4)*100</f>
        <v>77.7416259959121021</v>
      </c>
      <c r="AE18" s="61">
        <f>(AE10/AE$4)*100</f>
        <v>62.4217285526262984</v>
      </c>
      <c r="AF18" s="33">
        <f>(AF10/AF$4)*100</f>
        <v>65.0603079317436936</v>
      </c>
      <c r="AG18" s="33">
        <f>(AG10/AG$4)*100</f>
        <v>86.0354261860439067</v>
      </c>
      <c r="AH18" s="33" t="e">
        <f>(AH10/AH$4)*100</f>
        <v>#DIV/0!</v>
      </c>
      <c r="AI18" s="61">
        <f>(AI10/AI$4)*100</f>
        <v>93.4557607992525021</v>
      </c>
      <c r="AJ18" s="33">
        <f>(AJ10/AJ$4)*100</f>
        <v>52.9085503838132993</v>
      </c>
      <c r="AK18" s="33">
        <f>(AK10/AK$4)*100</f>
        <v>86.5690967590050064</v>
      </c>
      <c r="AL18" s="61">
        <f>(AL10/AL$4)*100</f>
        <v>80.0124172185431064</v>
      </c>
      <c r="AM18" s="61">
        <f>(AM10/AM$4)*100</f>
        <v>78.7288096447873045</v>
      </c>
      <c r="AN18" s="33">
        <f>(AN10/AN$4)*100</f>
        <v>68.5595471065138042</v>
      </c>
      <c r="AO18" s="33">
        <f>(AO10/AO$4)*100</f>
        <v>84.3536559815629943</v>
      </c>
      <c r="AP18" s="33" t="e">
        <f>(AP10/AP$4)*100</f>
        <v>#DIV/0!</v>
      </c>
      <c r="AQ18" s="61">
        <f>(AQ10/AQ$4)*100</f>
        <v>69.8535773710483028</v>
      </c>
      <c r="AR18" s="61">
        <f>(AR10/AR$4)*100</f>
        <v>73.6596509988820003</v>
      </c>
      <c r="AS18" s="61">
        <f>(AS10/AS$4)*100</f>
        <v>77.0985435975032942</v>
      </c>
      <c r="AT18" s="33">
        <f>(AT10/AT$4)*100</f>
        <v>61.6758614452382972</v>
      </c>
      <c r="AU18" s="33">
        <f>(AU10/AU$4)*100</f>
        <v>81.2571374191092985</v>
      </c>
      <c r="AV18" s="33" t="e">
        <f>(AV10/AV$4)*100</f>
        <v>#DIV/0!</v>
      </c>
      <c r="AW18" s="61">
        <f>(AW10/AW$4)*100</f>
        <v>89.6455284552846052</v>
      </c>
      <c r="AX18" s="33">
        <f>(AX10/AX$4)*100</f>
        <v>63.3677372033320978</v>
      </c>
      <c r="AY18" s="33">
        <f>(AY10/AY$4)*100</f>
        <v>89.7965270413573933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61">
        <f>(BF10/BF$4)*100</f>
        <v>64.8049061573921961</v>
      </c>
      <c r="BG18" s="33" t="e">
        <f>(BG10/BG$4)*100</f>
        <v>#DIV/0!</v>
      </c>
      <c r="BH18" s="33">
        <f>(BH10/BH$4)*100</f>
        <v>80.0169401135615033</v>
      </c>
      <c r="BI18" s="33" t="e">
        <f>(BI10/BI$4)*100</f>
        <v>#DIV/0!</v>
      </c>
      <c r="BJ18" s="61">
        <f>(BJ10/BJ$4)*100</f>
        <v>51.1156980675469015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70">
        <f>(V11/V$4)*100</f>
        <v>1.83080326493249999</v>
      </c>
      <c r="W19" s="61">
        <f>(W11/W$4)*100</f>
        <v>6.36323136323140037</v>
      </c>
      <c r="X19" s="33">
        <f>(X11/X$4)*100</f>
        <v>3.02458153298720012</v>
      </c>
      <c r="Y19" s="33">
        <f>(Y11/Y$4)*100</f>
        <v>6.86086248982909996</v>
      </c>
      <c r="Z19" s="61">
        <f>(Z11/Z$4)*100</f>
        <v>1.96024512884979991</v>
      </c>
      <c r="AA19" s="61">
        <f>(AA11/AA$4)*100</f>
        <v>13.6477242830834005</v>
      </c>
      <c r="AB19" s="33" t="e">
        <f>(AB11/AB$4)*100</f>
        <v>#DIV/0!</v>
      </c>
      <c r="AC19" s="33" t="e">
        <f>(AC11/AC$4)*100</f>
        <v>#DIV/0!</v>
      </c>
      <c r="AD19" s="61">
        <f>(AD11/AD$4)*100</f>
        <v>1.13460976932379998</v>
      </c>
      <c r="AE19" s="61">
        <f>(AE11/AE$4)*100</f>
        <v>4.43903800901370005</v>
      </c>
      <c r="AF19" s="33">
        <f>(AF11/AF$4)*100</f>
        <v>3.77410927686069986</v>
      </c>
      <c r="AG19" s="33">
        <f>(AG11/AG$4)*100</f>
        <v>5.77931968184129996</v>
      </c>
      <c r="AH19" s="33" t="e">
        <f>(AH11/AH$4)*100</f>
        <v>#DIV/0!</v>
      </c>
      <c r="AI19" s="61">
        <f>(AI11/AI$4)*100</f>
        <v>5.89017465679579999</v>
      </c>
      <c r="AJ19" s="33">
        <f>(AJ11/AJ$4)*100</f>
        <v>5.08053423259529957</v>
      </c>
      <c r="AK19" s="33">
        <f>(AK11/AK$4)*100</f>
        <v>10.1938319077139994</v>
      </c>
      <c r="AL19" s="61">
        <f>(AL11/AL$4)*100</f>
        <v>2.9801324503311001</v>
      </c>
      <c r="AM19" s="61">
        <f>(AM11/AM$4)*100</f>
        <v>3.05325881103050012</v>
      </c>
      <c r="AN19" s="33">
        <f>(AN11/AN$4)*100</f>
        <v>2.58946044171090017</v>
      </c>
      <c r="AO19" s="33">
        <f>(AO11/AO$4)*100</f>
        <v>4.83553320762619965</v>
      </c>
      <c r="AP19" s="33" t="e">
        <f>(AP11/AP$4)*100</f>
        <v>#DIV/0!</v>
      </c>
      <c r="AQ19" s="61">
        <f>(AQ11/AQ$4)*100</f>
        <v>1.21464226289520005</v>
      </c>
      <c r="AR19" s="61">
        <f>(AR11/AR$4)*100</f>
        <v>3.44626452146020013</v>
      </c>
      <c r="AS19" s="61">
        <f>(AS11/AS$4)*100</f>
        <v>1.32021940609040001</v>
      </c>
      <c r="AT19" s="33">
        <f>(AT11/AT$4)*100</f>
        <v>2.4735461698472001</v>
      </c>
      <c r="AU19" s="33">
        <f>(AU11/AU$4)*100</f>
        <v>5.01998477350590022</v>
      </c>
      <c r="AV19" s="33" t="e">
        <f>(AV11/AV$4)*100</f>
        <v>#DIV/0!</v>
      </c>
      <c r="AW19" s="61">
        <f>(AW11/AW$4)*100</f>
        <v>5.42439024390240032</v>
      </c>
      <c r="AX19" s="33">
        <f>(AX11/AX$4)*100</f>
        <v>3.48928590139890016</v>
      </c>
      <c r="AY19" s="33">
        <f>(AY11/AY$4)*100</f>
        <v>7.28393425238599956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61">
        <f>(BF11/BF$4)*100</f>
        <v>5.62232466249589979</v>
      </c>
      <c r="BG19" s="33" t="e">
        <f>(BG11/BG$4)*100</f>
        <v>#DIV/0!</v>
      </c>
      <c r="BH19" s="33">
        <f>(BH11/BH$4)*100</f>
        <v>6.41842080496909961</v>
      </c>
      <c r="BI19" s="33" t="e">
        <f>(BI11/BI$4)*100</f>
        <v>#DIV/0!</v>
      </c>
      <c r="BJ19" s="61">
        <f>(BJ11/BJ$4)*100</f>
        <v>6.00377237624110016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70">
        <f>(V12/V$4)*100</f>
        <v>0.00381417346860000084</v>
      </c>
      <c r="W20" s="61">
        <f>(W12/W$4)*100</f>
        <v>0.00990000990000000058</v>
      </c>
      <c r="X20" s="33">
        <f>(X12/X$4)*100</f>
        <v>0.0254166515377000035</v>
      </c>
      <c r="Y20" s="33">
        <f>(Y12/Y$4)*100</f>
        <v>0.00650935720100000026</v>
      </c>
      <c r="Z20" s="61">
        <f>(Z12/Z$4)*100</f>
        <v>0.0196417347580000001</v>
      </c>
      <c r="AA20" s="61">
        <f>(AA12/AA$4)*100</f>
        <v>0.0131544330439000001</v>
      </c>
      <c r="AB20" s="33" t="e">
        <f>(AB12/AB$4)*100</f>
        <v>#DIV/0!</v>
      </c>
      <c r="AC20" s="33" t="e">
        <f>(AC12/AC$4)*100</f>
        <v>#DIV/0!</v>
      </c>
      <c r="AD20" s="61">
        <f>(AD12/AD$4)*100</f>
        <v>0.0208567972302000015</v>
      </c>
      <c r="AE20" s="61">
        <f>(AE12/AE$4)*100</f>
        <v>0.0159534160252000001</v>
      </c>
      <c r="AF20" s="33">
        <f>(AF12/AF$4)*100</f>
        <v>0.0639208493135000033</v>
      </c>
      <c r="AG20" s="33">
        <f>(AG12/AG$4)*100</f>
        <v>0</v>
      </c>
      <c r="AH20" s="33" t="e">
        <f>(AH12/AH$4)*100</f>
        <v>#DIV/0!</v>
      </c>
      <c r="AI20" s="61">
        <f>(AI12/AI$4)*100</f>
        <v>0.028750089844000005</v>
      </c>
      <c r="AJ20" s="33">
        <f>(AJ12/AJ$4)*100</f>
        <v>0.070994364822299989</v>
      </c>
      <c r="AK20" s="33">
        <f>(AK12/AK$4)*100</f>
        <v>0.0235423369692999973</v>
      </c>
      <c r="AL20" s="61">
        <f>(AL12/AL$4)*100</f>
        <v>0.0620860927152000031</v>
      </c>
      <c r="AM20" s="61">
        <f>(AM12/AM$4)*100</f>
        <v>0.0277149060002999992</v>
      </c>
      <c r="AN20" s="33">
        <f>(AN12/AN$4)*100</f>
        <v>0.045429130556299997</v>
      </c>
      <c r="AO20" s="33">
        <f>(AO12/AO$4)*100</f>
        <v>0.0125707102451000008</v>
      </c>
      <c r="AP20" s="33" t="e">
        <f>(AP12/AP$4)*100</f>
        <v>#DIV/0!</v>
      </c>
      <c r="AQ20" s="61">
        <f>(AQ12/AQ$4)*100</f>
        <v>0.0266222961729999996</v>
      </c>
      <c r="AR20" s="61">
        <f>(AR12/AR$4)*100</f>
        <v>0.0388859184368000008</v>
      </c>
      <c r="AS20" s="61">
        <f>(AS12/AS$4)*100</f>
        <v>0.0453943635332000017</v>
      </c>
      <c r="AT20" s="33">
        <f>(AT12/AT$4)*100</f>
        <v>0.0587862892284999994</v>
      </c>
      <c r="AU20" s="33">
        <f>(AU12/AU$4)*100</f>
        <v>0.0523410734678000011</v>
      </c>
      <c r="AV20" s="33" t="e">
        <f>(AV12/AV$4)*100</f>
        <v>#DIV/0!</v>
      </c>
      <c r="AW20" s="61">
        <f>(AW12/AW$4)*100</f>
        <v>1.62601626016259999</v>
      </c>
      <c r="AX20" s="33">
        <f>(AX12/AX$4)*100</f>
        <v>0.00523916802010000016</v>
      </c>
      <c r="AY20" s="33">
        <f>(AY12/AY$4)*100</f>
        <v>0.0331389183456999969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61">
        <f>(BF12/BF$4)*100</f>
        <v>0.0782021731972000111</v>
      </c>
      <c r="BG20" s="33" t="e">
        <f>(BG12/BG$4)*100</f>
        <v>#DIV/0!</v>
      </c>
      <c r="BH20" s="33">
        <f>(BH12/BH$4)*100</f>
        <v>0.0219594064686000001</v>
      </c>
      <c r="BI20" s="33" t="e">
        <f>(BI12/BI$4)*100</f>
        <v>#DIV/0!</v>
      </c>
      <c r="BJ20" s="61">
        <f>(BJ12/BJ$4)*100</f>
        <v>0.117441901847000008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70">
        <f>V14</f>
        <v>0.0305133877489000005</v>
      </c>
      <c r="W22" s="61">
        <f>W14</f>
        <v>0</v>
      </c>
      <c r="X22" s="33">
        <f>X14</f>
        <v>0</v>
      </c>
      <c r="Y22" s="33">
        <f>Y14</f>
        <v>0</v>
      </c>
      <c r="Z22" s="61">
        <f>Z14</f>
        <v>0</v>
      </c>
      <c r="AA22" s="61">
        <f>AA14</f>
        <v>0</v>
      </c>
      <c r="AB22" s="33" t="e">
        <f>AB14</f>
        <v>#DIV/0!</v>
      </c>
      <c r="AC22" s="33" t="e">
        <f>AC14</f>
        <v>#DIV/0!</v>
      </c>
      <c r="AD22" s="61">
        <f>AD14</f>
        <v>0.0041713594460000003</v>
      </c>
      <c r="AE22" s="61">
        <f>AE14</f>
        <v>0</v>
      </c>
      <c r="AF22" s="33">
        <f>AF14</f>
        <v>0.0500250125063000084</v>
      </c>
      <c r="AG22" s="33">
        <f>AG14</f>
        <v>0</v>
      </c>
      <c r="AH22" s="33" t="e">
        <f>AH14</f>
        <v>#DIV/0!</v>
      </c>
      <c r="AI22" s="61">
        <f>AI14</f>
        <v>0</v>
      </c>
      <c r="AJ22" s="33">
        <f>AJ14</f>
        <v>0.252917424679399971</v>
      </c>
      <c r="AK22" s="33">
        <f>AK14</f>
        <v>0</v>
      </c>
      <c r="AL22" s="61">
        <f>AL14</f>
        <v>0.0372516556291000001</v>
      </c>
      <c r="AM22" s="61">
        <f>AM14</f>
        <v>0</v>
      </c>
      <c r="AN22" s="33">
        <f>AN14</f>
        <v>0</v>
      </c>
      <c r="AO22" s="33">
        <f>AO14</f>
        <v>0</v>
      </c>
      <c r="AP22" s="33" t="e">
        <f>AP14</f>
        <v>#DIV/0!</v>
      </c>
      <c r="AQ22" s="61">
        <f>AQ14</f>
        <v>0.0033277870215999994</v>
      </c>
      <c r="AR22" s="61">
        <f>AR14</f>
        <v>0.209011811597699992</v>
      </c>
      <c r="AS22" s="61">
        <f>AS14</f>
        <v>0</v>
      </c>
      <c r="AT22" s="33">
        <f>AT14</f>
        <v>0.122094600705399992</v>
      </c>
      <c r="AU22" s="33">
        <f>AU14</f>
        <v>0</v>
      </c>
      <c r="AV22" s="33" t="e">
        <f>AV14</f>
        <v>#DIV/0!</v>
      </c>
      <c r="AW22" s="61">
        <f>AW14</f>
        <v>0</v>
      </c>
      <c r="AX22" s="33">
        <f>AX14</f>
        <v>0.256719232985799994</v>
      </c>
      <c r="AY22" s="33">
        <f>AY14</f>
        <v>0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61">
        <f>BF14</f>
        <v>2.37899242673689981</v>
      </c>
      <c r="BG22" s="33" t="e">
        <f>BG14</f>
        <v>#DIV/0!</v>
      </c>
      <c r="BH22" s="33">
        <f>BH14</f>
        <v>0.341939329296999972</v>
      </c>
      <c r="BI22" s="33" t="e">
        <f>BI14</f>
        <v>#DIV/0!</v>
      </c>
      <c r="BJ22" s="61">
        <f>BJ14</f>
        <v>0.850564077013400066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70">
        <f>V15+V22</f>
        <v>0.0457700816232999941</v>
      </c>
      <c r="W23" s="61">
        <f>W15+W22</f>
        <v>0.00742500742500000044</v>
      </c>
      <c r="X23" s="33">
        <f>X15+X22</f>
        <v>0</v>
      </c>
      <c r="Y23" s="33">
        <f>Y15+Y22</f>
        <v>0</v>
      </c>
      <c r="Z23" s="61">
        <f>Z15+Z22</f>
        <v>0.149277184160899985</v>
      </c>
      <c r="AA23" s="61">
        <f>AA15+AA22</f>
        <v>0.00657721652200000051</v>
      </c>
      <c r="AB23" s="33" t="e">
        <f>AB15+AB22</f>
        <v>#DIV/0!</v>
      </c>
      <c r="AC23" s="33" t="e">
        <f>AC15+AC22</f>
        <v>#DIV/0!</v>
      </c>
      <c r="AD23" s="61">
        <f>AD15+AD22</f>
        <v>0.0208567972302000015</v>
      </c>
      <c r="AE23" s="61">
        <f>AE15+AE22</f>
        <v>0.0119650620188999991</v>
      </c>
      <c r="AF23" s="33">
        <f>AF15+AF22</f>
        <v>0.0555833472291999975</v>
      </c>
      <c r="AG23" s="33">
        <f>AG15+AG22</f>
        <v>0</v>
      </c>
      <c r="AH23" s="33" t="e">
        <f>AH15+AH22</f>
        <v>#DIV/0!</v>
      </c>
      <c r="AI23" s="61">
        <f>AI15+AI22</f>
        <v>0</v>
      </c>
      <c r="AJ23" s="33">
        <f>AJ15+AJ22</f>
        <v>0.49252340595459998</v>
      </c>
      <c r="AK23" s="33">
        <f>AK15+AK22</f>
        <v>0</v>
      </c>
      <c r="AL23" s="61">
        <f>AL15+AL22</f>
        <v>0.128311258278099993</v>
      </c>
      <c r="AM23" s="61">
        <f>AM15+AM22</f>
        <v>0</v>
      </c>
      <c r="AN23" s="33">
        <f>AN15+AN22</f>
        <v>0.0139781940173000008</v>
      </c>
      <c r="AO23" s="33">
        <f>AO15+AO22</f>
        <v>0.251414204902600025</v>
      </c>
      <c r="AP23" s="33" t="e">
        <f>AP15+AP22</f>
        <v>#DIV/0!</v>
      </c>
      <c r="AQ23" s="61">
        <f>AQ15+AQ22</f>
        <v>0.0133111480864999998</v>
      </c>
      <c r="AR23" s="61">
        <f>AR15+AR22</f>
        <v>0.281922908666699978</v>
      </c>
      <c r="AS23" s="61">
        <f>AS15+AS22</f>
        <v>0</v>
      </c>
      <c r="AT23" s="33">
        <f>AT15+AT22</f>
        <v>0.574296825540300038</v>
      </c>
      <c r="AU23" s="33">
        <f>AU15+AU22</f>
        <v>0.0261705367339000006</v>
      </c>
      <c r="AV23" s="33" t="e">
        <f>AV15+AV22</f>
        <v>#DIV/0!</v>
      </c>
      <c r="AW23" s="61">
        <f>AW15+AW22</f>
        <v>0</v>
      </c>
      <c r="AX23" s="33">
        <f>AX15+AX22</f>
        <v>1.06355110808400011</v>
      </c>
      <c r="AY23" s="33">
        <f>AY15+AY22</f>
        <v>0.0132555673383000006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61">
        <f>BF15+BF22</f>
        <v>6.22324662495879988</v>
      </c>
      <c r="BG23" s="33" t="e">
        <f>BG15+BG22</f>
        <v>#DIV/0!</v>
      </c>
      <c r="BH23" s="33">
        <f>BH15+BH22</f>
        <v>0.865828026476800083</v>
      </c>
      <c r="BI23" s="33" t="e">
        <f>BI15+BI22</f>
        <v>#DIV/0!</v>
      </c>
      <c r="BJ23" s="61">
        <f>BJ15+BJ22</f>
        <v>2.87910601800770003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70">
        <f>V16+V23</f>
        <v>0.59501106110299995</v>
      </c>
      <c r="W24" s="61">
        <f>W16+W23</f>
        <v>0.299475299475300005</v>
      </c>
      <c r="X24" s="33">
        <f>X16+X23</f>
        <v>0.486547329436100018</v>
      </c>
      <c r="Y24" s="33">
        <f>Y16+Y23</f>
        <v>0.00650935720100000026</v>
      </c>
      <c r="Z24" s="61">
        <f>Z16+Z23</f>
        <v>0.722815839094899992</v>
      </c>
      <c r="AA24" s="61">
        <f>AA16+AA23</f>
        <v>0.0131544330440000001</v>
      </c>
      <c r="AB24" s="33" t="e">
        <f>AB16+AB23</f>
        <v>#DIV/0!</v>
      </c>
      <c r="AC24" s="33" t="e">
        <f>AC16+AC23</f>
        <v>#DIV/0!</v>
      </c>
      <c r="AD24" s="61">
        <f>AD16+AD23</f>
        <v>0.513077211863300064</v>
      </c>
      <c r="AE24" s="61">
        <f>AE16+AE23</f>
        <v>0.175487576277300006</v>
      </c>
      <c r="AF24" s="33">
        <f>AF16+AF23</f>
        <v>0.464120949363599955</v>
      </c>
      <c r="AG24" s="33">
        <f>AG16+AG23</f>
        <v>0.0197438934958000001</v>
      </c>
      <c r="AH24" s="33" t="e">
        <f>AH16+AH23</f>
        <v>#DIV/0!</v>
      </c>
      <c r="AI24" s="61">
        <f>AI16+AI23</f>
        <v>0.00359376123050000063</v>
      </c>
      <c r="AJ24" s="33">
        <f>AJ16+AJ23</f>
        <v>2.48923991658159993</v>
      </c>
      <c r="AK24" s="33">
        <f>AK16+AK23</f>
        <v>0.00392372282819999985</v>
      </c>
      <c r="AL24" s="61">
        <f>AL16+AL23</f>
        <v>0.674668874172099997</v>
      </c>
      <c r="AM24" s="61">
        <f>AM16+AM23</f>
        <v>0.0184766040002000018</v>
      </c>
      <c r="AN24" s="33">
        <f>AN16+AN23</f>
        <v>0.269080234833599974</v>
      </c>
      <c r="AO24" s="33">
        <f>AO16+AO23</f>
        <v>0.255604441650999981</v>
      </c>
      <c r="AP24" s="33" t="e">
        <f>AP16+AP23</f>
        <v>#DIV/0!</v>
      </c>
      <c r="AQ24" s="61">
        <f>AQ16+AQ23</f>
        <v>0.0299500831947000012</v>
      </c>
      <c r="AR24" s="61">
        <f>AR16+AR23</f>
        <v>1.1276916346668</v>
      </c>
      <c r="AS24" s="61">
        <f>AS16+AS23</f>
        <v>0.0226971817666000009</v>
      </c>
      <c r="AT24" s="33">
        <f>AT16+AT23</f>
        <v>3.43673690874549997</v>
      </c>
      <c r="AU24" s="33">
        <f>AU16+AU23</f>
        <v>0.237913970308300016</v>
      </c>
      <c r="AV24" s="33" t="e">
        <f>AV16+AV23</f>
        <v>#DIV/0!</v>
      </c>
      <c r="AW24" s="61">
        <f>AW16+AW23</f>
        <v>0.0195121951219999996</v>
      </c>
      <c r="AX24" s="33">
        <f>AX16+AX23</f>
        <v>3.79315764656569998</v>
      </c>
      <c r="AY24" s="33">
        <f>AY16+AY23</f>
        <v>0.0530222693530999933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61">
        <f>BF16+BF23</f>
        <v>16.019097793875499</v>
      </c>
      <c r="BG24" s="33" t="e">
        <f>BG16+BG23</f>
        <v>#DIV/0!</v>
      </c>
      <c r="BH24" s="33">
        <f>BH16+BH23</f>
        <v>2.29632650500359992</v>
      </c>
      <c r="BI24" s="33" t="e">
        <f>BI16+BI23</f>
        <v>#DIV/0!</v>
      </c>
      <c r="BJ24" s="61">
        <f>BJ16+BJ23</f>
        <v>19.6270329904977991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70">
        <f>V17+V24</f>
        <v>27.1073308414066005</v>
      </c>
      <c r="W25" s="61">
        <f>W17+W24</f>
        <v>27.2275022275021996</v>
      </c>
      <c r="X25" s="33">
        <f>X17+X24</f>
        <v>32.1992665480555971</v>
      </c>
      <c r="Y25" s="33">
        <f>Y17+Y24</f>
        <v>8.02278275020339926</v>
      </c>
      <c r="Z25" s="61">
        <f>Z17+Z24</f>
        <v>32.8645505971087033</v>
      </c>
      <c r="AA25" s="61">
        <f>AA17+AA24</f>
        <v>82.3993685872139991</v>
      </c>
      <c r="AB25" s="33" t="e">
        <f>AB17+AB24</f>
        <v>#DIV/0!</v>
      </c>
      <c r="AC25" s="33" t="e">
        <f>AC17+AC24</f>
        <v>#DIV/0!</v>
      </c>
      <c r="AD25" s="61">
        <f>AD17+AD24</f>
        <v>21.0278229675050987</v>
      </c>
      <c r="AE25" s="61">
        <f>AE17+AE24</f>
        <v>33.1113149603159016</v>
      </c>
      <c r="AF25" s="33">
        <f>AF17+AF24</f>
        <v>30.909899394141501</v>
      </c>
      <c r="AG25" s="33">
        <f>AG17+AG24</f>
        <v>8.18243357590120013</v>
      </c>
      <c r="AH25" s="33" t="e">
        <f>AH17+AH24</f>
        <v>#DIV/0!</v>
      </c>
      <c r="AI25" s="61">
        <f>AI17+AI24</f>
        <v>0.610939409185700022</v>
      </c>
      <c r="AJ25" s="33">
        <f>AJ17+AJ24</f>
        <v>41.9310467231662969</v>
      </c>
      <c r="AK25" s="33">
        <f>AK17+AK24</f>
        <v>3.12720709409089981</v>
      </c>
      <c r="AL25" s="61">
        <f>AL17+AL24</f>
        <v>17.3965231788079002</v>
      </c>
      <c r="AM25" s="61">
        <f>AM17+AM24</f>
        <v>18.1994549401820009</v>
      </c>
      <c r="AN25" s="33">
        <f>AN17+AN24</f>
        <v>28.7811014816884985</v>
      </c>
      <c r="AO25" s="33">
        <f>AO17+AO24</f>
        <v>10.7982401005656996</v>
      </c>
      <c r="AP25" s="33" t="e">
        <f>AP17+AP24</f>
        <v>#DIV/0!</v>
      </c>
      <c r="AQ25" s="61">
        <f>AQ17+AQ24</f>
        <v>26.156405990016701</v>
      </c>
      <c r="AR25" s="61">
        <f>AR17+AR24</f>
        <v>22.9475526175083999</v>
      </c>
      <c r="AS25" s="61">
        <f>AS17+AS24</f>
        <v>21.4866654057120989</v>
      </c>
      <c r="AT25" s="33">
        <f>AT17+AT24</f>
        <v>35.7963281179343014</v>
      </c>
      <c r="AU25" s="33">
        <f>AU17+AU24</f>
        <v>13.5753711457935999</v>
      </c>
      <c r="AV25" s="33" t="e">
        <f>AV17+AV24</f>
        <v>#DIV/0!</v>
      </c>
      <c r="AW25" s="61">
        <f>AW17+AW24</f>
        <v>3.32357723577240005</v>
      </c>
      <c r="AX25" s="33">
        <f>AX17+AX24</f>
        <v>32.9072143343637009</v>
      </c>
      <c r="AY25" s="33">
        <f>AY17+AY24</f>
        <v>3.13825556733829991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61">
        <f>BF17+BF24</f>
        <v>30.1243002963450017</v>
      </c>
      <c r="BG25" s="33" t="e">
        <f>BG17+BG24</f>
        <v>#DIV/0!</v>
      </c>
      <c r="BH25" s="33">
        <f>BH17+BH24</f>
        <v>13.5113090943313008</v>
      </c>
      <c r="BI25" s="33" t="e">
        <f>BI17+BI24</f>
        <v>#DIV/0!</v>
      </c>
      <c r="BJ25" s="61">
        <f>BJ17+BJ24</f>
        <v>42.7559699633438015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70">
        <f>V18+V25</f>
        <v>98.0204439697916996</v>
      </c>
      <c r="W26" s="61">
        <f>W18+W25</f>
        <v>93.5600435600434963</v>
      </c>
      <c r="X26" s="33">
        <f>X18+X25</f>
        <v>96.2310736719798996</v>
      </c>
      <c r="Y26" s="33">
        <f>Y18+Y25</f>
        <v>93.1521562245728063</v>
      </c>
      <c r="Z26" s="61">
        <f>Z18+Z25</f>
        <v>98.0043997485857972</v>
      </c>
      <c r="AA26" s="61">
        <f>AA18+AA25</f>
        <v>86.3358326756117975</v>
      </c>
      <c r="AB26" s="33" t="e">
        <f>AB18+AB25</f>
        <v>#DIV/0!</v>
      </c>
      <c r="AC26" s="33" t="e">
        <f>AC18+AC25</f>
        <v>#DIV/0!</v>
      </c>
      <c r="AD26" s="61">
        <f>AD18+AD25</f>
        <v>98.7694489634172044</v>
      </c>
      <c r="AE26" s="61">
        <f>AE18+AE25</f>
        <v>95.5330435129422</v>
      </c>
      <c r="AF26" s="33">
        <f>AF18+AF25</f>
        <v>95.9702073258851982</v>
      </c>
      <c r="AG26" s="33">
        <f>AG18+AG25</f>
        <v>94.2178597619451068</v>
      </c>
      <c r="AH26" s="33" t="e">
        <f>AH18+AH25</f>
        <v>#DIV/0!</v>
      </c>
      <c r="AI26" s="61">
        <f>AI18+AI25</f>
        <v>94.0667002084382062</v>
      </c>
      <c r="AJ26" s="33">
        <f>AJ18+AJ25</f>
        <v>94.8395971069795962</v>
      </c>
      <c r="AK26" s="33">
        <f>AK18+AK25</f>
        <v>89.6963038530958983</v>
      </c>
      <c r="AL26" s="61">
        <f>AL18+AL25</f>
        <v>97.4089403973510031</v>
      </c>
      <c r="AM26" s="61">
        <f>AM18+AM25</f>
        <v>96.9282645849692983</v>
      </c>
      <c r="AN26" s="33">
        <f>AN18+AN25</f>
        <v>97.3406485882022992</v>
      </c>
      <c r="AO26" s="33">
        <f>AO18+AO25</f>
        <v>95.151896082128701</v>
      </c>
      <c r="AP26" s="33" t="e">
        <f>AP18+AP25</f>
        <v>#DIV/0!</v>
      </c>
      <c r="AQ26" s="61">
        <f>AQ18+AQ25</f>
        <v>96.0099833610649966</v>
      </c>
      <c r="AR26" s="61">
        <f>AR18+AR25</f>
        <v>96.6072036163903931</v>
      </c>
      <c r="AS26" s="61">
        <f>AS18+AS25</f>
        <v>98.5852090032153967</v>
      </c>
      <c r="AT26" s="33">
        <f>AT18+AT25</f>
        <v>97.4721895631726056</v>
      </c>
      <c r="AU26" s="33">
        <f>AU18+AU25</f>
        <v>94.8325085649028949</v>
      </c>
      <c r="AV26" s="33" t="e">
        <f>AV18+AV25</f>
        <v>#DIV/0!</v>
      </c>
      <c r="AW26" s="61">
        <f>AW18+AW25</f>
        <v>92.9691056910569955</v>
      </c>
      <c r="AX26" s="33">
        <f>AX18+AX25</f>
        <v>96.2749515376957987</v>
      </c>
      <c r="AY26" s="33">
        <f>AY18+AY25</f>
        <v>92.9347826086956985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61">
        <f>BF18+BF25</f>
        <v>94.9292064537371942</v>
      </c>
      <c r="BG26" s="33" t="e">
        <f>BG18+BG25</f>
        <v>#DIV/0!</v>
      </c>
      <c r="BH26" s="33">
        <f>BH18+BH25</f>
        <v>93.5282492078927987</v>
      </c>
      <c r="BI26" s="33" t="e">
        <f>BI18+BI25</f>
        <v>#DIV/0!</v>
      </c>
      <c r="BJ26" s="61">
        <f>BJ18+BJ25</f>
        <v>93.871668030890703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70">
        <f>V19+V26</f>
        <v>99.8512472347241982</v>
      </c>
      <c r="W27" s="61">
        <f>W19+W26</f>
        <v>99.9232749232749029</v>
      </c>
      <c r="X27" s="33">
        <f>X19+X26</f>
        <v>99.2556552049670984</v>
      </c>
      <c r="Y27" s="33">
        <f>Y19+Y26</f>
        <v>100.013018714401994</v>
      </c>
      <c r="Z27" s="61">
        <f>Z19+Z26</f>
        <v>99.9646448774356031</v>
      </c>
      <c r="AA27" s="61">
        <f>AA19+AA26</f>
        <v>99.9835569586952033</v>
      </c>
      <c r="AB27" s="33" t="e">
        <f>AB19+AB26</f>
        <v>#DIV/0!</v>
      </c>
      <c r="AC27" s="33" t="e">
        <f>AC19+AC26</f>
        <v>#DIV/0!</v>
      </c>
      <c r="AD27" s="61">
        <f>AD19+AD26</f>
        <v>99.9040587327410066</v>
      </c>
      <c r="AE27" s="61">
        <f>AE19+AE26</f>
        <v>99.9720815219559</v>
      </c>
      <c r="AF27" s="33">
        <f>AF19+AF26</f>
        <v>99.7443166027458972</v>
      </c>
      <c r="AG27" s="33">
        <f>AG19+AG26</f>
        <v>99.9971794437863934</v>
      </c>
      <c r="AH27" s="33" t="e">
        <f>AH19+AH26</f>
        <v>#DIV/0!</v>
      </c>
      <c r="AI27" s="61">
        <f>AI19+AI26</f>
        <v>99.9568748652339991</v>
      </c>
      <c r="AJ27" s="33">
        <f>AJ19+AJ26</f>
        <v>99.920131339574894</v>
      </c>
      <c r="AK27" s="33">
        <f>AK19+AK26</f>
        <v>99.8901357608098976</v>
      </c>
      <c r="AL27" s="61">
        <f>AL19+AL26</f>
        <v>100.389072847682002</v>
      </c>
      <c r="AM27" s="61">
        <f>AM19+AM26</f>
        <v>99.9815233959998011</v>
      </c>
      <c r="AN27" s="33">
        <f>AN19+AN26</f>
        <v>99.9301090299131971</v>
      </c>
      <c r="AO27" s="33">
        <f>AO19+AO26</f>
        <v>99.9874292897548997</v>
      </c>
      <c r="AP27" s="33" t="e">
        <f>AP19+AP26</f>
        <v>#DIV/0!</v>
      </c>
      <c r="AQ27" s="61">
        <f>AQ19+AQ26</f>
        <v>97.2246256239601934</v>
      </c>
      <c r="AR27" s="61">
        <f>AR19+AR26</f>
        <v>100.053468137850999</v>
      </c>
      <c r="AS27" s="61">
        <f>AS19+AS26</f>
        <v>99.9054284093057987</v>
      </c>
      <c r="AT27" s="33">
        <f>AT19+AT26</f>
        <v>99.9457357330198022</v>
      </c>
      <c r="AU27" s="33">
        <f>AU19+AU26</f>
        <v>99.8524933384088058</v>
      </c>
      <c r="AV27" s="33" t="e">
        <f>AV19+AV26</f>
        <v>#DIV/0!</v>
      </c>
      <c r="AW27" s="61">
        <f>AW19+AW26</f>
        <v>98.3934959349594038</v>
      </c>
      <c r="AX27" s="33">
        <f>AX19+AX26</f>
        <v>99.7642374390946998</v>
      </c>
      <c r="AY27" s="33">
        <f>AY19+AY26</f>
        <v>100.218716861082001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61">
        <f>BF19+BF26</f>
        <v>100.551531116232994</v>
      </c>
      <c r="BG27" s="33" t="e">
        <f>BG19+BG26</f>
        <v>#DIV/0!</v>
      </c>
      <c r="BH27" s="33">
        <f>BH19+BH26</f>
        <v>99.946670012861901</v>
      </c>
      <c r="BI27" s="33" t="e">
        <f>BI19+BI26</f>
        <v>#DIV/0!</v>
      </c>
      <c r="BJ27" s="61">
        <f>BJ19+BJ26</f>
        <v>99.8754404071318049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70">
        <f>V20+V27</f>
        <v>99.8550614081927961</v>
      </c>
      <c r="W28" s="61">
        <f>W20+W27</f>
        <v>99.9331749331748966</v>
      </c>
      <c r="X28" s="33">
        <f>X20+X27</f>
        <v>99.2810718565047949</v>
      </c>
      <c r="Y28" s="33">
        <f>Y20+Y27</f>
        <v>100.019528071603006</v>
      </c>
      <c r="Z28" s="61">
        <f>Z20+Z27</f>
        <v>99.9842866121935998</v>
      </c>
      <c r="AA28" s="61">
        <f>AA20+AA27</f>
        <v>99.9967113917390975</v>
      </c>
      <c r="AB28" s="33" t="e">
        <f>AB20+AB27</f>
        <v>#DIV/0!</v>
      </c>
      <c r="AC28" s="33" t="e">
        <f>AC20+AC27</f>
        <v>#DIV/0!</v>
      </c>
      <c r="AD28" s="61">
        <f>AD20+AD27</f>
        <v>99.9249155299712015</v>
      </c>
      <c r="AE28" s="61">
        <f>AE20+AE27</f>
        <v>99.988034937981098</v>
      </c>
      <c r="AF28" s="33">
        <f>AF20+AF27</f>
        <v>99.8082374520594016</v>
      </c>
      <c r="AG28" s="33">
        <f>AG20+AG27</f>
        <v>99.9971794437863934</v>
      </c>
      <c r="AH28" s="33" t="e">
        <f>AH20+AH27</f>
        <v>#DIV/0!</v>
      </c>
      <c r="AI28" s="61">
        <f>AI20+AI27</f>
        <v>99.985624955077995</v>
      </c>
      <c r="AJ28" s="33">
        <f>AJ20+AJ27</f>
        <v>99.9911257043972057</v>
      </c>
      <c r="AK28" s="33">
        <f>AK20+AK27</f>
        <v>99.9136780977791972</v>
      </c>
      <c r="AL28" s="61">
        <f>AL20+AL27</f>
        <v>100.451158940396994</v>
      </c>
      <c r="AM28" s="61">
        <f>AM20+AM27</f>
        <v>100.009238302</v>
      </c>
      <c r="AN28" s="33">
        <f>AN20+AN27</f>
        <v>99.9755381604694975</v>
      </c>
      <c r="AO28" s="33">
        <f>AO20+AO27</f>
        <v>100</v>
      </c>
      <c r="AP28" s="33" t="e">
        <f>AP20+AP27</f>
        <v>#DIV/0!</v>
      </c>
      <c r="AQ28" s="61">
        <f>AQ20+AQ27</f>
        <v>97.2512479201331956</v>
      </c>
      <c r="AR28" s="61">
        <f>AR20+AR27</f>
        <v>100.092354056288002</v>
      </c>
      <c r="AS28" s="61">
        <f>AS20+AS27</f>
        <v>99.950822772839004</v>
      </c>
      <c r="AT28" s="33">
        <f>AT20+AT27</f>
        <v>100.004522022247997</v>
      </c>
      <c r="AU28" s="33">
        <f>AU20+AU27</f>
        <v>99.9048344118766067</v>
      </c>
      <c r="AV28" s="33" t="e">
        <f>AV20+AV27</f>
        <v>#DIV/0!</v>
      </c>
      <c r="AW28" s="61">
        <f>AW20+AW27</f>
        <v>100.019512195122005</v>
      </c>
      <c r="AX28" s="33">
        <f>AX20+AX27</f>
        <v>99.7694766071147967</v>
      </c>
      <c r="AY28" s="33">
        <f>AY20+AY27</f>
        <v>100.251855779427999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61">
        <f>BF20+BF27</f>
        <v>100.629733289430007</v>
      </c>
      <c r="BG28" s="33" t="e">
        <f>BG20+BG27</f>
        <v>#DIV/0!</v>
      </c>
      <c r="BH28" s="33">
        <f>BH20+BH27</f>
        <v>99.9686294193304974</v>
      </c>
      <c r="BI28" s="33" t="e">
        <f>BI20+BI27</f>
        <v>#DIV/0!</v>
      </c>
      <c r="BJ28" s="61">
        <f>BJ20+BJ27</f>
        <v>99.9928823089788068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69">
        <f>SUM(V6:V12)</f>
        <v>261.800000000000011</v>
      </c>
      <c r="W30" s="31">
        <f>SUM(W6:W12)</f>
        <v>403.769999999999982</v>
      </c>
      <c r="X30" s="30">
        <f>SUM(X6:X12)</f>
        <v>273.430000000000007</v>
      </c>
      <c r="Y30" s="30">
        <f>SUM(Y6:Y12)</f>
        <v>307.310000000000002</v>
      </c>
      <c r="Z30" s="31">
        <f>SUM(Z6:Z12)</f>
        <v>254.52000000000001</v>
      </c>
      <c r="AA30" s="31">
        <f>SUM(AA6:AA12)</f>
        <v>304.069999999999993</v>
      </c>
      <c r="AB30" s="30">
        <f>SUM(AB6:AB12)</f>
        <v>0</v>
      </c>
      <c r="AC30" s="30">
        <f>SUM(AC6:AC12)</f>
        <v>0</v>
      </c>
      <c r="AD30" s="31">
        <f>SUM(AD6:AD12)</f>
        <v>239.550000000000011</v>
      </c>
      <c r="AE30" s="31">
        <f>SUM(AE6:AE12)</f>
        <v>250.699999999999989</v>
      </c>
      <c r="AF30" s="30">
        <f>SUM(AF6:AF12)</f>
        <v>359.129999999999995</v>
      </c>
      <c r="AG30" s="30">
        <f>SUM(AG6:AG12)</f>
        <v>354.529999999999973</v>
      </c>
      <c r="AH30" s="30">
        <f>SUM(AH6:AH12)</f>
        <v>0</v>
      </c>
      <c r="AI30" s="31">
        <f>SUM(AI6:AI12)</f>
        <v>278.220000000000027</v>
      </c>
      <c r="AJ30" s="30">
        <f>SUM(AJ6:AJ12)</f>
        <v>225.349999999999994</v>
      </c>
      <c r="AK30" s="30">
        <f>SUM(AK6:AK12)</f>
        <v>254.639999999999986</v>
      </c>
      <c r="AL30" s="31">
        <f>SUM(AL6:AL12)</f>
        <v>242.689999999999998</v>
      </c>
      <c r="AM30" s="31">
        <f>SUM(AM6:AM12)</f>
        <v>216.509999999999991</v>
      </c>
      <c r="AN30" s="30">
        <f>SUM(AN6:AN12)</f>
        <v>286.089999999999975</v>
      </c>
      <c r="AO30" s="30">
        <f>SUM(AO6:AO12)</f>
        <v>238.650000000000006</v>
      </c>
      <c r="AP30" s="30">
        <f>SUM(AP6:AP12)</f>
        <v>0</v>
      </c>
      <c r="AQ30" s="31">
        <f>SUM(AQ6:AQ12)</f>
        <v>292.240000000000009</v>
      </c>
      <c r="AR30" s="31">
        <f>SUM(AR6:AR12)</f>
        <v>205.919999999999987</v>
      </c>
      <c r="AS30" s="31">
        <f>SUM(AS6:AS12)</f>
        <v>264.220000000000027</v>
      </c>
      <c r="AT30" s="30">
        <f>SUM(AT6:AT12)</f>
        <v>221.150000000000006</v>
      </c>
      <c r="AU30" s="30">
        <f>SUM(AU6:AU12)</f>
        <v>419.920000000000016</v>
      </c>
      <c r="AV30" s="30">
        <f>SUM(AV6:AV12)</f>
        <v>0</v>
      </c>
      <c r="AW30" s="31">
        <f>SUM(AW6:AW12)</f>
        <v>307.560000000000002</v>
      </c>
      <c r="AX30" s="30">
        <f>SUM(AX6:AX12)</f>
        <v>190.430000000000007</v>
      </c>
      <c r="AY30" s="30">
        <f>SUM(AY6:AY12)</f>
        <v>302.519999999999982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1">
        <f>SUM(BF6:BF12)</f>
        <v>244.490000000000009</v>
      </c>
      <c r="BG30" s="30">
        <f>SUM(BG6:BG12)</f>
        <v>0</v>
      </c>
      <c r="BH30" s="30">
        <f>SUM(BH6:BH12)</f>
        <v>318.670000000000016</v>
      </c>
      <c r="BI30" s="30">
        <f>SUM(BI6:BI12)</f>
        <v>0</v>
      </c>
      <c r="BJ30" s="31">
        <f>SUM(BJ6:BJ12)</f>
        <v>280.970000000000027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71">
        <f>V4-V30</f>
        <v>0.379999999999995008</v>
      </c>
      <c r="W31" s="62">
        <f>W4-W30</f>
        <v>0.270000000000039009</v>
      </c>
      <c r="X31" s="36">
        <f>X4-X30</f>
        <v>1.98000000000001997</v>
      </c>
      <c r="Y31" s="36">
        <f>Y4-Y30</f>
        <v>-0.0600000000000020073</v>
      </c>
      <c r="Z31" s="62">
        <f>Z4-Z30</f>
        <v>0.0399999999999919975</v>
      </c>
      <c r="AA31" s="62">
        <f>AA4-AA30</f>
        <v>0.00999999999999100098</v>
      </c>
      <c r="AB31" s="36">
        <f>AB4-AB30</f>
        <v>0</v>
      </c>
      <c r="AC31" s="36">
        <f>AC4-AC30</f>
        <v>0</v>
      </c>
      <c r="AD31" s="62">
        <f>AD4-AD30</f>
        <v>0.179999999999978</v>
      </c>
      <c r="AE31" s="62">
        <f>AE4-AE30</f>
        <v>0.0300000000000010036</v>
      </c>
      <c r="AF31" s="36">
        <f>AF4-AF30</f>
        <v>0.689999999999997904</v>
      </c>
      <c r="AG31" s="36">
        <f>AG4-AG30</f>
        <v>0.0100000000000479994</v>
      </c>
      <c r="AH31" s="36">
        <f>AH4-AH30</f>
        <v>0</v>
      </c>
      <c r="AI31" s="62">
        <f>AI4-AI30</f>
        <v>0.0399999999999640021</v>
      </c>
      <c r="AJ31" s="36">
        <f>AJ4-AJ30</f>
        <v>0.0200000000000100009</v>
      </c>
      <c r="AK31" s="36">
        <f>AK4-AK30</f>
        <v>0.220000000000027018</v>
      </c>
      <c r="AL31" s="62">
        <f>AL4-AL30</f>
        <v>-1.09000000000000007</v>
      </c>
      <c r="AM31" s="62">
        <f>AM4-AM30</f>
        <v>-0.019999999999982002</v>
      </c>
      <c r="AN31" s="36">
        <f>AN4-AN30</f>
        <v>0.0700000000000500044</v>
      </c>
      <c r="AO31" s="36">
        <f>AO4-AO30</f>
        <v>0</v>
      </c>
      <c r="AP31" s="36">
        <f>AP4-AP30</f>
        <v>0</v>
      </c>
      <c r="AQ31" s="62">
        <f>AQ4-AQ30</f>
        <v>8.25999999999998913</v>
      </c>
      <c r="AR31" s="62">
        <f>AR4-AR30</f>
        <v>-0.189999999999997993</v>
      </c>
      <c r="AS31" s="62">
        <f>AS4-AS30</f>
        <v>0.129999999999995008</v>
      </c>
      <c r="AT31" s="36">
        <f>AT4-AT30</f>
        <v>-0.0100000000000190004</v>
      </c>
      <c r="AU31" s="36">
        <f>AU4-AU30</f>
        <v>0.399999999999976996</v>
      </c>
      <c r="AV31" s="36">
        <f>AV4-AV30</f>
        <v>0</v>
      </c>
      <c r="AW31" s="62">
        <f>AW4-AW30</f>
        <v>-0.0600000000000020073</v>
      </c>
      <c r="AX31" s="36">
        <f>AX4-AX30</f>
        <v>0.439999999999997993</v>
      </c>
      <c r="AY31" s="36">
        <f>AY4-AY30</f>
        <v>-0.759999999999990994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62">
        <f>BF4-BF30</f>
        <v>-1.53000000000000007</v>
      </c>
      <c r="BG31" s="36">
        <f>BG4-BG30</f>
        <v>0</v>
      </c>
      <c r="BH31" s="36">
        <f>BH4-BH30</f>
        <v>0.0999999999999660005</v>
      </c>
      <c r="BI31" s="36">
        <f>BI4-BI30</f>
        <v>0</v>
      </c>
      <c r="BJ31" s="62">
        <f>BJ4-BJ30</f>
        <v>0.019999999999982002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Z1" workbookViewId="0">
      <selection activeCell="BD12" sqref="BD12"/>
    </sheetView>
  </sheetViews>
  <sheetFormatPr defaultRowHeight="15.40"/>
  <cols>
    <col min="34" max="34" width="8.723214" customWidth="1" style="50"/>
    <col min="51" max="52" width="8.723214" customWidth="1" style="3"/>
    <col min="53" max="53" width="9.178571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9"/>
      <c r="AZ1" s="59"/>
      <c r="BA1" s="39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4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40" t="s">
        <v>26</v>
      </c>
      <c r="AZ2" s="40" t="s">
        <v>27</v>
      </c>
      <c r="BA2" s="40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76</v>
      </c>
      <c r="AG3" s="9" t="s">
        <v>36</v>
      </c>
      <c r="AH3" s="4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76</v>
      </c>
      <c r="AY3" s="40" t="s">
        <v>36</v>
      </c>
      <c r="AZ3" s="40" t="s">
        <v>35</v>
      </c>
      <c r="BA3" s="40" t="s">
        <v>36</v>
      </c>
      <c r="BB3" s="26" t="s">
        <v>76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 t="n">
        <v>207.669999999999987</v>
      </c>
      <c r="AG4" s="30"/>
      <c r="AH4" s="51" t="n">
        <v>253.740000000000009</v>
      </c>
      <c r="AI4" s="30" t="n">
        <v>291.019999999999982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 t="n">
        <v>196.800000000000011</v>
      </c>
      <c r="AY4" s="31" t="n">
        <v>316.720000000000027</v>
      </c>
      <c r="AZ4" s="31" t="n">
        <v>309.389999999999986</v>
      </c>
      <c r="BA4" s="31" t="n">
        <v>240.050000000000011</v>
      </c>
      <c r="BB4" s="31" t="n">
        <v>401</v>
      </c>
      <c r="BC4" s="30" t="n">
        <v>204.659999999999997</v>
      </c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51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 t="n">
        <v>0.829999999999999893</v>
      </c>
      <c r="AG6" s="30"/>
      <c r="AH6" s="51" t="n">
        <v>1.35000000000000009</v>
      </c>
      <c r="AI6" s="30" t="n">
        <v>0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 t="n">
        <v>0.220000000000000018</v>
      </c>
      <c r="AY6" s="31" t="n">
        <v>0</v>
      </c>
      <c r="AZ6" s="31" t="n">
        <v>0.469999999999999929</v>
      </c>
      <c r="BA6" s="31" t="n">
        <v>0</v>
      </c>
      <c r="BB6" s="31" t="n">
        <v>0.689999999999999947</v>
      </c>
      <c r="BC6" s="30" t="n">
        <v>0</v>
      </c>
      <c r="BD6" s="31"/>
      <c r="BE6" s="30"/>
      <c r="BF6" s="30"/>
      <c r="BG6" s="30"/>
      <c r="BH6" s="30"/>
      <c r="BI6" s="30"/>
      <c r="BJ6" s="30"/>
      <c r="BK6" s="27"/>
    </row>
    <row r="7" spans="1:63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 t="n">
        <v>1.45999999999999996</v>
      </c>
      <c r="AG7" s="30"/>
      <c r="AH7" s="51" t="n">
        <v>1.45</v>
      </c>
      <c r="AI7" s="30" t="n">
        <v>0</v>
      </c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 t="n">
        <v>0.829999999999999893</v>
      </c>
      <c r="AY7" s="31" t="n">
        <v>0.01</v>
      </c>
      <c r="AZ7" s="31" t="n">
        <v>2.39999999999999991</v>
      </c>
      <c r="BA7" s="31" t="n">
        <v>0</v>
      </c>
      <c r="BB7" s="31" t="n">
        <v>2.33000000000000007</v>
      </c>
      <c r="BC7" s="30" t="n">
        <v>0</v>
      </c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1" t="n">
        <v>5.03000000000000025</v>
      </c>
      <c r="AG8" s="30"/>
      <c r="AH8" s="51" t="n">
        <v>2.37000000000000011</v>
      </c>
      <c r="AI8" s="31" t="n">
        <v>0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1" t="n">
        <v>4.55999999999999961</v>
      </c>
      <c r="AY8" s="31" t="n">
        <v>0.359999999999999964</v>
      </c>
      <c r="AZ8" s="31" t="n">
        <v>3.95000000000000018</v>
      </c>
      <c r="BA8" s="31" t="n">
        <v>0.119999999999999996</v>
      </c>
      <c r="BB8" s="31" t="n">
        <v>7.08999999999999986</v>
      </c>
      <c r="BC8" s="31" t="n">
        <v>0.06</v>
      </c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1" t="n">
        <v>70.0499999999999972</v>
      </c>
      <c r="AG9" s="30"/>
      <c r="AH9" s="51" t="n">
        <v>24.0100000000000016</v>
      </c>
      <c r="AI9" s="31" t="n">
        <v>4.50999999999999979</v>
      </c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 t="n">
        <v>44.2299999999999969</v>
      </c>
      <c r="AY9" s="31" t="n">
        <v>32.6000000000000014</v>
      </c>
      <c r="AZ9" s="31" t="n">
        <v>57.509999999999998</v>
      </c>
      <c r="BA9" s="31" t="n">
        <v>24.1700000000000017</v>
      </c>
      <c r="BB9" s="31" t="n">
        <v>55.7999999999999972</v>
      </c>
      <c r="BC9" s="31" t="n">
        <v>8.32000000000000028</v>
      </c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1" t="n">
        <v>119.459999999999994</v>
      </c>
      <c r="AG10" s="30"/>
      <c r="AH10" s="51" t="n">
        <v>211.639999999999986</v>
      </c>
      <c r="AI10" s="31" t="n">
        <v>255.370000000000005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1" t="n">
        <v>139.180000000000007</v>
      </c>
      <c r="AY10" s="31" t="n">
        <v>267.660000000000025</v>
      </c>
      <c r="AZ10" s="31" t="n">
        <v>243.27000000000001</v>
      </c>
      <c r="BA10" s="31" t="n">
        <v>207.289999999999992</v>
      </c>
      <c r="BB10" s="31" t="n">
        <v>327.800000000000011</v>
      </c>
      <c r="BC10" s="31" t="n">
        <v>189.840000000000003</v>
      </c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1" t="n">
        <v>10.75</v>
      </c>
      <c r="AG11" s="30"/>
      <c r="AH11" s="51" t="n">
        <v>12.7200000000000006</v>
      </c>
      <c r="AI11" s="31" t="n">
        <v>30.9200000000000017</v>
      </c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1" t="n">
        <v>7.74000000000000021</v>
      </c>
      <c r="AY11" s="31" t="n">
        <v>14.8000000000000007</v>
      </c>
      <c r="AZ11" s="31" t="n">
        <v>1.70999999999999996</v>
      </c>
      <c r="BA11" s="31" t="n">
        <v>8.41999999999999993</v>
      </c>
      <c r="BB11" s="31" t="n">
        <v>6.82000000000000028</v>
      </c>
      <c r="BC11" s="31" t="n">
        <v>6.36000000000000032</v>
      </c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1" t="n">
        <v>0.06</v>
      </c>
      <c r="AG12" s="30"/>
      <c r="AH12" s="51" t="n">
        <v>0.130000000000000004</v>
      </c>
      <c r="AI12" s="31" t="n">
        <v>0.03</v>
      </c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1" t="n">
        <v>0</v>
      </c>
      <c r="AY12" s="31" t="n">
        <v>0.08</v>
      </c>
      <c r="AZ12" s="31" t="n">
        <v>0.1</v>
      </c>
      <c r="BA12" s="31" t="n">
        <v>0.04</v>
      </c>
      <c r="BB12" s="31" t="n">
        <v>0.03</v>
      </c>
      <c r="BC12" s="31" t="n">
        <v>0.03</v>
      </c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51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>
        <f>(AF6/AF$4)*100</f>
        <v>0.39967255742279999</v>
      </c>
      <c r="AG14" s="33" t="e">
        <f>(AG6/AG$4)*100</f>
        <v>#DIV/0!</v>
      </c>
      <c r="AH14" s="52">
        <f>(AH6/AH$4)*100</f>
        <v>0.532040671553600042</v>
      </c>
      <c r="AI14" s="33">
        <f>(AI6/AI$4)*100</f>
        <v>0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>
        <f>(AX6/AX$4)*100</f>
        <v>0.111788617886200004</v>
      </c>
      <c r="AY14" s="61">
        <f>(AY6/AY$4)*100</f>
        <v>0</v>
      </c>
      <c r="AZ14" s="61">
        <f>(AZ6/AZ$4)*100</f>
        <v>0.151911826497300018</v>
      </c>
      <c r="BA14" s="61">
        <f>(BA6/BA$4)*100</f>
        <v>0</v>
      </c>
      <c r="BB14" s="33">
        <f>(BB6/BB$4)*100</f>
        <v>0.172069825436400015</v>
      </c>
      <c r="BC14" s="33">
        <f>(BC6/BC$4)*100</f>
        <v>0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>
        <f>(AF7/AF$4)*100</f>
        <v>0.703038474502799993</v>
      </c>
      <c r="AG15" s="33" t="e">
        <f>(AG7/AG$4)*100</f>
        <v>#DIV/0!</v>
      </c>
      <c r="AH15" s="52">
        <f>(AH7/AH$4)*100</f>
        <v>0.571451091668599975</v>
      </c>
      <c r="AI15" s="33">
        <f>(AI7/AI$4)*100</f>
        <v>0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>
        <f>(AX7/AX$4)*100</f>
        <v>0.421747967479699959</v>
      </c>
      <c r="AY15" s="61">
        <f>(AY7/AY$4)*100</f>
        <v>0.00315736297039999947</v>
      </c>
      <c r="AZ15" s="61">
        <f>(AZ7/AZ$4)*100</f>
        <v>0.775719965092600017</v>
      </c>
      <c r="BA15" s="61">
        <f>(BA7/BA$4)*100</f>
        <v>0</v>
      </c>
      <c r="BB15" s="33">
        <f>(BB7/BB$4)*100</f>
        <v>0.581047381546100006</v>
      </c>
      <c r="BC15" s="33">
        <f>(BC7/BC$4)*100</f>
        <v>0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>
        <f>(AF8/AF$4)*100</f>
        <v>2.42211200462269982</v>
      </c>
      <c r="AG16" s="33" t="e">
        <f>(AG8/AG$4)*100</f>
        <v>#DIV/0!</v>
      </c>
      <c r="AH16" s="52">
        <f>(AH8/AH$4)*100</f>
        <v>0.934026956727399948</v>
      </c>
      <c r="AI16" s="33">
        <f>(AI8/AI$4)*100</f>
        <v>0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>
        <f>(AX8/AX$4)*100</f>
        <v>2.31707317073170005</v>
      </c>
      <c r="AY16" s="61">
        <f>(AY8/AY$4)*100</f>
        <v>0.11366506693609999</v>
      </c>
      <c r="AZ16" s="61">
        <f>(AZ8/AZ$4)*100</f>
        <v>1.27670577588160006</v>
      </c>
      <c r="BA16" s="61">
        <f>(BA8/BA$4)*100</f>
        <v>0.0499895855030000025</v>
      </c>
      <c r="BB16" s="33">
        <f>(BB8/BB$4)*100</f>
        <v>1.76807980049880005</v>
      </c>
      <c r="BC16" s="33">
        <f>(BC8/BC$4)*100</f>
        <v>0.0293169158605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>
        <f>(AF9/AF$4)*100</f>
        <v>33.7314007800838027</v>
      </c>
      <c r="AG17" s="33" t="e">
        <f>(AG9/AG$4)*100</f>
        <v>#DIV/0!</v>
      </c>
      <c r="AH17" s="52">
        <f>(AH9/AH$4)*100</f>
        <v>9.46244186963030032</v>
      </c>
      <c r="AI17" s="33">
        <f>(AI9/AI$4)*100</f>
        <v>1.54972166861379996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>
        <f>(AX9/AX$4)*100</f>
        <v>22.4745934959350002</v>
      </c>
      <c r="AY17" s="61">
        <f>(AY9/AY$4)*100</f>
        <v>10.2930032836574998</v>
      </c>
      <c r="AZ17" s="61">
        <f>(AZ9/AZ$4)*100</f>
        <v>18.5881896635315016</v>
      </c>
      <c r="BA17" s="61">
        <f>(BA9/BA$4)*100</f>
        <v>10.0687356800667001</v>
      </c>
      <c r="BB17" s="33">
        <f>(BB9/BB$4)*100</f>
        <v>13.9152119700748003</v>
      </c>
      <c r="BC17" s="33">
        <f>(BC9/BC$4)*100</f>
        <v>4.06527899931590042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>
        <f>(AF10/AF$4)*100</f>
        <v>57.5239562767852988</v>
      </c>
      <c r="AG18" s="33" t="e">
        <f>(AG10/AG$4)*100</f>
        <v>#DIV/0!</v>
      </c>
      <c r="AH18" s="52">
        <f>(AH10/AH$4)*100</f>
        <v>83.408213131552003</v>
      </c>
      <c r="AI18" s="33">
        <f>(AI10/AI$4)*100</f>
        <v>87.7499828190503024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>
        <f>(AX10/AX$4)*100</f>
        <v>70.7215447154471946</v>
      </c>
      <c r="AY18" s="61">
        <f>(AY10/AY$4)*100</f>
        <v>84.5099772669865956</v>
      </c>
      <c r="AZ18" s="61">
        <f>(AZ10/AZ$4)*100</f>
        <v>78.6289149616988965</v>
      </c>
      <c r="BA18" s="61">
        <f>(BA10/BA$4)*100</f>
        <v>86.352843157675494</v>
      </c>
      <c r="BB18" s="33">
        <f>(BB10/BB$4)*100</f>
        <v>81.7456359102244932</v>
      </c>
      <c r="BC18" s="33">
        <f>(BC10/BC$4)*100</f>
        <v>92.7587217824684984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>
        <f>(AF11/AF$4)*100</f>
        <v>5.17648191842830041</v>
      </c>
      <c r="AG19" s="33" t="e">
        <f>(AG11/AG$4)*100</f>
        <v>#DIV/0!</v>
      </c>
      <c r="AH19" s="52">
        <f>(AH11/AH$4)*100</f>
        <v>5.0130054386380003</v>
      </c>
      <c r="AI19" s="33">
        <f>(AI11/AI$4)*100</f>
        <v>10.6246993333791995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>
        <f>(AX11/AX$4)*100</f>
        <v>3.93292682926830004</v>
      </c>
      <c r="AY19" s="61">
        <f>(AY11/AY$4)*100</f>
        <v>4.67289719626170008</v>
      </c>
      <c r="AZ19" s="61">
        <f>(AZ11/AZ$4)*100</f>
        <v>0.552700475128499935</v>
      </c>
      <c r="BA19" s="61">
        <f>(BA11/BA$4)*100</f>
        <v>3.50760258279529991</v>
      </c>
      <c r="BB19" s="33">
        <f>(BB11/BB$4)*100</f>
        <v>1.70074812967579998</v>
      </c>
      <c r="BC19" s="33">
        <f>(BC11/BC$4)*100</f>
        <v>3.10759308120790001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>
        <f>(AF12/AF$4)*100</f>
        <v>0.0288919921029000015</v>
      </c>
      <c r="AG20" s="33" t="e">
        <f>(AG12/AG$4)*100</f>
        <v>#DIV/0!</v>
      </c>
      <c r="AH20" s="52">
        <f>(AH12/AH$4)*100</f>
        <v>0.0512335461495999933</v>
      </c>
      <c r="AI20" s="33">
        <f>(AI12/AI$4)*100</f>
        <v>0.0103085698576999985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>
        <f>(AX12/AX$4)*100</f>
        <v>0</v>
      </c>
      <c r="AY20" s="61">
        <f>(AY12/AY$4)*100</f>
        <v>0.0252589037636000002</v>
      </c>
      <c r="AZ20" s="61">
        <f>(AZ12/AZ$4)*100</f>
        <v>0.0323216652121999992</v>
      </c>
      <c r="BA20" s="61">
        <f>(BA12/BA$4)*100</f>
        <v>0.0166631951676999979</v>
      </c>
      <c r="BB20" s="33">
        <f>(BB12/BB$4)*100</f>
        <v>0.00748129675809999917</v>
      </c>
      <c r="BC20" s="33">
        <f>(BC12/BC$4)*100</f>
        <v>0.0146584579301999991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51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>
        <f>AF14</f>
        <v>0.39967255742279999</v>
      </c>
      <c r="AG22" s="33" t="e">
        <f>AG14</f>
        <v>#DIV/0!</v>
      </c>
      <c r="AH22" s="52">
        <f>AH14</f>
        <v>0.532040671553600042</v>
      </c>
      <c r="AI22" s="33">
        <f>AI14</f>
        <v>0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>
        <f>AX14</f>
        <v>0.111788617886200004</v>
      </c>
      <c r="AY22" s="61">
        <f>AY14</f>
        <v>0</v>
      </c>
      <c r="AZ22" s="61">
        <f>AZ14</f>
        <v>0.151911826497300018</v>
      </c>
      <c r="BA22" s="61">
        <f>BA14</f>
        <v>0</v>
      </c>
      <c r="BB22" s="33">
        <f>BB14</f>
        <v>0.172069825436400015</v>
      </c>
      <c r="BC22" s="33">
        <f>BC14</f>
        <v>0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>
        <f>AF15+AF22</f>
        <v>1.10271103192559994</v>
      </c>
      <c r="AG23" s="33" t="e">
        <f>AG15+AG22</f>
        <v>#DIV/0!</v>
      </c>
      <c r="AH23" s="52">
        <f>AH15+AH22</f>
        <v>1.10349176322220011</v>
      </c>
      <c r="AI23" s="33">
        <f>AI15+AI22</f>
        <v>0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>
        <f>AX15+AX22</f>
        <v>0.533536585365899985</v>
      </c>
      <c r="AY23" s="61">
        <f>AY15+AY22</f>
        <v>0.00315736297039999947</v>
      </c>
      <c r="AZ23" s="61">
        <f>AZ15+AZ22</f>
        <v>0.92763179158989999</v>
      </c>
      <c r="BA23" s="61">
        <f>BA15+BA22</f>
        <v>0</v>
      </c>
      <c r="BB23" s="33">
        <f>BB15+BB22</f>
        <v>0.753117206982499976</v>
      </c>
      <c r="BC23" s="33">
        <f>BC15+BC22</f>
        <v>0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>
        <f>AF16+AF23</f>
        <v>3.52482303654829998</v>
      </c>
      <c r="AG24" s="33" t="e">
        <f>AG16+AG23</f>
        <v>#DIV/0!</v>
      </c>
      <c r="AH24" s="52">
        <f>AH16+AH23</f>
        <v>2.03751871994959988</v>
      </c>
      <c r="AI24" s="33">
        <f>AI16+AI23</f>
        <v>0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>
        <f>AX16+AX23</f>
        <v>2.85060975609760003</v>
      </c>
      <c r="AY24" s="61">
        <f>AY16+AY23</f>
        <v>0.116822429906500003</v>
      </c>
      <c r="AZ24" s="61">
        <f>AZ16+AZ23</f>
        <v>2.20433756747149978</v>
      </c>
      <c r="BA24" s="61">
        <f>BA16+BA23</f>
        <v>0.0499895855030000025</v>
      </c>
      <c r="BB24" s="33">
        <f>BB16+BB23</f>
        <v>2.52119700748129993</v>
      </c>
      <c r="BC24" s="33">
        <f>BC16+BC23</f>
        <v>0.0293169158605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>
        <f>AF17+AF24</f>
        <v>37.2562238166321009</v>
      </c>
      <c r="AG25" s="33" t="e">
        <f>AG17+AG24</f>
        <v>#DIV/0!</v>
      </c>
      <c r="AH25" s="52">
        <f>AH17+AH24</f>
        <v>11.4999605895798993</v>
      </c>
      <c r="AI25" s="33">
        <f>AI17+AI24</f>
        <v>1.54972166861379996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>
        <f>AX17+AX24</f>
        <v>25.3252032520326011</v>
      </c>
      <c r="AY25" s="61">
        <f>AY17+AY24</f>
        <v>10.4098257135640004</v>
      </c>
      <c r="AZ25" s="61">
        <f>AZ17+AZ24</f>
        <v>20.7925272310029996</v>
      </c>
      <c r="BA25" s="61">
        <f>BA17+BA24</f>
        <v>10.1187252655697009</v>
      </c>
      <c r="BB25" s="33">
        <f>BB17+BB24</f>
        <v>16.4364089775560984</v>
      </c>
      <c r="BC25" s="33">
        <f>BC17+BC24</f>
        <v>4.09459591517640042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>
        <f>AF18+AF25</f>
        <v>94.7801800934173997</v>
      </c>
      <c r="AG26" s="33" t="e">
        <f>AG18+AG25</f>
        <v>#DIV/0!</v>
      </c>
      <c r="AH26" s="52">
        <f>AH18+AH25</f>
        <v>94.9081737211319023</v>
      </c>
      <c r="AI26" s="33">
        <f>AI18+AI25</f>
        <v>89.2997044876641013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>
        <f>AX18+AX25</f>
        <v>96.0467479674798028</v>
      </c>
      <c r="AY26" s="61">
        <f>AY18+AY25</f>
        <v>94.9198029805505996</v>
      </c>
      <c r="AZ26" s="61">
        <f>AZ18+AZ25</f>
        <v>99.4214421927019032</v>
      </c>
      <c r="BA26" s="61">
        <f>BA18+BA25</f>
        <v>96.471568423245202</v>
      </c>
      <c r="BB26" s="33">
        <f>BB18+BB25</f>
        <v>98.1820448877806058</v>
      </c>
      <c r="BC26" s="33">
        <f>BC18+BC25</f>
        <v>96.8533176976448971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>
        <f>AF19+AF26</f>
        <v>99.9566620118456939</v>
      </c>
      <c r="AG27" s="33" t="e">
        <f>AG19+AG26</f>
        <v>#DIV/0!</v>
      </c>
      <c r="AH27" s="52">
        <f>AH19+AH26</f>
        <v>99.9211791597699062</v>
      </c>
      <c r="AI27" s="33">
        <f>AI19+AI26</f>
        <v>99.924403821043299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>
        <f>AX19+AX26</f>
        <v>99.9796747967480997</v>
      </c>
      <c r="AY27" s="61">
        <f>AY19+AY26</f>
        <v>99.5927001768123006</v>
      </c>
      <c r="AZ27" s="61">
        <f>AZ19+AZ26</f>
        <v>99.9741426678304066</v>
      </c>
      <c r="BA27" s="61">
        <f>BA19+BA26</f>
        <v>99.9791710060405023</v>
      </c>
      <c r="BB27" s="33">
        <f>BB19+BB26</f>
        <v>99.8827930174563932</v>
      </c>
      <c r="BC27" s="33">
        <f>BC19+BC26</f>
        <v>99.9609107788528064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>
        <f>AF20+AF27</f>
        <v>99.985554003948593</v>
      </c>
      <c r="AG28" s="33" t="e">
        <f>AG20+AG27</f>
        <v>#DIV/0!</v>
      </c>
      <c r="AH28" s="52">
        <f>AH20+AH27</f>
        <v>99.9724127059194956</v>
      </c>
      <c r="AI28" s="33">
        <f>AI20+AI27</f>
        <v>99.934712390900998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>
        <f>AX20+AX27</f>
        <v>99.9796747967480997</v>
      </c>
      <c r="AY28" s="61">
        <f>AY20+AY27</f>
        <v>99.6179590805759005</v>
      </c>
      <c r="AZ28" s="61">
        <f>AZ20+AZ27</f>
        <v>100.006464333042999</v>
      </c>
      <c r="BA28" s="61">
        <f>BA20+BA27</f>
        <v>99.9958342012081971</v>
      </c>
      <c r="BB28" s="33">
        <f>BB20+BB27</f>
        <v>99.8902743142144942</v>
      </c>
      <c r="BC28" s="33">
        <f>BC20+BC27</f>
        <v>99.9755692367830022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51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207.639999999999986</v>
      </c>
      <c r="AG30" s="30">
        <f>SUM(AG6:AG12)</f>
        <v>0</v>
      </c>
      <c r="AH30" s="51">
        <f>SUM(AH6:AH12)</f>
        <v>253.669999999999987</v>
      </c>
      <c r="AI30" s="30">
        <f>SUM(AI6:AI12)</f>
        <v>290.829999999999984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196.759999999999991</v>
      </c>
      <c r="AY30" s="31">
        <f>SUM(AY6:AY12)</f>
        <v>315.509999999999991</v>
      </c>
      <c r="AZ30" s="31">
        <f>SUM(AZ6:AZ12)</f>
        <v>309.410000000000025</v>
      </c>
      <c r="BA30" s="31">
        <f>SUM(BA6:BA12)</f>
        <v>240.039999999999992</v>
      </c>
      <c r="BB30" s="30">
        <f>SUM(BB6:BB12)</f>
        <v>400.560000000000002</v>
      </c>
      <c r="BC30" s="30">
        <f>SUM(BC6:BC12)</f>
        <v>204.610000000000014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0.0300000000000010036</v>
      </c>
      <c r="AG31" s="36">
        <f>AG4-AG30</f>
        <v>0</v>
      </c>
      <c r="AH31" s="53">
        <f>AH4-AH30</f>
        <v>0.0700000000000220002</v>
      </c>
      <c r="AI31" s="36">
        <f>AI4-AI30</f>
        <v>0.189999999999997993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0.0400000000000200018</v>
      </c>
      <c r="AY31" s="62">
        <f>AY4-AY30</f>
        <v>1.21000000000003993</v>
      </c>
      <c r="AZ31" s="62">
        <f>AZ4-AZ30</f>
        <v>-0.0200000000000389999</v>
      </c>
      <c r="BA31" s="62">
        <f>BA4-BA30</f>
        <v>0.0100000000000190004</v>
      </c>
      <c r="BB31" s="36">
        <f>BB4-BB30</f>
        <v>0.439999999999997993</v>
      </c>
      <c r="BC31" s="36">
        <f>BC4-BC30</f>
        <v>0.0499999999999830003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BK36"/>
  <sheetViews>
    <sheetView view="normal" workbookViewId="0">
      <selection activeCell="Z30" sqref="Z30"/>
    </sheetView>
  </sheetViews>
  <sheetFormatPr defaultRowHeight="15.40"/>
  <cols>
    <col min="12" max="12" width="9.178571" customWidth="1" style="31"/>
    <col min="19" max="20" width="8.723214" customWidth="1" style="3"/>
    <col min="21" max="21" width="9.178571" customWidth="1" style="31"/>
    <col min="23" max="23" width="8.723214" customWidth="1" style="3"/>
    <col min="25" max="25" width="8.723214" customWidth="1" style="3"/>
    <col min="27" max="27" width="8.723214" customWidth="1" style="3"/>
    <col min="31" max="31" width="9.178571" customWidth="1" style="3"/>
    <col min="38" max="38" width="8.723214" customWidth="1" style="3"/>
    <col min="42" max="42" width="8.723214" customWidth="1" style="3"/>
    <col min="44" max="44" width="8.723214" customWidth="1" style="3"/>
    <col min="48" max="48" width="8.723214" customWidth="1" style="3"/>
    <col min="53" max="53" width="17.455357" customWidth="1"/>
    <col min="58" max="62" width="8.723214" customWidth="1" style="3"/>
    <col min="63" max="63" width="9.178571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72"/>
      <c r="M1" s="5"/>
      <c r="N1" s="5"/>
      <c r="O1" s="5"/>
      <c r="P1" s="5"/>
      <c r="Q1" s="5"/>
      <c r="R1" s="5"/>
      <c r="S1" s="59"/>
      <c r="T1" s="59"/>
      <c r="U1" s="72"/>
      <c r="V1" s="47" t="s">
        <v>1</v>
      </c>
      <c r="W1" s="59"/>
      <c r="X1" s="5"/>
      <c r="Y1" s="59"/>
      <c r="Z1" s="5"/>
      <c r="AA1" s="59"/>
      <c r="AB1" s="5"/>
      <c r="AC1" s="5"/>
      <c r="AD1" s="5"/>
      <c r="AE1" s="59"/>
      <c r="AF1" s="5"/>
      <c r="AG1" s="5"/>
      <c r="AH1" s="5"/>
      <c r="AI1" s="5"/>
      <c r="AJ1" s="5"/>
      <c r="AK1" s="5"/>
      <c r="AL1" s="59"/>
      <c r="AM1" s="5"/>
      <c r="AN1" s="5"/>
      <c r="AO1" s="5"/>
      <c r="AP1" s="59"/>
      <c r="AQ1" s="5"/>
      <c r="AR1" s="59"/>
      <c r="AS1" s="5"/>
      <c r="AT1" s="5"/>
      <c r="AU1" s="5"/>
      <c r="AV1" s="59"/>
      <c r="AW1" s="5"/>
      <c r="AX1" s="5"/>
      <c r="AY1" s="5"/>
      <c r="AZ1" s="5"/>
      <c r="BA1" s="24"/>
      <c r="BB1" s="25"/>
      <c r="BC1" s="25"/>
      <c r="BD1" s="24"/>
      <c r="BE1" s="5"/>
      <c r="BF1" s="59"/>
      <c r="BG1" s="59"/>
      <c r="BH1" s="59"/>
      <c r="BI1" s="67"/>
      <c r="BJ1" s="67"/>
      <c r="BK1" s="6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20" t="s">
        <v>6</v>
      </c>
      <c r="L2" s="40" t="s">
        <v>7</v>
      </c>
      <c r="M2" s="7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40" t="s">
        <v>10</v>
      </c>
      <c r="T2" s="60" t="s">
        <v>11</v>
      </c>
      <c r="U2" s="40" t="s">
        <v>11</v>
      </c>
      <c r="V2" s="7" t="s">
        <v>12</v>
      </c>
      <c r="W2" s="40" t="s">
        <v>12</v>
      </c>
      <c r="X2" s="9" t="s">
        <v>13</v>
      </c>
      <c r="Y2" s="40" t="s">
        <v>13</v>
      </c>
      <c r="Z2" s="9" t="s">
        <v>14</v>
      </c>
      <c r="AA2" s="40" t="s">
        <v>14</v>
      </c>
      <c r="AB2" s="9" t="s">
        <v>15</v>
      </c>
      <c r="AC2" s="9" t="s">
        <v>15</v>
      </c>
      <c r="AD2" s="9" t="s">
        <v>16</v>
      </c>
      <c r="AE2" s="40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40" t="s">
        <v>20</v>
      </c>
      <c r="AM2" s="9" t="s">
        <v>20</v>
      </c>
      <c r="AN2" s="9" t="s">
        <v>21</v>
      </c>
      <c r="AO2" s="9" t="s">
        <v>21</v>
      </c>
      <c r="AP2" s="40" t="s">
        <v>22</v>
      </c>
      <c r="AQ2" s="9" t="s">
        <v>22</v>
      </c>
      <c r="AR2" s="40" t="s">
        <v>23</v>
      </c>
      <c r="AS2" s="9" t="s">
        <v>23</v>
      </c>
      <c r="AT2" s="9" t="s">
        <v>24</v>
      </c>
      <c r="AU2" s="9" t="s">
        <v>24</v>
      </c>
      <c r="AV2" s="40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40" t="s">
        <v>30</v>
      </c>
      <c r="BG2" s="40" t="s">
        <v>30</v>
      </c>
      <c r="BH2" s="40" t="s">
        <v>31</v>
      </c>
      <c r="BI2" s="40" t="s">
        <v>31</v>
      </c>
      <c r="BJ2" s="40" t="s">
        <v>32</v>
      </c>
      <c r="BK2" s="40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20" t="s">
        <v>72</v>
      </c>
      <c r="L3" s="41" t="s">
        <v>35</v>
      </c>
      <c r="M3" s="7" t="s">
        <v>72</v>
      </c>
      <c r="N3" s="9" t="s">
        <v>35</v>
      </c>
      <c r="O3" s="9" t="s">
        <v>36</v>
      </c>
      <c r="P3" s="9" t="s">
        <v>71</v>
      </c>
      <c r="Q3" s="9" t="s">
        <v>77</v>
      </c>
      <c r="R3" s="9" t="s">
        <v>35</v>
      </c>
      <c r="S3" s="40" t="s">
        <v>36</v>
      </c>
      <c r="T3" s="60" t="s">
        <v>35</v>
      </c>
      <c r="U3" s="41" t="s">
        <v>36</v>
      </c>
      <c r="V3" s="7" t="s">
        <v>35</v>
      </c>
      <c r="W3" s="40" t="s">
        <v>36</v>
      </c>
      <c r="X3" s="9" t="s">
        <v>71</v>
      </c>
      <c r="Y3" s="40" t="s">
        <v>36</v>
      </c>
      <c r="Z3" s="9" t="s">
        <v>35</v>
      </c>
      <c r="AA3" s="40" t="s">
        <v>36</v>
      </c>
      <c r="AB3" s="9" t="s">
        <v>35</v>
      </c>
      <c r="AC3" s="9" t="s">
        <v>36</v>
      </c>
      <c r="AD3" s="9" t="s">
        <v>35</v>
      </c>
      <c r="AE3" s="40" t="s">
        <v>36</v>
      </c>
      <c r="AF3" s="9" t="s">
        <v>71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40" t="s">
        <v>35</v>
      </c>
      <c r="AM3" s="9" t="s">
        <v>36</v>
      </c>
      <c r="AN3" s="9" t="s">
        <v>35</v>
      </c>
      <c r="AO3" s="9" t="s">
        <v>36</v>
      </c>
      <c r="AP3" s="40" t="s">
        <v>35</v>
      </c>
      <c r="AQ3" s="9" t="s">
        <v>77</v>
      </c>
      <c r="AR3" s="40" t="s">
        <v>35</v>
      </c>
      <c r="AS3" s="9" t="s">
        <v>77</v>
      </c>
      <c r="AT3" s="9" t="s">
        <v>35</v>
      </c>
      <c r="AU3" s="9" t="s">
        <v>72</v>
      </c>
      <c r="AV3" s="40" t="s">
        <v>35</v>
      </c>
      <c r="AW3" s="9" t="s">
        <v>72</v>
      </c>
      <c r="AX3" s="9" t="s">
        <v>76</v>
      </c>
      <c r="AY3" s="9" t="s">
        <v>72</v>
      </c>
      <c r="AZ3" s="9" t="s">
        <v>35</v>
      </c>
      <c r="BA3" s="26" t="s">
        <v>131</v>
      </c>
      <c r="BB3" s="26" t="s">
        <v>35</v>
      </c>
      <c r="BC3" s="26" t="s">
        <v>72</v>
      </c>
      <c r="BD3" s="26" t="s">
        <v>35</v>
      </c>
      <c r="BE3" s="9" t="s">
        <v>36</v>
      </c>
      <c r="BF3" s="40" t="s">
        <v>35</v>
      </c>
      <c r="BG3" s="40" t="s">
        <v>36</v>
      </c>
      <c r="BH3" s="40" t="s">
        <v>35</v>
      </c>
      <c r="BI3" s="40" t="s">
        <v>72</v>
      </c>
      <c r="BJ3" s="40" t="s">
        <v>35</v>
      </c>
      <c r="BK3" s="40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 t="n">
        <v>319.120000000000005</v>
      </c>
      <c r="K4" s="30" t="n">
        <v>305.379999999999995</v>
      </c>
      <c r="L4" s="31" t="n">
        <v>330.019999999999982</v>
      </c>
      <c r="M4" s="30" t="n">
        <v>290.79000000000002</v>
      </c>
      <c r="N4" s="31" t="n">
        <v>365.689999999999998</v>
      </c>
      <c r="O4" s="31" t="n">
        <v>304.470000000000027</v>
      </c>
      <c r="P4" s="30" t="n">
        <v>241.289999999999992</v>
      </c>
      <c r="Q4" s="30" t="n">
        <v>256.310000000000002</v>
      </c>
      <c r="R4" s="31" t="n">
        <v>284.129999999999995</v>
      </c>
      <c r="S4" s="31"/>
      <c r="T4" s="31"/>
      <c r="U4" s="31" t="n">
        <v>298.860000000000014</v>
      </c>
      <c r="V4" s="30" t="n">
        <v>427.439999999999998</v>
      </c>
      <c r="W4" s="31"/>
      <c r="X4" s="30" t="n">
        <v>246.52000000000001</v>
      </c>
      <c r="Y4" s="31" t="n">
        <v>366.730000000000018</v>
      </c>
      <c r="Z4" s="30" t="n">
        <v>511.019999999999982</v>
      </c>
      <c r="AA4" s="31" t="n">
        <v>414.240000000000009</v>
      </c>
      <c r="AB4" s="31" t="n">
        <v>215.300000000000011</v>
      </c>
      <c r="AC4" s="30" t="n">
        <v>260.610000000000014</v>
      </c>
      <c r="AD4" s="30" t="n">
        <v>253.27000000000001</v>
      </c>
      <c r="AE4" s="31" t="n">
        <v>531.860000000000014</v>
      </c>
      <c r="AF4" s="30" t="n">
        <v>250.780000000000001</v>
      </c>
      <c r="AG4" s="30" t="n">
        <v>322.699999999999989</v>
      </c>
      <c r="AH4" s="30" t="n">
        <v>348</v>
      </c>
      <c r="AI4" s="31" t="n">
        <v>381.870000000000005</v>
      </c>
      <c r="AJ4" s="31" t="n">
        <v>277.29000000000002</v>
      </c>
      <c r="AK4" s="31" t="n">
        <v>371.279999999999973</v>
      </c>
      <c r="AL4" s="31" t="n">
        <v>310.910000000000025</v>
      </c>
      <c r="AM4" s="31" t="n">
        <v>459.29000000000002</v>
      </c>
      <c r="AN4" s="31" t="n">
        <v>254.02000000000001</v>
      </c>
      <c r="AO4" s="30" t="n">
        <v>337.5</v>
      </c>
      <c r="AP4" s="31" t="n">
        <v>320.470000000000027</v>
      </c>
      <c r="AQ4" s="30" t="n">
        <v>362.189999999999998</v>
      </c>
      <c r="AR4" s="31"/>
      <c r="AS4" s="30" t="n">
        <v>496.899999999999977</v>
      </c>
      <c r="AT4" s="31" t="n">
        <v>278.259999999999991</v>
      </c>
      <c r="AU4" s="30" t="n">
        <v>493.5</v>
      </c>
      <c r="AV4" s="31" t="n">
        <v>295.350000000000023</v>
      </c>
      <c r="AW4" s="30" t="n">
        <v>458.899999999999977</v>
      </c>
      <c r="AX4" s="31" t="n">
        <v>213.629999999999995</v>
      </c>
      <c r="AY4" s="31" t="n">
        <v>548.100000000000023</v>
      </c>
      <c r="AZ4" s="30" t="n">
        <v>273.20999999999998</v>
      </c>
      <c r="BA4" s="31" t="n">
        <v>492.930000000000007</v>
      </c>
      <c r="BB4" s="30" t="n">
        <v>222.710000000000008</v>
      </c>
      <c r="BC4" s="30" t="n">
        <v>418.600000000000023</v>
      </c>
      <c r="BD4" s="31" t="n">
        <v>224.169999999999987</v>
      </c>
      <c r="BE4" s="31" t="n">
        <v>271.930000000000007</v>
      </c>
      <c r="BF4" s="31" t="n">
        <v>244.280000000000001</v>
      </c>
      <c r="BG4" s="31" t="n">
        <v>283.550000000000011</v>
      </c>
      <c r="BH4" s="31" t="n">
        <v>210.439999999999998</v>
      </c>
      <c r="BI4" s="31" t="n">
        <v>551.779999999999973</v>
      </c>
      <c r="BJ4" s="31" t="n">
        <v>283.879999999999995</v>
      </c>
      <c r="BK4" s="73" t="n">
        <v>550.840000000000032</v>
      </c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 t="n">
        <v>0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 t="n">
        <v>0.530000000000000071</v>
      </c>
      <c r="K6" s="30" t="n">
        <v>15.8000000000000007</v>
      </c>
      <c r="L6" s="31">
        <f>508.19-494.14</f>
        <v>14.0500000000000007</v>
      </c>
      <c r="M6" s="30" t="n">
        <v>0</v>
      </c>
      <c r="N6" s="31" t="n">
        <v>4.01999999999999957</v>
      </c>
      <c r="O6" s="31" t="n">
        <v>6.25</v>
      </c>
      <c r="P6" s="30" t="n">
        <v>0.05</v>
      </c>
      <c r="Q6" s="30" t="n">
        <v>0.589999999999999947</v>
      </c>
      <c r="R6" s="31" t="n">
        <v>2.4700000000000002</v>
      </c>
      <c r="S6" s="31"/>
      <c r="T6" s="31"/>
      <c r="U6" s="31" t="n">
        <v>0.01</v>
      </c>
      <c r="V6" s="30" t="n">
        <v>1.12999999999999989</v>
      </c>
      <c r="W6" s="31"/>
      <c r="X6" s="30" t="n">
        <v>0</v>
      </c>
      <c r="Y6" s="31" t="n">
        <v>23.6400000000000006</v>
      </c>
      <c r="Z6" s="30" t="n">
        <v>0.819999999999999929</v>
      </c>
      <c r="AA6" s="31" t="n">
        <v>0</v>
      </c>
      <c r="AB6" s="31" t="n">
        <v>0.140000000000000018</v>
      </c>
      <c r="AC6" s="30" t="n">
        <v>0.179999999999999982</v>
      </c>
      <c r="AD6" s="30" t="n">
        <v>0.25</v>
      </c>
      <c r="AE6" s="31" t="n">
        <v>0.490000000000000036</v>
      </c>
      <c r="AF6" s="30" t="n">
        <v>0</v>
      </c>
      <c r="AG6" s="30" t="n">
        <v>0</v>
      </c>
      <c r="AH6" s="30" t="n">
        <v>5.34999999999999964</v>
      </c>
      <c r="AI6" s="31" t="n">
        <v>0</v>
      </c>
      <c r="AJ6" s="31" t="n">
        <v>0</v>
      </c>
      <c r="AK6" s="31" t="n">
        <v>0</v>
      </c>
      <c r="AL6" s="31" t="n">
        <v>0.01</v>
      </c>
      <c r="AM6" s="31" t="n">
        <v>0</v>
      </c>
      <c r="AN6" s="31" t="n">
        <v>0.220000000000000018</v>
      </c>
      <c r="AO6" s="30" t="n">
        <v>0</v>
      </c>
      <c r="AP6" s="31" t="n">
        <v>0.85</v>
      </c>
      <c r="AQ6" s="30" t="n">
        <v>0</v>
      </c>
      <c r="AR6" s="31"/>
      <c r="AS6" s="30" t="n">
        <v>0</v>
      </c>
      <c r="AT6" s="31" t="n">
        <v>0</v>
      </c>
      <c r="AU6" s="30" t="n">
        <v>0</v>
      </c>
      <c r="AV6" s="31" t="n">
        <v>0.01</v>
      </c>
      <c r="AW6" s="30" t="n">
        <v>0</v>
      </c>
      <c r="AX6" s="31" t="n">
        <v>3.33999999999999986</v>
      </c>
      <c r="AY6" s="31" t="n">
        <v>0</v>
      </c>
      <c r="AZ6" s="30" t="n">
        <v>0.230000000000000027</v>
      </c>
      <c r="BA6" s="31" t="n">
        <v>0.230000000000000027</v>
      </c>
      <c r="BB6" s="30" t="n">
        <v>0.409999999999999964</v>
      </c>
      <c r="BC6" s="30" t="n">
        <v>0</v>
      </c>
      <c r="BD6" s="31" t="n">
        <v>0.04</v>
      </c>
      <c r="BE6" s="31" t="n">
        <v>0</v>
      </c>
      <c r="BF6" s="31" t="n">
        <v>0.1</v>
      </c>
      <c r="BG6" s="31" t="n">
        <v>0.09</v>
      </c>
      <c r="BH6" s="31" t="n">
        <v>0</v>
      </c>
      <c r="BI6" s="31" t="n">
        <v>0.05</v>
      </c>
      <c r="BJ6" s="31" t="n">
        <v>0.1</v>
      </c>
      <c r="BK6" s="73" t="n">
        <v>0.340000000000000036</v>
      </c>
    </row>
    <row r="7" spans="1:63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 t="n">
        <v>5.45000000000000018</v>
      </c>
      <c r="K7" s="30" t="n">
        <v>10.3000000000000007</v>
      </c>
      <c r="L7" s="31">
        <f>463.92-441.73</f>
        <v>22.1900000000000013</v>
      </c>
      <c r="M7" s="30" t="n">
        <v>0.06</v>
      </c>
      <c r="N7" s="31" t="n">
        <v>4.44000000000000039</v>
      </c>
      <c r="O7" s="31" t="n">
        <v>6.37999999999999989</v>
      </c>
      <c r="P7" s="30" t="n">
        <v>1</v>
      </c>
      <c r="Q7" s="30" t="n">
        <v>0.270000000000000018</v>
      </c>
      <c r="R7" s="31" t="n">
        <v>9.86999999999999922</v>
      </c>
      <c r="S7" s="31"/>
      <c r="T7" s="31"/>
      <c r="U7" s="31" t="n">
        <v>0.179999999999999982</v>
      </c>
      <c r="V7" s="30" t="n">
        <v>1.42999999999999989</v>
      </c>
      <c r="W7" s="31"/>
      <c r="X7" s="30" t="n">
        <v>0.03</v>
      </c>
      <c r="Y7" s="31" t="n">
        <v>11.8499999999999996</v>
      </c>
      <c r="Z7" s="30" t="n">
        <v>3.33000000000000007</v>
      </c>
      <c r="AA7" s="31" t="n">
        <v>0.45</v>
      </c>
      <c r="AB7" s="31" t="n">
        <v>1.5</v>
      </c>
      <c r="AC7" s="30" t="n">
        <v>0.540000000000000036</v>
      </c>
      <c r="AD7" s="30" t="n">
        <v>1.62999999999999989</v>
      </c>
      <c r="AE7" s="31" t="n">
        <v>6.75</v>
      </c>
      <c r="AF7" s="30" t="n">
        <v>0.05</v>
      </c>
      <c r="AG7" s="30" t="n">
        <v>0</v>
      </c>
      <c r="AH7" s="30" t="n">
        <v>3.06000000000000005</v>
      </c>
      <c r="AI7" s="31" t="n">
        <v>0</v>
      </c>
      <c r="AJ7" s="31" t="n">
        <v>0.04</v>
      </c>
      <c r="AK7" s="31" t="n">
        <v>0</v>
      </c>
      <c r="AL7" s="31" t="n">
        <v>0.130000000000000004</v>
      </c>
      <c r="AM7" s="31" t="n">
        <v>0</v>
      </c>
      <c r="AN7" s="31" t="n">
        <v>0.379999999999999982</v>
      </c>
      <c r="AO7" s="30" t="n">
        <v>0</v>
      </c>
      <c r="AP7" s="31" t="n">
        <v>0.490000000000000036</v>
      </c>
      <c r="AQ7" s="30" t="n">
        <v>0</v>
      </c>
      <c r="AR7" s="31"/>
      <c r="AS7" s="30" t="n">
        <v>0</v>
      </c>
      <c r="AT7" s="31" t="n">
        <v>0.1</v>
      </c>
      <c r="AU7" s="30" t="n">
        <v>0</v>
      </c>
      <c r="AV7" s="31" t="n">
        <v>0.0700000000000000089</v>
      </c>
      <c r="AW7" s="30" t="n">
        <v>0</v>
      </c>
      <c r="AX7" s="31" t="n">
        <v>0.239999999999999991</v>
      </c>
      <c r="AY7" s="31" t="n">
        <v>0</v>
      </c>
      <c r="AZ7" s="30" t="n">
        <v>0.110000000000000009</v>
      </c>
      <c r="BA7" s="31" t="n">
        <v>0.370000000000000018</v>
      </c>
      <c r="BB7" s="30" t="n">
        <v>3.25</v>
      </c>
      <c r="BC7" s="30" t="n">
        <v>0</v>
      </c>
      <c r="BD7" s="31" t="n">
        <v>0.19</v>
      </c>
      <c r="BE7" s="31" t="n">
        <v>0.01</v>
      </c>
      <c r="BF7" s="31" t="n">
        <v>0.06</v>
      </c>
      <c r="BG7" s="31" t="n">
        <v>0.25</v>
      </c>
      <c r="BH7" s="31" t="n">
        <v>1.55</v>
      </c>
      <c r="BI7" s="31" t="n">
        <v>0.1</v>
      </c>
      <c r="BJ7" s="31" t="n">
        <v>0.130000000000000004</v>
      </c>
      <c r="BK7" s="73" t="n">
        <v>0.02</v>
      </c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1" t="n">
        <v>13.3800000000000008</v>
      </c>
      <c r="K8" s="31" t="n">
        <v>37.1000000000000014</v>
      </c>
      <c r="L8" s="31">
        <f>428.63-388.02</f>
        <v>40.6099999999999994</v>
      </c>
      <c r="M8" s="31" t="n">
        <v>1.71999999999999993</v>
      </c>
      <c r="N8" s="31" t="n">
        <v>13.8300000000000001</v>
      </c>
      <c r="O8" s="31" t="n">
        <v>18.1400000000000006</v>
      </c>
      <c r="P8" s="31" t="n">
        <v>7.12999999999999989</v>
      </c>
      <c r="Q8" s="31" t="n">
        <v>17.5300000000000011</v>
      </c>
      <c r="R8" s="31" t="n">
        <v>72.3299999999999983</v>
      </c>
      <c r="S8" s="31"/>
      <c r="T8" s="31"/>
      <c r="U8" s="31" t="n">
        <v>29.9899999999999984</v>
      </c>
      <c r="V8" s="30" t="n">
        <v>4.54999999999999982</v>
      </c>
      <c r="W8" s="31"/>
      <c r="X8" s="31" t="n">
        <v>4.61000000000000032</v>
      </c>
      <c r="Y8" s="31" t="n">
        <v>29.5899999999999999</v>
      </c>
      <c r="Z8" s="31" t="n">
        <v>20.5</v>
      </c>
      <c r="AA8" s="31" t="n">
        <v>53.759999999999998</v>
      </c>
      <c r="AB8" s="31" t="n">
        <v>18.8299999999999983</v>
      </c>
      <c r="AC8" s="31" t="n">
        <v>11.8599999999999994</v>
      </c>
      <c r="AD8" s="31" t="n">
        <v>6.41000000000000014</v>
      </c>
      <c r="AE8" s="31" t="n">
        <v>73.8900000000000006</v>
      </c>
      <c r="AF8" s="31" t="n">
        <v>0.340000000000000036</v>
      </c>
      <c r="AG8" s="31" t="n">
        <v>0</v>
      </c>
      <c r="AH8" s="31" t="n">
        <v>10.1400000000000006</v>
      </c>
      <c r="AI8" s="31" t="n">
        <v>0.04</v>
      </c>
      <c r="AJ8" s="31" t="n">
        <v>1.82000000000000011</v>
      </c>
      <c r="AK8" s="31" t="n">
        <v>5.62000000000000011</v>
      </c>
      <c r="AL8" s="31" t="n">
        <v>2.12000000000000011</v>
      </c>
      <c r="AM8" s="31" t="n">
        <v>0.140000000000000018</v>
      </c>
      <c r="AN8" s="31" t="n">
        <v>3.08000000000000007</v>
      </c>
      <c r="AO8" s="31" t="n">
        <v>0.2</v>
      </c>
      <c r="AP8" s="31" t="n">
        <v>7.86000000000000032</v>
      </c>
      <c r="AQ8" s="31" t="n">
        <v>0.460000000000000053</v>
      </c>
      <c r="AR8" s="31"/>
      <c r="AS8" s="31" t="n">
        <v>0</v>
      </c>
      <c r="AT8" s="31" t="n">
        <v>0.390000000000000036</v>
      </c>
      <c r="AU8" s="31" t="n">
        <v>0.4</v>
      </c>
      <c r="AV8" s="31" t="n">
        <v>0.9</v>
      </c>
      <c r="AW8" s="31" t="n">
        <v>0.02</v>
      </c>
      <c r="AX8" s="31" t="n">
        <v>1.92999999999999989</v>
      </c>
      <c r="AY8" s="31" t="n">
        <v>0</v>
      </c>
      <c r="AZ8" s="31" t="n">
        <v>0.3</v>
      </c>
      <c r="BA8" s="31" t="n">
        <v>6.26999999999999957</v>
      </c>
      <c r="BB8" s="31" t="n">
        <v>4.45999999999999996</v>
      </c>
      <c r="BC8" s="31" t="n">
        <v>0.03</v>
      </c>
      <c r="BD8" s="31" t="n">
        <v>4.51999999999999957</v>
      </c>
      <c r="BE8" s="31" t="n">
        <v>0.03</v>
      </c>
      <c r="BF8" s="31" t="n">
        <v>0.29</v>
      </c>
      <c r="BG8" s="31" t="n">
        <v>2.04999999999999982</v>
      </c>
      <c r="BH8" s="31" t="n">
        <v>3.74000000000000021</v>
      </c>
      <c r="BI8" s="31" t="n">
        <v>0.230000000000000027</v>
      </c>
      <c r="BJ8" s="31" t="n">
        <v>1.06000000000000005</v>
      </c>
      <c r="BK8" s="73" t="n">
        <v>0.1</v>
      </c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1" t="n">
        <v>180.740000000000009</v>
      </c>
      <c r="K9" s="31" t="n">
        <v>206.400000000000006</v>
      </c>
      <c r="L9" s="31">
        <f>578.46-367.23</f>
        <v>211.22999999999999</v>
      </c>
      <c r="M9" s="31" t="n">
        <v>160.009999999999991</v>
      </c>
      <c r="N9" s="31" t="n">
        <v>217.659999999999997</v>
      </c>
      <c r="O9" s="31" t="n">
        <v>206.300000000000011</v>
      </c>
      <c r="P9" s="31" t="n">
        <v>130.650000000000006</v>
      </c>
      <c r="Q9" s="31" t="n">
        <v>150.949999999999989</v>
      </c>
      <c r="R9" s="31" t="n">
        <v>104.709999999999994</v>
      </c>
      <c r="S9" s="31"/>
      <c r="T9" s="31"/>
      <c r="U9" s="31" t="n">
        <v>192.419999999999987</v>
      </c>
      <c r="V9" s="30" t="n">
        <v>65.3199999999999932</v>
      </c>
      <c r="W9" s="31"/>
      <c r="X9" s="31" t="n">
        <v>133.569999999999993</v>
      </c>
      <c r="Y9" s="31" t="n">
        <v>275.399999999999977</v>
      </c>
      <c r="Z9" s="31" t="n">
        <v>359.410000000000025</v>
      </c>
      <c r="AA9" s="31" t="n">
        <v>288.370000000000005</v>
      </c>
      <c r="AB9" s="31" t="n">
        <v>174.72999999999999</v>
      </c>
      <c r="AC9" s="31" t="n">
        <v>107.040000000000006</v>
      </c>
      <c r="AD9" s="31" t="n">
        <v>183.069999999999993</v>
      </c>
      <c r="AE9" s="31" t="n">
        <v>198.389999999999986</v>
      </c>
      <c r="AF9" s="31" t="n">
        <v>95.4699999999999989</v>
      </c>
      <c r="AG9" s="31" t="n">
        <v>43.1799999999999997</v>
      </c>
      <c r="AH9" s="31" t="n">
        <v>122.450000000000003</v>
      </c>
      <c r="AI9" s="31" t="n">
        <v>14.0099999999999998</v>
      </c>
      <c r="AJ9" s="31" t="n">
        <v>61.3500000000000014</v>
      </c>
      <c r="AK9" s="31" t="n">
        <v>80.3700000000000045</v>
      </c>
      <c r="AL9" s="31" t="n">
        <v>39.3599999999999994</v>
      </c>
      <c r="AM9" s="31" t="n">
        <v>7.45000000000000018</v>
      </c>
      <c r="AN9" s="31" t="n">
        <v>40.7299999999999969</v>
      </c>
      <c r="AO9" s="31" t="n">
        <v>40.2999999999999972</v>
      </c>
      <c r="AP9" s="31" t="n">
        <v>95.3700000000000045</v>
      </c>
      <c r="AQ9" s="31" t="n">
        <v>17.9200000000000017</v>
      </c>
      <c r="AR9" s="31"/>
      <c r="AS9" s="31" t="n">
        <v>41.1199999999999974</v>
      </c>
      <c r="AT9" s="31" t="n">
        <v>10.3900000000000006</v>
      </c>
      <c r="AU9" s="31" t="n">
        <v>18.5700000000000003</v>
      </c>
      <c r="AV9" s="31" t="n">
        <v>10.6199999999999992</v>
      </c>
      <c r="AW9" s="31" t="n">
        <v>36.9600000000000009</v>
      </c>
      <c r="AX9" s="31" t="n">
        <v>78.7600000000000051</v>
      </c>
      <c r="AY9" s="31" t="n">
        <v>11.0700000000000003</v>
      </c>
      <c r="AZ9" s="31" t="n">
        <v>78.9200000000000017</v>
      </c>
      <c r="BA9" s="31" t="n">
        <v>74.6200000000000045</v>
      </c>
      <c r="BB9" s="31" t="n">
        <v>16.0799999999999983</v>
      </c>
      <c r="BC9" s="31" t="n">
        <v>17.5199999999999996</v>
      </c>
      <c r="BD9" s="31" t="n">
        <v>42.7299999999999969</v>
      </c>
      <c r="BE9" s="31" t="n">
        <v>73.2199999999999989</v>
      </c>
      <c r="BF9" s="31" t="n">
        <v>20.5899999999999999</v>
      </c>
      <c r="BG9" s="31" t="n">
        <v>115.390000000000001</v>
      </c>
      <c r="BH9" s="31" t="n">
        <v>49.3699999999999974</v>
      </c>
      <c r="BI9" s="31" t="n">
        <v>43.8599999999999994</v>
      </c>
      <c r="BJ9" s="31" t="n">
        <v>48.0799999999999983</v>
      </c>
      <c r="BK9" s="73" t="n">
        <v>48.9200000000000017</v>
      </c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1" t="n">
        <v>113.590000000000003</v>
      </c>
      <c r="K10" s="31" t="n">
        <v>34.7000000000000028</v>
      </c>
      <c r="L10" s="31">
        <f>389.09-349.46</f>
        <v>39.6300000000000026</v>
      </c>
      <c r="M10" s="31" t="n">
        <v>120</v>
      </c>
      <c r="N10" s="31" t="n">
        <v>114.879999999999995</v>
      </c>
      <c r="O10" s="31" t="n">
        <v>65.2000000000000028</v>
      </c>
      <c r="P10" s="31" t="n">
        <v>100.980000000000004</v>
      </c>
      <c r="Q10" s="31" t="n">
        <v>78.1899999999999977</v>
      </c>
      <c r="R10" s="31" t="n">
        <v>92.1899999999999977</v>
      </c>
      <c r="S10" s="31"/>
      <c r="T10" s="31"/>
      <c r="U10" s="31" t="n">
        <v>75.2000000000000028</v>
      </c>
      <c r="V10" s="30" t="n">
        <v>341.019999999999982</v>
      </c>
      <c r="W10" s="31"/>
      <c r="X10" s="31" t="n">
        <v>104.209999999999994</v>
      </c>
      <c r="Y10" s="31" t="n">
        <v>25.1600000000000001</v>
      </c>
      <c r="Z10" s="31" t="n">
        <v>122.659999999999997</v>
      </c>
      <c r="AA10" s="31" t="n">
        <v>67.5</v>
      </c>
      <c r="AB10" s="31" t="n">
        <v>19.4600000000000009</v>
      </c>
      <c r="AC10" s="31" t="n">
        <v>127.620000000000005</v>
      </c>
      <c r="AD10" s="31" t="n">
        <v>60.1199999999999974</v>
      </c>
      <c r="AE10" s="31" t="n">
        <v>235.039999999999992</v>
      </c>
      <c r="AF10" s="31" t="n">
        <v>144.569999999999993</v>
      </c>
      <c r="AG10" s="31" t="n">
        <v>260.54000000000002</v>
      </c>
      <c r="AH10" s="31" t="n">
        <v>189.180000000000007</v>
      </c>
      <c r="AI10" s="31" t="n">
        <v>340.5</v>
      </c>
      <c r="AJ10" s="31" t="n">
        <v>206.060000000000002</v>
      </c>
      <c r="AK10" s="31" t="n">
        <v>268.879999999999995</v>
      </c>
      <c r="AL10" s="31" t="n">
        <v>259.649999999999977</v>
      </c>
      <c r="AM10" s="31" t="n">
        <v>420.629999999999995</v>
      </c>
      <c r="AN10" s="31" t="n">
        <v>200.030000000000001</v>
      </c>
      <c r="AO10" s="31" t="n">
        <v>284.720000000000027</v>
      </c>
      <c r="AP10" s="31" t="n">
        <v>211.050000000000011</v>
      </c>
      <c r="AQ10" s="31" t="n">
        <v>325.5</v>
      </c>
      <c r="AR10" s="31"/>
      <c r="AS10" s="31" t="n">
        <v>431.20999999999998</v>
      </c>
      <c r="AT10" s="31" t="n">
        <v>259.589999999999975</v>
      </c>
      <c r="AU10" s="31" t="n">
        <v>447.45999999999998</v>
      </c>
      <c r="AV10" s="31" t="n">
        <v>280.319999999999993</v>
      </c>
      <c r="AW10" s="31" t="n">
        <v>405.800000000000011</v>
      </c>
      <c r="AX10" s="31" t="n">
        <v>126.420000000000002</v>
      </c>
      <c r="AY10" s="31" t="n">
        <v>509.670000000000016</v>
      </c>
      <c r="AZ10" s="31" t="n">
        <v>189.169999999999987</v>
      </c>
      <c r="BA10" s="31" t="n">
        <v>384.899999999999977</v>
      </c>
      <c r="BB10" s="31" t="n">
        <v>189.669999999999987</v>
      </c>
      <c r="BC10" s="31" t="n">
        <v>388.029999999999973</v>
      </c>
      <c r="BD10" s="31" t="n">
        <v>162.490000000000009</v>
      </c>
      <c r="BE10" s="31" t="n">
        <v>190.900000000000006</v>
      </c>
      <c r="BF10" s="31" t="n">
        <v>214.159999999999997</v>
      </c>
      <c r="BG10" s="31" t="n">
        <v>159.370000000000005</v>
      </c>
      <c r="BH10" s="31" t="n">
        <v>150.629999999999995</v>
      </c>
      <c r="BI10" s="31" t="n">
        <v>465.829999999999984</v>
      </c>
      <c r="BJ10" s="31" t="n">
        <v>220.27000000000001</v>
      </c>
      <c r="BK10" s="73" t="n">
        <v>419.470000000000027</v>
      </c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1" t="n">
        <v>6.59999999999999964</v>
      </c>
      <c r="K11" s="31" t="n">
        <v>0.840000000000000036</v>
      </c>
      <c r="L11" s="31">
        <f>348.54-346.78</f>
        <v>1.76000000000004997</v>
      </c>
      <c r="M11" s="31" t="n">
        <v>8.77999999999999758</v>
      </c>
      <c r="N11" s="31" t="n">
        <v>10.6500000000000004</v>
      </c>
      <c r="O11" s="31" t="n">
        <v>1.42999999999999989</v>
      </c>
      <c r="P11" s="31" t="n">
        <v>1.39999999999999991</v>
      </c>
      <c r="Q11" s="31" t="n">
        <v>8.66000000000000014</v>
      </c>
      <c r="R11" s="31" t="n">
        <v>2.77000000000000002</v>
      </c>
      <c r="S11" s="31"/>
      <c r="T11" s="31"/>
      <c r="U11" s="31" t="n">
        <v>0.75</v>
      </c>
      <c r="V11" s="30" t="n">
        <v>13.8000000000000007</v>
      </c>
      <c r="W11" s="31"/>
      <c r="X11" s="31" t="n">
        <v>4.79000000000000004</v>
      </c>
      <c r="Y11" s="31" t="n">
        <v>0.869999999999999929</v>
      </c>
      <c r="Z11" s="31" t="n">
        <v>3.60999999999999988</v>
      </c>
      <c r="AA11" s="31" t="n">
        <v>2.77000000000000002</v>
      </c>
      <c r="AB11" s="31" t="n">
        <v>0.560000000000000053</v>
      </c>
      <c r="AC11" s="31" t="n">
        <v>12.5199999999999996</v>
      </c>
      <c r="AD11" s="31" t="n">
        <v>1.72999999999999998</v>
      </c>
      <c r="AE11" s="31" t="n">
        <v>16.620000000000001</v>
      </c>
      <c r="AF11" s="31" t="n">
        <v>10.2599999999999998</v>
      </c>
      <c r="AG11" s="31" t="n">
        <v>18.379999999999999</v>
      </c>
      <c r="AH11" s="31" t="n">
        <v>17.7199999999999989</v>
      </c>
      <c r="AI11" s="31" t="n">
        <v>27.7300000000000004</v>
      </c>
      <c r="AJ11" s="31" t="n">
        <v>7.98000000000000043</v>
      </c>
      <c r="AK11" s="31" t="n">
        <v>14.8599999999999994</v>
      </c>
      <c r="AL11" s="31" t="n">
        <v>9.40000000000000036</v>
      </c>
      <c r="AM11" s="31" t="n">
        <v>30.2600000000000016</v>
      </c>
      <c r="AN11" s="31" t="n">
        <v>9.36999999999999922</v>
      </c>
      <c r="AO11" s="31" t="n">
        <v>12.0899999999999999</v>
      </c>
      <c r="AP11" s="31" t="n">
        <v>1.53000000000000007</v>
      </c>
      <c r="AQ11" s="31" t="n">
        <v>18.629999999999999</v>
      </c>
      <c r="AR11" s="31"/>
      <c r="AS11" s="31" t="n">
        <v>24.3599999999999994</v>
      </c>
      <c r="AT11" s="31" t="n">
        <v>8.01999999999999957</v>
      </c>
      <c r="AU11" s="31" t="n">
        <v>27.1900000000000013</v>
      </c>
      <c r="AV11" s="31" t="n">
        <v>2.66000000000000014</v>
      </c>
      <c r="AW11" s="31" t="n">
        <v>15.9600000000000009</v>
      </c>
      <c r="AX11" s="31" t="n">
        <v>2.98000000000000007</v>
      </c>
      <c r="AY11" s="31" t="n">
        <v>27.25</v>
      </c>
      <c r="AZ11" s="31" t="n">
        <v>4.41999999999999993</v>
      </c>
      <c r="BA11" s="31" t="n">
        <v>26.3399999999999999</v>
      </c>
      <c r="BB11" s="31" t="n">
        <v>8.71000000000000085</v>
      </c>
      <c r="BC11" s="31" t="n">
        <v>13</v>
      </c>
      <c r="BD11" s="31" t="n">
        <v>13.8599999999999994</v>
      </c>
      <c r="BE11" s="31" t="n">
        <v>7.59999999999999964</v>
      </c>
      <c r="BF11" s="31" t="n">
        <v>8.91000000000000014</v>
      </c>
      <c r="BG11" s="31" t="n">
        <v>6.61000000000000032</v>
      </c>
      <c r="BH11" s="31" t="n">
        <v>3.95999999999999996</v>
      </c>
      <c r="BI11" s="31" t="n">
        <v>41.6000000000000014</v>
      </c>
      <c r="BJ11" s="31" t="n">
        <v>14.4900000000000002</v>
      </c>
      <c r="BK11" s="73" t="n">
        <v>81.9599999999999937</v>
      </c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1" t="n">
        <v>0.06</v>
      </c>
      <c r="K12" s="31" t="n">
        <v>0.179999999999999982</v>
      </c>
      <c r="L12" s="31">
        <f>256.93-256.38</f>
        <v>0.550000000000011013</v>
      </c>
      <c r="M12" s="31" t="n">
        <v>0</v>
      </c>
      <c r="N12" s="31" t="n">
        <v>0.08</v>
      </c>
      <c r="O12" s="31" t="n">
        <v>0.220000000000000018</v>
      </c>
      <c r="P12" s="31" t="n">
        <v>0.02</v>
      </c>
      <c r="Q12" s="31" t="n">
        <v>0.05</v>
      </c>
      <c r="R12" s="31" t="n">
        <v>0</v>
      </c>
      <c r="S12" s="31"/>
      <c r="T12" s="31"/>
      <c r="U12" s="31" t="n">
        <v>0.04</v>
      </c>
      <c r="V12" s="30" t="n">
        <v>0.09</v>
      </c>
      <c r="W12" s="31"/>
      <c r="X12" s="31" t="n">
        <v>0.0700000000000000089</v>
      </c>
      <c r="Y12" s="31" t="n">
        <v>0.119999999999999996</v>
      </c>
      <c r="Z12" s="31" t="n">
        <v>0</v>
      </c>
      <c r="AA12" s="31" t="n">
        <v>0.429999999999999982</v>
      </c>
      <c r="AB12" s="31" t="n">
        <v>0</v>
      </c>
      <c r="AC12" s="31" t="n">
        <v>0.770000000000000018</v>
      </c>
      <c r="AD12" s="31" t="n">
        <v>0.02</v>
      </c>
      <c r="AE12" s="31" t="n">
        <v>0.660000000000000053</v>
      </c>
      <c r="AF12" s="31" t="n">
        <v>0.0700000000000000089</v>
      </c>
      <c r="AG12" s="31" t="n">
        <v>0.1</v>
      </c>
      <c r="AH12" s="31" t="n">
        <v>0.09</v>
      </c>
      <c r="AI12" s="31" t="n">
        <v>0.03</v>
      </c>
      <c r="AJ12" s="31" t="n">
        <v>0</v>
      </c>
      <c r="AK12" s="31" t="n">
        <v>1.25</v>
      </c>
      <c r="AL12" s="31" t="n">
        <v>0.04</v>
      </c>
      <c r="AM12" s="31" t="n">
        <v>0.1</v>
      </c>
      <c r="AN12" s="31" t="n">
        <v>0</v>
      </c>
      <c r="AO12" s="31" t="n">
        <v>0</v>
      </c>
      <c r="AP12" s="31" t="n">
        <v>0</v>
      </c>
      <c r="AQ12" s="31" t="n">
        <v>0</v>
      </c>
      <c r="AR12" s="31"/>
      <c r="AS12" s="31" t="n">
        <v>0.0700000000000000089</v>
      </c>
      <c r="AT12" s="31" t="n">
        <v>0</v>
      </c>
      <c r="AU12" s="31" t="n">
        <v>0.03</v>
      </c>
      <c r="AV12" s="31" t="n">
        <v>0.08</v>
      </c>
      <c r="AW12" s="31" t="n">
        <v>0.03</v>
      </c>
      <c r="AX12" s="31" t="n">
        <v>0.01</v>
      </c>
      <c r="AY12" s="31" t="n">
        <v>0.05</v>
      </c>
      <c r="AZ12" s="31" t="n">
        <v>0.04</v>
      </c>
      <c r="BA12" s="31" t="n">
        <v>0.119999999999999996</v>
      </c>
      <c r="BB12" s="31" t="n">
        <v>0.09</v>
      </c>
      <c r="BC12" s="31" t="n">
        <v>0</v>
      </c>
      <c r="BD12" s="31" t="n">
        <v>0.3</v>
      </c>
      <c r="BE12" s="31" t="n">
        <v>0</v>
      </c>
      <c r="BF12" s="31" t="n">
        <v>0.230000000000000027</v>
      </c>
      <c r="BG12" s="31" t="n">
        <v>0.1</v>
      </c>
      <c r="BH12" s="31" t="n">
        <v>0</v>
      </c>
      <c r="BI12" s="31" t="n">
        <v>0.03</v>
      </c>
      <c r="BJ12" s="31" t="n">
        <v>0.1</v>
      </c>
      <c r="BK12" s="73" t="n">
        <v>0.01</v>
      </c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>
        <f>(J6/J$4)*100</f>
        <v>0.166081724742999999</v>
      </c>
      <c r="K14" s="33">
        <f>(K6/K$4)*100</f>
        <v>5.17388172113429956</v>
      </c>
      <c r="L14" s="61">
        <f>(L6/L$4)*100</f>
        <v>4.25731773831889981</v>
      </c>
      <c r="M14" s="33">
        <f>(M6/M$4)*100</f>
        <v>0</v>
      </c>
      <c r="N14" s="33">
        <f>(N6/N$4)*100</f>
        <v>1.0992917498428001</v>
      </c>
      <c r="O14" s="33">
        <f>(O6/O$4)*100</f>
        <v>2.05274739711629994</v>
      </c>
      <c r="P14" s="33">
        <f>(P6/P$4)*100</f>
        <v>0.0207219528368000017</v>
      </c>
      <c r="Q14" s="33">
        <f>(Q6/Q$4)*100</f>
        <v>0.230190004291700001</v>
      </c>
      <c r="R14" s="33">
        <f>(R6/R$4)*100</f>
        <v>0.869320381515499996</v>
      </c>
      <c r="S14" s="61" t="e">
        <f>(S6/S$4)*100</f>
        <v>#DIV/0!</v>
      </c>
      <c r="T14" s="61" t="e">
        <f>(T6/T$4)*100</f>
        <v>#DIV/0!</v>
      </c>
      <c r="U14" s="61">
        <f>(U6/U$4)*100</f>
        <v>0.00334604831690000015</v>
      </c>
      <c r="V14" s="33">
        <f>(V6/V$4)*100</f>
        <v>0.264364589182099996</v>
      </c>
      <c r="W14" s="61" t="e">
        <f>(W6/W$4)*100</f>
        <v>#DIV/0!</v>
      </c>
      <c r="X14" s="33">
        <f>(X6/X$4)*100</f>
        <v>0</v>
      </c>
      <c r="Y14" s="61">
        <f>(Y6/Y$4)*100</f>
        <v>6.44615929975729962</v>
      </c>
      <c r="Z14" s="33">
        <f>(Z6/Z$4)*100</f>
        <v>0.160463386951600011</v>
      </c>
      <c r="AA14" s="61">
        <f>(AA6/AA$4)*100</f>
        <v>0</v>
      </c>
      <c r="AB14" s="33">
        <f>(AB6/AB$4)*100</f>
        <v>0.0650255457501000045</v>
      </c>
      <c r="AC14" s="33">
        <f>(AC6/AC$4)*100</f>
        <v>0.0690687233797999944</v>
      </c>
      <c r="AD14" s="33">
        <f>(AD6/AD$4)*100</f>
        <v>0.0987088877483000005</v>
      </c>
      <c r="AE14" s="61">
        <f>(AE6/AE$4)*100</f>
        <v>0.0921295077651999961</v>
      </c>
      <c r="AF14" s="33">
        <f>(AF6/AF$4)*100</f>
        <v>0</v>
      </c>
      <c r="AG14" s="33">
        <f>(AG6/AG$4)*100</f>
        <v>0</v>
      </c>
      <c r="AH14" s="33">
        <f>(AH6/AH$4)*100</f>
        <v>1.53735632183910003</v>
      </c>
      <c r="AI14" s="33">
        <f>(AI6/AI$4)*100</f>
        <v>0</v>
      </c>
      <c r="AJ14" s="33">
        <f>(AJ6/AJ$4)*100</f>
        <v>0</v>
      </c>
      <c r="AK14" s="33">
        <f>(AK6/AK$4)*100</f>
        <v>0</v>
      </c>
      <c r="AL14" s="61">
        <f>(AL6/AL$4)*100</f>
        <v>0.00321636486440000047</v>
      </c>
      <c r="AM14" s="33">
        <f>(AM6/AM$4)*100</f>
        <v>0</v>
      </c>
      <c r="AN14" s="33">
        <f>(AN6/AN$4)*100</f>
        <v>0.0866073537517000069</v>
      </c>
      <c r="AO14" s="33">
        <f>(AO6/AO$4)*100</f>
        <v>0</v>
      </c>
      <c r="AP14" s="61">
        <f>(AP6/AP$4)*100</f>
        <v>0.265235435454199964</v>
      </c>
      <c r="AQ14" s="33">
        <f>(AQ6/AQ$4)*100</f>
        <v>0</v>
      </c>
      <c r="AR14" s="61" t="e">
        <f>(AR6/AR$4)*100</f>
        <v>#DIV/0!</v>
      </c>
      <c r="AS14" s="33">
        <f>(AS6/AS$4)*100</f>
        <v>0</v>
      </c>
      <c r="AT14" s="33">
        <f>(AT6/AT$4)*100</f>
        <v>0</v>
      </c>
      <c r="AU14" s="33">
        <f>(AU6/AU$4)*100</f>
        <v>0</v>
      </c>
      <c r="AV14" s="61">
        <f>(AV6/AV$4)*100</f>
        <v>0.00338581344170000031</v>
      </c>
      <c r="AW14" s="33">
        <f>(AW6/AW$4)*100</f>
        <v>0</v>
      </c>
      <c r="AX14" s="33">
        <f>(AX6/AX$4)*100</f>
        <v>1.56345082619479996</v>
      </c>
      <c r="AY14" s="33">
        <f>(AY6/AY$4)*100</f>
        <v>0</v>
      </c>
      <c r="AZ14" s="33">
        <f>(AZ6/AZ$4)*100</f>
        <v>0.0841843270744000094</v>
      </c>
      <c r="BA14" s="33">
        <f>(BA6/BA$4)*100</f>
        <v>0.0466597691355999977</v>
      </c>
      <c r="BB14" s="33">
        <f>(BB6/BB$4)*100</f>
        <v>0.184095909478700008</v>
      </c>
      <c r="BC14" s="33">
        <f>(BC6/BC$4)*100</f>
        <v>0</v>
      </c>
      <c r="BD14" s="33">
        <f>(BD6/BD$4)*100</f>
        <v>0.0178436008385999978</v>
      </c>
      <c r="BE14" s="33">
        <f>(BE6/BE$4)*100</f>
        <v>0</v>
      </c>
      <c r="BF14" s="61">
        <f>(BF6/BF$4)*100</f>
        <v>0.0409366300966000018</v>
      </c>
      <c r="BG14" s="61">
        <f>(BG6/BG$4)*100</f>
        <v>0.0317404337859000041</v>
      </c>
      <c r="BH14" s="61">
        <f>(BH6/BH$4)*100</f>
        <v>0</v>
      </c>
      <c r="BI14" s="61">
        <f>(BI6/BI$4)*100</f>
        <v>0.00906158251479999954</v>
      </c>
      <c r="BJ14" s="61">
        <f>(BJ6/BJ$4)*100</f>
        <v>0.0352261518952000019</v>
      </c>
      <c r="BK14" s="74">
        <f>(BK6/BK$4)*100</f>
        <v>0.0617239125699000013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>
        <f>(J7/J$4)*100</f>
        <v>1.70782150915020008</v>
      </c>
      <c r="K15" s="33">
        <f>(K7/K$4)*100</f>
        <v>3.37284694479009994</v>
      </c>
      <c r="L15" s="61">
        <f>(L7/L$4)*100</f>
        <v>6.72383491909579956</v>
      </c>
      <c r="M15" s="33">
        <f>(M7/M$4)*100</f>
        <v>0.020633446817300003</v>
      </c>
      <c r="N15" s="33">
        <f>(N7/N$4)*100</f>
        <v>1.21414312669199997</v>
      </c>
      <c r="O15" s="33">
        <f>(O7/O$4)*100</f>
        <v>2.09544454297630001</v>
      </c>
      <c r="P15" s="33">
        <f>(P7/P$4)*100</f>
        <v>0.414439056736700007</v>
      </c>
      <c r="Q15" s="33">
        <f>(Q7/Q$4)*100</f>
        <v>0.105341188404699992</v>
      </c>
      <c r="R15" s="33">
        <f>(R7/R$4)*100</f>
        <v>3.47376201034740006</v>
      </c>
      <c r="S15" s="61" t="e">
        <f>(S7/S$4)*100</f>
        <v>#DIV/0!</v>
      </c>
      <c r="T15" s="61" t="e">
        <f>(T7/T$4)*100</f>
        <v>#DIV/0!</v>
      </c>
      <c r="U15" s="61">
        <f>(U7/U$4)*100</f>
        <v>0.060228869704900001</v>
      </c>
      <c r="V15" s="33">
        <f>(V7/V$4)*100</f>
        <v>0.334549878345499963</v>
      </c>
      <c r="W15" s="61" t="e">
        <f>(W7/W$4)*100</f>
        <v>#DIV/0!</v>
      </c>
      <c r="X15" s="33">
        <f>(X7/X$4)*100</f>
        <v>0.0121693980203999996</v>
      </c>
      <c r="Y15" s="61">
        <f>(Y7/Y$4)*100</f>
        <v>3.23126005508140013</v>
      </c>
      <c r="Z15" s="33">
        <f>(Z7/Z$4)*100</f>
        <v>0.651637900669200043</v>
      </c>
      <c r="AA15" s="61">
        <f>(AA7/AA$4)*100</f>
        <v>0.108632676709200005</v>
      </c>
      <c r="AB15" s="33">
        <f>(AB7/AB$4)*100</f>
        <v>0.696702275894100076</v>
      </c>
      <c r="AC15" s="33">
        <f>(AC7/AC$4)*100</f>
        <v>0.207206170139300028</v>
      </c>
      <c r="AD15" s="33">
        <f>(AD7/AD$4)*100</f>
        <v>0.643581948118599989</v>
      </c>
      <c r="AE15" s="61">
        <f>(AE7/AE$4)*100</f>
        <v>1.26913097431650002</v>
      </c>
      <c r="AF15" s="33">
        <f>(AF7/AF$4)*100</f>
        <v>0.0199377940825000017</v>
      </c>
      <c r="AG15" s="33">
        <f>(AG7/AG$4)*100</f>
        <v>0</v>
      </c>
      <c r="AH15" s="33">
        <f>(AH7/AH$4)*100</f>
        <v>0.879310344827599977</v>
      </c>
      <c r="AI15" s="33">
        <f>(AI7/AI$4)*100</f>
        <v>0</v>
      </c>
      <c r="AJ15" s="33">
        <f>(AJ7/AJ$4)*100</f>
        <v>0.0144253308810000007</v>
      </c>
      <c r="AK15" s="33">
        <f>(AK7/AK$4)*100</f>
        <v>0</v>
      </c>
      <c r="AL15" s="61">
        <f>(AL7/AL$4)*100</f>
        <v>0.041812743237600003</v>
      </c>
      <c r="AM15" s="33">
        <f>(AM7/AM$4)*100</f>
        <v>0</v>
      </c>
      <c r="AN15" s="33">
        <f>(AN7/AN$4)*100</f>
        <v>0.149594520116500007</v>
      </c>
      <c r="AO15" s="33">
        <f>(AO7/AO$4)*100</f>
        <v>0</v>
      </c>
      <c r="AP15" s="61">
        <f>(AP7/AP$4)*100</f>
        <v>0.152900427497100004</v>
      </c>
      <c r="AQ15" s="33">
        <f>(AQ7/AQ$4)*100</f>
        <v>0</v>
      </c>
      <c r="AR15" s="61" t="e">
        <f>(AR7/AR$4)*100</f>
        <v>#DIV/0!</v>
      </c>
      <c r="AS15" s="33">
        <f>(AS7/AS$4)*100</f>
        <v>0</v>
      </c>
      <c r="AT15" s="33">
        <f>(AT7/AT$4)*100</f>
        <v>0.0359376123050000018</v>
      </c>
      <c r="AU15" s="33">
        <f>(AU7/AU$4)*100</f>
        <v>0</v>
      </c>
      <c r="AV15" s="61">
        <f>(AV7/AV$4)*100</f>
        <v>0.0237006940918000009</v>
      </c>
      <c r="AW15" s="33">
        <f>(AW7/AW$4)*100</f>
        <v>0</v>
      </c>
      <c r="AX15" s="33">
        <f>(AX7/AX$4)*100</f>
        <v>0.112343771942100012</v>
      </c>
      <c r="AY15" s="33">
        <f>(AY7/AY$4)*100</f>
        <v>0</v>
      </c>
      <c r="AZ15" s="33">
        <f>(AZ7/AZ$4)*100</f>
        <v>0.0402620694704000037</v>
      </c>
      <c r="BA15" s="33">
        <f>(BA7/BA$4)*100</f>
        <v>0.0750613677397999979</v>
      </c>
      <c r="BB15" s="33">
        <f>(BB7/BB$4)*100</f>
        <v>1.45929684342869992</v>
      </c>
      <c r="BC15" s="33">
        <f>(BC7/BC$4)*100</f>
        <v>0</v>
      </c>
      <c r="BD15" s="33">
        <f>(BD7/BD$4)*100</f>
        <v>0.0847571039835999862</v>
      </c>
      <c r="BE15" s="33">
        <f>(BE7/BE$4)*100</f>
        <v>0.00367741698230000047</v>
      </c>
      <c r="BF15" s="61">
        <f>(BF7/BF$4)*100</f>
        <v>0.0245619780580000002</v>
      </c>
      <c r="BG15" s="61">
        <f>(BG7/BG$4)*100</f>
        <v>0.0881678716275999896</v>
      </c>
      <c r="BH15" s="61">
        <f>(BH7/BH$4)*100</f>
        <v>0.736551986314399976</v>
      </c>
      <c r="BI15" s="61">
        <f>(BI7/BI$4)*100</f>
        <v>0.0181231650294999991</v>
      </c>
      <c r="BJ15" s="61">
        <f>(BJ7/BJ$4)*100</f>
        <v>0.0457939974637000002</v>
      </c>
      <c r="BK15" s="74">
        <f>(BK7/BK$4)*100</f>
        <v>0.00363081838650000055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>
        <f>(J8/J$4)*100</f>
        <v>4.19278014539990007</v>
      </c>
      <c r="K16" s="33">
        <f>(K8/K$4)*100</f>
        <v>12.1487982186128995</v>
      </c>
      <c r="L16" s="61">
        <f>(L8/L$4)*100</f>
        <v>12.3053148294043009</v>
      </c>
      <c r="M16" s="33">
        <f>(M8/M$4)*100</f>
        <v>0.591492142095700046</v>
      </c>
      <c r="N16" s="33">
        <f>(N8/N$4)*100</f>
        <v>3.78189176625010015</v>
      </c>
      <c r="O16" s="33">
        <f>(O8/O$4)*100</f>
        <v>5.95789404539040035</v>
      </c>
      <c r="P16" s="33">
        <f>(P8/P$4)*100</f>
        <v>2.9549504745326999</v>
      </c>
      <c r="Q16" s="33">
        <f>(Q8/Q$4)*100</f>
        <v>6.83937419531040014</v>
      </c>
      <c r="R16" s="33">
        <f>(R8/R$4)*100</f>
        <v>25.4566571639741994</v>
      </c>
      <c r="S16" s="61" t="e">
        <f>(S8/S$4)*100</f>
        <v>#DIV/0!</v>
      </c>
      <c r="T16" s="61" t="e">
        <f>(T8/T$4)*100</f>
        <v>#DIV/0!</v>
      </c>
      <c r="U16" s="61">
        <f>(U8/U$4)*100</f>
        <v>10.0347989024962008</v>
      </c>
      <c r="V16" s="33">
        <f>(V8/V$4)*100</f>
        <v>1.06447688564479992</v>
      </c>
      <c r="W16" s="61" t="e">
        <f>(W8/W$4)*100</f>
        <v>#DIV/0!</v>
      </c>
      <c r="X16" s="33">
        <f>(X8/X$4)*100</f>
        <v>1.87003082914170005</v>
      </c>
      <c r="Y16" s="61">
        <f>(Y8/Y$4)*100</f>
        <v>8.06860633163359964</v>
      </c>
      <c r="Z16" s="33">
        <f>(Z8/Z$4)*100</f>
        <v>4.01158467378969963</v>
      </c>
      <c r="AA16" s="61">
        <f>(AA8/AA$4)*100</f>
        <v>12.9779837775203006</v>
      </c>
      <c r="AB16" s="33">
        <f>(AB8/AB$4)*100</f>
        <v>8.74593590339060079</v>
      </c>
      <c r="AC16" s="33">
        <f>(AC8/AC$4)*100</f>
        <v>4.55086144046660035</v>
      </c>
      <c r="AD16" s="33">
        <f>(AD8/AD$4)*100</f>
        <v>2.53089588186520009</v>
      </c>
      <c r="AE16" s="61">
        <f>(AE8/AE$4)*100</f>
        <v>13.8927537321852004</v>
      </c>
      <c r="AF16" s="33">
        <f>(AF8/AF$4)*100</f>
        <v>0.135576999760700012</v>
      </c>
      <c r="AG16" s="33">
        <f>(AG8/AG$4)*100</f>
        <v>0</v>
      </c>
      <c r="AH16" s="33">
        <f>(AH8/AH$4)*100</f>
        <v>2.91379310344829978</v>
      </c>
      <c r="AI16" s="33">
        <f>(AI8/AI$4)*100</f>
        <v>0.0104747689004</v>
      </c>
      <c r="AJ16" s="33">
        <f>(AJ8/AJ$4)*100</f>
        <v>0.656352555086700029</v>
      </c>
      <c r="AK16" s="33">
        <f>(AK8/AK$4)*100</f>
        <v>1.51368239603530004</v>
      </c>
      <c r="AL16" s="61">
        <f>(AL8/AL$4)*100</f>
        <v>0.681869351259200052</v>
      </c>
      <c r="AM16" s="33">
        <f>(AM8/AM$4)*100</f>
        <v>0.0304818306517000037</v>
      </c>
      <c r="AN16" s="33">
        <f>(AN8/AN$4)*100</f>
        <v>1.2125029525233999</v>
      </c>
      <c r="AO16" s="33">
        <f>(AO8/AO$4)*100</f>
        <v>0.0592592592593000056</v>
      </c>
      <c r="AP16" s="61">
        <f>(AP8/AP$4)*100</f>
        <v>2.45264767372919978</v>
      </c>
      <c r="AQ16" s="33">
        <f>(AQ8/AQ$4)*100</f>
        <v>0.127005163036000024</v>
      </c>
      <c r="AR16" s="61" t="e">
        <f>(AR8/AR$4)*100</f>
        <v>#DIV/0!</v>
      </c>
      <c r="AS16" s="33">
        <f>(AS8/AS$4)*100</f>
        <v>0</v>
      </c>
      <c r="AT16" s="33">
        <f>(AT8/AT$4)*100</f>
        <v>0.140156687989599993</v>
      </c>
      <c r="AU16" s="33">
        <f>(AU8/AU$4)*100</f>
        <v>0.0810536980750000069</v>
      </c>
      <c r="AV16" s="61">
        <f>(AV8/AV$4)*100</f>
        <v>0.304723209751100033</v>
      </c>
      <c r="AW16" s="33">
        <f>(AW8/AW$4)*100</f>
        <v>0.00435824798430000016</v>
      </c>
      <c r="AX16" s="33">
        <f>(AX8/AX$4)*100</f>
        <v>0.903431166034699906</v>
      </c>
      <c r="AY16" s="33">
        <f>(AY8/AY$4)*100</f>
        <v>0</v>
      </c>
      <c r="AZ16" s="33">
        <f>(AZ8/AZ$4)*100</f>
        <v>0.1098056440101</v>
      </c>
      <c r="BA16" s="33">
        <f>(BA8/BA$4)*100</f>
        <v>1.2719858803480999</v>
      </c>
      <c r="BB16" s="33">
        <f>(BB8/BB$4)*100</f>
        <v>2.00260428359749998</v>
      </c>
      <c r="BC16" s="33">
        <f>(BC8/BC$4)*100</f>
        <v>0.00716674629719999956</v>
      </c>
      <c r="BD16" s="33">
        <f>(BD8/BD$4)*100</f>
        <v>2.01632689476740001</v>
      </c>
      <c r="BE16" s="33">
        <f>(BE8/BE$4)*100</f>
        <v>0.0110322509468999996</v>
      </c>
      <c r="BF16" s="61">
        <f>(BF8/BF$4)*100</f>
        <v>0.118716227280199993</v>
      </c>
      <c r="BG16" s="61">
        <f>(BG8/BG$4)*100</f>
        <v>0.722976547346099974</v>
      </c>
      <c r="BH16" s="61">
        <f>(BH8/BH$4)*100</f>
        <v>1.77722866375209998</v>
      </c>
      <c r="BI16" s="61">
        <f>(BI8/BI$4)*100</f>
        <v>0.0416832795678999979</v>
      </c>
      <c r="BJ16" s="61">
        <f>(BJ8/BJ$4)*100</f>
        <v>0.37339721008879998</v>
      </c>
      <c r="BK16" s="74">
        <f>(BK8/BK$4)*100</f>
        <v>0.0181540919322999983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>
        <f>(J9/J$4)*100</f>
        <v>56.6370017548258033</v>
      </c>
      <c r="K17" s="33">
        <f>(K9/K$4)*100</f>
        <v>67.5879232431724972</v>
      </c>
      <c r="L17" s="61">
        <f>(L9/L$4)*100</f>
        <v>64.0052118053450982</v>
      </c>
      <c r="M17" s="33">
        <f>(M9/M$4)*100</f>
        <v>55.0259637539118032</v>
      </c>
      <c r="N17" s="33">
        <f>(N9/N$4)*100</f>
        <v>59.5203587738248032</v>
      </c>
      <c r="O17" s="33">
        <f>(O9/O$4)*100</f>
        <v>67.757086084014901</v>
      </c>
      <c r="P17" s="33">
        <f>(P9/P$4)*100</f>
        <v>54.146462762650799</v>
      </c>
      <c r="Q17" s="33">
        <f>(Q9/Q$4)*100</f>
        <v>58.8935273692014007</v>
      </c>
      <c r="R17" s="33">
        <f>(R9/R$4)*100</f>
        <v>36.8528490479709987</v>
      </c>
      <c r="S17" s="61" t="e">
        <f>(S9/S$4)*100</f>
        <v>#DIV/0!</v>
      </c>
      <c r="T17" s="61" t="e">
        <f>(T9/T$4)*100</f>
        <v>#DIV/0!</v>
      </c>
      <c r="U17" s="61">
        <f>(U9/U$4)*100</f>
        <v>64.3846617145152038</v>
      </c>
      <c r="V17" s="33">
        <f>(V9/V$4)*100</f>
        <v>15.2816769605091007</v>
      </c>
      <c r="W17" s="61" t="e">
        <f>(W9/W$4)*100</f>
        <v>#DIV/0!</v>
      </c>
      <c r="X17" s="33">
        <f>(X9/X$4)*100</f>
        <v>54.1822164530261006</v>
      </c>
      <c r="Y17" s="61">
        <f>(Y9/Y$4)*100</f>
        <v>75.0961197611322007</v>
      </c>
      <c r="Z17" s="33">
        <f>(Z9/Z$4)*100</f>
        <v>70.3318852491096038</v>
      </c>
      <c r="AA17" s="61">
        <f>(AA9/AA$4)*100</f>
        <v>69.6142332947083986</v>
      </c>
      <c r="AB17" s="33">
        <f>(AB9/AB$4)*100</f>
        <v>81.1565257779842</v>
      </c>
      <c r="AC17" s="33">
        <f>(AC9/AC$4)*100</f>
        <v>41.0728675031657033</v>
      </c>
      <c r="AD17" s="33">
        <f>(AD9/AD$4)*100</f>
        <v>72.2825443202905973</v>
      </c>
      <c r="AE17" s="61">
        <f>(AE9/AE$4)*100</f>
        <v>37.3011694806903975</v>
      </c>
      <c r="AF17" s="33">
        <f>(AF9/AF$4)*100</f>
        <v>38.0692240210543034</v>
      </c>
      <c r="AG17" s="33">
        <f>(AG9/AG$4)*100</f>
        <v>13.3808490858382001</v>
      </c>
      <c r="AH17" s="33">
        <f>(AH9/AH$4)*100</f>
        <v>35.1867816091953998</v>
      </c>
      <c r="AI17" s="33">
        <f>(AI9/AI$4)*100</f>
        <v>3.66878780736900012</v>
      </c>
      <c r="AJ17" s="33">
        <f>(AJ9/AJ$4)*100</f>
        <v>22.1248512387752996</v>
      </c>
      <c r="AK17" s="33">
        <f>(AK9/AK$4)*100</f>
        <v>21.6467356173238983</v>
      </c>
      <c r="AL17" s="61">
        <f>(AL9/AL$4)*100</f>
        <v>12.6596121063973008</v>
      </c>
      <c r="AM17" s="33">
        <f>(AM9/AM$4)*100</f>
        <v>1.62206884539179992</v>
      </c>
      <c r="AN17" s="33">
        <f>(AN9/AN$4)*100</f>
        <v>16.0341705377528996</v>
      </c>
      <c r="AO17" s="33">
        <f>(AO9/AO$4)*100</f>
        <v>11.9407407407407007</v>
      </c>
      <c r="AP17" s="61">
        <f>(AP9/AP$4)*100</f>
        <v>29.7594158579586008</v>
      </c>
      <c r="AQ17" s="33">
        <f>(AQ9/AQ$4)*100</f>
        <v>4.94767939479280017</v>
      </c>
      <c r="AR17" s="61" t="e">
        <f>(AR9/AR$4)*100</f>
        <v>#DIV/0!</v>
      </c>
      <c r="AS17" s="33">
        <f>(AS9/AS$4)*100</f>
        <v>8.27530690279730052</v>
      </c>
      <c r="AT17" s="33">
        <f>(AT9/AT$4)*100</f>
        <v>3.73391791849349985</v>
      </c>
      <c r="AU17" s="33">
        <f>(AU9/AU$4)*100</f>
        <v>3.76291793313070011</v>
      </c>
      <c r="AV17" s="61">
        <f>(AV9/AV$4)*100</f>
        <v>3.59573387506349995</v>
      </c>
      <c r="AW17" s="33">
        <f>(AW9/AW$4)*100</f>
        <v>8.0540422750054006</v>
      </c>
      <c r="AX17" s="33">
        <f>(AX9/AX$4)*100</f>
        <v>36.8674811590133018</v>
      </c>
      <c r="AY17" s="33">
        <f>(AY9/AY$4)*100</f>
        <v>2.01970443349750006</v>
      </c>
      <c r="AZ17" s="33">
        <f>(AZ9/AZ$4)*100</f>
        <v>28.8862047509242004</v>
      </c>
      <c r="BA17" s="33">
        <f>(BA9/BA$4)*100</f>
        <v>15.1380520560728993</v>
      </c>
      <c r="BB17" s="33">
        <f>(BB9/BB$4)*100</f>
        <v>7.22015176687169991</v>
      </c>
      <c r="BC17" s="33">
        <f>(BC9/BC$4)*100</f>
        <v>4.18537983755379983</v>
      </c>
      <c r="BD17" s="33">
        <f>(BD9/BD$4)*100</f>
        <v>19.0614265958870988</v>
      </c>
      <c r="BE17" s="33">
        <f>(BE9/BE$4)*100</f>
        <v>26.9260471444857004</v>
      </c>
      <c r="BF17" s="61">
        <f>(BF9/BF$4)*100</f>
        <v>8.42885213689210033</v>
      </c>
      <c r="BG17" s="61">
        <f>(BG9/BG$4)*100</f>
        <v>40.6947628284252971</v>
      </c>
      <c r="BH17" s="61">
        <f>(BH9/BH$4)*100</f>
        <v>23.4603687511879997</v>
      </c>
      <c r="BI17" s="61">
        <f>(BI9/BI$4)*100</f>
        <v>7.94882018195659956</v>
      </c>
      <c r="BJ17" s="61">
        <f>(BJ9/BJ$4)*100</f>
        <v>16.9367338311962996</v>
      </c>
      <c r="BK17" s="74">
        <f>(BK9/BK$4)*100</f>
        <v>8.88098177329169935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>
        <f>(J10/J$4)*100</f>
        <v>35.5947605916270007</v>
      </c>
      <c r="K18" s="33">
        <f>(K10/K$4)*100</f>
        <v>11.3628921343899005</v>
      </c>
      <c r="L18" s="61">
        <f>(L10/L$4)*100</f>
        <v>12.0083631295073001</v>
      </c>
      <c r="M18" s="33">
        <f>(M10/M$4)*100</f>
        <v>41.2668936345816988</v>
      </c>
      <c r="N18" s="33">
        <f>(N10/N$4)*100</f>
        <v>31.4145861248598983</v>
      </c>
      <c r="O18" s="33">
        <f>(O10/O$4)*100</f>
        <v>21.4142608467172018</v>
      </c>
      <c r="P18" s="33">
        <f>(P10/P$4)*100</f>
        <v>41.8500559492727007</v>
      </c>
      <c r="Q18" s="33">
        <f>(Q10/Q$4)*100</f>
        <v>30.5060278568920005</v>
      </c>
      <c r="R18" s="33">
        <f>(R10/R$4)*100</f>
        <v>32.4464153732445979</v>
      </c>
      <c r="S18" s="61" t="e">
        <f>(S10/S$4)*100</f>
        <v>#DIV/0!</v>
      </c>
      <c r="T18" s="61" t="e">
        <f>(T10/T$4)*100</f>
        <v>#DIV/0!</v>
      </c>
      <c r="U18" s="61">
        <f>(U10/U$4)*100</f>
        <v>25.1622833433714987</v>
      </c>
      <c r="V18" s="33">
        <f>(V10/V$4)*100</f>
        <v>79.7819577016657036</v>
      </c>
      <c r="W18" s="61" t="e">
        <f>(W10/W$4)*100</f>
        <v>#DIV/0!</v>
      </c>
      <c r="X18" s="33">
        <f>(X10/X$4)*100</f>
        <v>42.272432257017698</v>
      </c>
      <c r="Y18" s="61">
        <f>(Y10/Y$4)*100</f>
        <v>6.86063316336270024</v>
      </c>
      <c r="Z18" s="33">
        <f>(Z10/Z$4)*100</f>
        <v>24.0029744432703005</v>
      </c>
      <c r="AA18" s="61">
        <f>(AA10/AA$4)*100</f>
        <v>16.2949015063731011</v>
      </c>
      <c r="AB18" s="33">
        <f>(AB10/AB$4)*100</f>
        <v>9.0385508592661008</v>
      </c>
      <c r="AC18" s="33">
        <f>(AC10/AC$4)*100</f>
        <v>48.9697248762519024</v>
      </c>
      <c r="AD18" s="33">
        <f>(AD10/AD$4)*100</f>
        <v>23.7375133256998012</v>
      </c>
      <c r="AE18" s="61">
        <f>(AE10/AE$4)*100</f>
        <v>44.1920806227202974</v>
      </c>
      <c r="AF18" s="33">
        <f>(AF10/AF$4)*100</f>
        <v>57.6481378100327007</v>
      </c>
      <c r="AG18" s="33">
        <f>(AG10/AG$4)*100</f>
        <v>80.7375271149675058</v>
      </c>
      <c r="AH18" s="33">
        <f>(AH10/AH$4)*100</f>
        <v>54.3620689655173024</v>
      </c>
      <c r="AI18" s="33">
        <f>(AI10/AI$4)*100</f>
        <v>89.1664702647498046</v>
      </c>
      <c r="AJ18" s="33">
        <f>(AJ10/AJ$4)*100</f>
        <v>74.3120920336109947</v>
      </c>
      <c r="AK18" s="33">
        <f>(AK10/AK$4)*100</f>
        <v>72.4197371256195055</v>
      </c>
      <c r="AL18" s="61">
        <f>(AL10/AL$4)*100</f>
        <v>83.5129137049306962</v>
      </c>
      <c r="AM18" s="33">
        <f>(AM10/AM$4)*100</f>
        <v>91.5826601929064026</v>
      </c>
      <c r="AN18" s="33">
        <f>(AN10/AN$4)*100</f>
        <v>78.7457680497599029</v>
      </c>
      <c r="AO18" s="33">
        <f>(AO10/AO$4)*100</f>
        <v>84.3614814814815048</v>
      </c>
      <c r="AP18" s="61">
        <f>(AP10/AP$4)*100</f>
        <v>65.856398414828206</v>
      </c>
      <c r="AQ18" s="33">
        <f>(AQ10/AQ$4)*100</f>
        <v>89.8699577569783941</v>
      </c>
      <c r="AR18" s="61" t="e">
        <f>(AR10/AR$4)*100</f>
        <v>#DIV/0!</v>
      </c>
      <c r="AS18" s="33">
        <f>(AS10/AS$4)*100</f>
        <v>86.780036224592493</v>
      </c>
      <c r="AT18" s="33">
        <f>(AT10/AT$4)*100</f>
        <v>93.290447782649295</v>
      </c>
      <c r="AU18" s="33">
        <f>(AU10/AU$4)*100</f>
        <v>90.6707193515703977</v>
      </c>
      <c r="AV18" s="61">
        <f>(AV10/AV$4)*100</f>
        <v>94.911122397155907</v>
      </c>
      <c r="AW18" s="33">
        <f>(AW10/AW$4)*100</f>
        <v>88.4288516016561061</v>
      </c>
      <c r="AX18" s="33">
        <f>(AX10/AX$4)*100</f>
        <v>59.1770818705238</v>
      </c>
      <c r="AY18" s="33">
        <f>(AY10/AY$4)*100</f>
        <v>92.9885057471264957</v>
      </c>
      <c r="AZ18" s="33">
        <f>(AZ10/AZ$4)*100</f>
        <v>69.2397789246366955</v>
      </c>
      <c r="BA18" s="33">
        <f>(BA10/BA$4)*100</f>
        <v>78.0841093055808955</v>
      </c>
      <c r="BB18" s="33">
        <f>(BB10/BB$4)*100</f>
        <v>85.164563782497396</v>
      </c>
      <c r="BC18" s="33">
        <f>(BC10/BC$4)*100</f>
        <v>92.6970855231725039</v>
      </c>
      <c r="BD18" s="33">
        <f>(BD10/BD$4)*100</f>
        <v>72.4851675068028953</v>
      </c>
      <c r="BE18" s="33">
        <f>(BE10/BE$4)*100</f>
        <v>70.2018901923289036</v>
      </c>
      <c r="BF18" s="61">
        <f>(BF10/BF$4)*100</f>
        <v>87.669887014900894</v>
      </c>
      <c r="BG18" s="61">
        <f>(BG10/BG$4)*100</f>
        <v>56.2052548051490035</v>
      </c>
      <c r="BH18" s="61">
        <f>(BH10/BH$4)*100</f>
        <v>71.5785972248621931</v>
      </c>
      <c r="BI18" s="61">
        <f>(BI10/BI$4)*100</f>
        <v>84.4231396571097008</v>
      </c>
      <c r="BJ18" s="61">
        <f>(BJ10/BJ$4)*100</f>
        <v>77.5926447794843028</v>
      </c>
      <c r="BK18" s="74">
        <f>(BK10/BK$4)*100</f>
        <v>76.1509694285091996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>
        <f>(J11/J$4)*100</f>
        <v>2.06818751566810022</v>
      </c>
      <c r="K19" s="33">
        <f>(K11/K$4)*100</f>
        <v>0.275067129478000005</v>
      </c>
      <c r="L19" s="61">
        <f>(L11/L$4)*100</f>
        <v>0.533301012059899993</v>
      </c>
      <c r="M19" s="33">
        <f>(M11/M$4)*100</f>
        <v>3.01936105093020002</v>
      </c>
      <c r="N19" s="33">
        <f>(N11/N$4)*100</f>
        <v>2.91230277010579996</v>
      </c>
      <c r="O19" s="33">
        <f>(O11/O$4)*100</f>
        <v>0.469668604460200001</v>
      </c>
      <c r="P19" s="33">
        <f>(P11/P$4)*100</f>
        <v>0.580214679431399993</v>
      </c>
      <c r="Q19" s="33">
        <f>(Q11/Q$4)*100</f>
        <v>3.37872107994229998</v>
      </c>
      <c r="R19" s="33">
        <f>(R11/R$4)*100</f>
        <v>0.974905852954599972</v>
      </c>
      <c r="S19" s="61" t="e">
        <f>(S11/S$4)*100</f>
        <v>#DIV/0!</v>
      </c>
      <c r="T19" s="61" t="e">
        <f>(T11/T$4)*100</f>
        <v>#DIV/0!</v>
      </c>
      <c r="U19" s="61">
        <f>(U11/U$4)*100</f>
        <v>0.250953623770300016</v>
      </c>
      <c r="V19" s="33">
        <f>(V11/V$4)*100</f>
        <v>3.2285233015160002</v>
      </c>
      <c r="W19" s="61" t="e">
        <f>(W11/W$4)*100</f>
        <v>#DIV/0!</v>
      </c>
      <c r="X19" s="33">
        <f>(X11/X$4)*100</f>
        <v>1.94304721726430003</v>
      </c>
      <c r="Y19" s="61">
        <f>(Y11/Y$4)*100</f>
        <v>0.237231750879400005</v>
      </c>
      <c r="Z19" s="33">
        <f>(Z11/Z$4)*100</f>
        <v>0.706430276701500048</v>
      </c>
      <c r="AA19" s="61">
        <f>(AA11/AA$4)*100</f>
        <v>0.668694476631899981</v>
      </c>
      <c r="AB19" s="33">
        <f>(AB11/AB$4)*100</f>
        <v>0.260102183000499965</v>
      </c>
      <c r="AC19" s="33">
        <f>(AC11/AC$4)*100</f>
        <v>4.80411342619239967</v>
      </c>
      <c r="AD19" s="33">
        <f>(AD11/AD$4)*100</f>
        <v>0.683065503217900094</v>
      </c>
      <c r="AE19" s="61">
        <f>(AE11/AE$4)*100</f>
        <v>3.12488248787269995</v>
      </c>
      <c r="AF19" s="33">
        <f>(AF11/AF$4)*100</f>
        <v>4.09123534572140013</v>
      </c>
      <c r="AG19" s="33">
        <f>(AG11/AG$4)*100</f>
        <v>5.69569259374029979</v>
      </c>
      <c r="AH19" s="33">
        <f>(AH11/AH$4)*100</f>
        <v>5.09195402298850031</v>
      </c>
      <c r="AI19" s="33">
        <f>(AI11/AI$4)*100</f>
        <v>7.26163354021000007</v>
      </c>
      <c r="AJ19" s="33">
        <f>(AJ11/AJ$4)*100</f>
        <v>2.87785351076490024</v>
      </c>
      <c r="AK19" s="33">
        <f>(AK11/AK$4)*100</f>
        <v>4.00237017884079993</v>
      </c>
      <c r="AL19" s="61">
        <f>(AL11/AL$4)*100</f>
        <v>3.02338297256439992</v>
      </c>
      <c r="AM19" s="33">
        <f>(AM11/AM$4)*100</f>
        <v>6.58842996799409963</v>
      </c>
      <c r="AN19" s="33">
        <f>(AN11/AN$4)*100</f>
        <v>3.68868593024170011</v>
      </c>
      <c r="AO19" s="33">
        <f>(AO11/AO$4)*100</f>
        <v>3.58222222222219999</v>
      </c>
      <c r="AP19" s="61">
        <f>(AP11/AP$4)*100</f>
        <v>0.477423783817499991</v>
      </c>
      <c r="AQ19" s="33">
        <f>(AQ11/AQ$4)*100</f>
        <v>5.14370910295699968</v>
      </c>
      <c r="AR19" s="61" t="e">
        <f>(AR11/AR$4)*100</f>
        <v>#DIV/0!</v>
      </c>
      <c r="AS19" s="33">
        <f>(AS11/AS$4)*100</f>
        <v>4.90239484805799997</v>
      </c>
      <c r="AT19" s="33">
        <f>(AT11/AT$4)*100</f>
        <v>2.88219650686409992</v>
      </c>
      <c r="AU19" s="33">
        <f>(AU11/AU$4)*100</f>
        <v>5.50962512664639981</v>
      </c>
      <c r="AV19" s="61">
        <f>(AV11/AV$4)*100</f>
        <v>0.90062637548669997</v>
      </c>
      <c r="AW19" s="33">
        <f>(AW11/AW$4)*100</f>
        <v>3.47788189147959992</v>
      </c>
      <c r="AX19" s="33">
        <f>(AX11/AX$4)*100</f>
        <v>1.39493516828160002</v>
      </c>
      <c r="AY19" s="33">
        <f>(AY11/AY$4)*100</f>
        <v>4.97172048896189978</v>
      </c>
      <c r="AZ19" s="33">
        <f>(AZ11/AZ$4)*100</f>
        <v>1.61780315508220003</v>
      </c>
      <c r="BA19" s="33">
        <f>(BA11/BA$4)*100</f>
        <v>5.34355790883089998</v>
      </c>
      <c r="BB19" s="33">
        <f>(BB11/BB$4)*100</f>
        <v>3.91091554038879998</v>
      </c>
      <c r="BC19" s="33">
        <f>(BC11/BC$4)*100</f>
        <v>3.1055900621118</v>
      </c>
      <c r="BD19" s="33">
        <f>(BD11/BD$4)*100</f>
        <v>6.18280769059199997</v>
      </c>
      <c r="BE19" s="33">
        <f>(BE11/BE$4)*100</f>
        <v>2.79483690655679995</v>
      </c>
      <c r="BF19" s="61">
        <f>(BF11/BF$4)*100</f>
        <v>3.64745374160799996</v>
      </c>
      <c r="BG19" s="61">
        <f>(BG11/BG$4)*100</f>
        <v>2.33115852583319993</v>
      </c>
      <c r="BH19" s="61">
        <f>(BH11/BH$4)*100</f>
        <v>1.88177152632579983</v>
      </c>
      <c r="BI19" s="61">
        <f>(BI11/BI$4)*100</f>
        <v>7.53923665228900042</v>
      </c>
      <c r="BJ19" s="61">
        <f>(BJ11/BJ$4)*100</f>
        <v>5.10426940960970033</v>
      </c>
      <c r="BK19" s="74">
        <f>(BK11/BK$4)*100</f>
        <v>14.8790937477306997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>
        <f>(J12/J$4)*100</f>
        <v>0.0188017046879000009</v>
      </c>
      <c r="K20" s="33">
        <f>(K12/K$4)*100</f>
        <v>0.0589429563167000037</v>
      </c>
      <c r="L20" s="61">
        <f>(L12/L$4)*100</f>
        <v>0.166656566268700024</v>
      </c>
      <c r="M20" s="33">
        <f>(M12/M$4)*100</f>
        <v>0</v>
      </c>
      <c r="N20" s="33">
        <f>(N12/N$4)*100</f>
        <v>0.0218764527331999981</v>
      </c>
      <c r="O20" s="33">
        <f>(O12/O$4)*100</f>
        <v>0.0722567083785000008</v>
      </c>
      <c r="P20" s="33">
        <f>(P12/P$4)*100</f>
        <v>0.00828878113469999889</v>
      </c>
      <c r="Q20" s="33">
        <f>(Q12/Q$4)*100</f>
        <v>0.019507627482300002</v>
      </c>
      <c r="R20" s="33">
        <f>(R12/R$4)*100</f>
        <v>0</v>
      </c>
      <c r="S20" s="61" t="e">
        <f>(S12/S$4)*100</f>
        <v>#DIV/0!</v>
      </c>
      <c r="T20" s="61" t="e">
        <f>(T12/T$4)*100</f>
        <v>#DIV/0!</v>
      </c>
      <c r="U20" s="61">
        <f>(U12/U$4)*100</f>
        <v>0.0133841932677999997</v>
      </c>
      <c r="V20" s="33">
        <f>(V12/V$4)*100</f>
        <v>0.0210555867490000015</v>
      </c>
      <c r="W20" s="61" t="e">
        <f>(W12/W$4)*100</f>
        <v>#DIV/0!</v>
      </c>
      <c r="X20" s="33">
        <f>(X12/X$4)*100</f>
        <v>0.0283952620476999975</v>
      </c>
      <c r="Y20" s="61">
        <f>(Y12/Y$4)*100</f>
        <v>0.0327216208110000029</v>
      </c>
      <c r="Z20" s="33">
        <f>(Z12/Z$4)*100</f>
        <v>0</v>
      </c>
      <c r="AA20" s="61">
        <f>(AA12/AA$4)*100</f>
        <v>0.103804557744299997</v>
      </c>
      <c r="AB20" s="33">
        <f>(AB12/AB$4)*100</f>
        <v>0</v>
      </c>
      <c r="AC20" s="33">
        <f>(AC12/AC$4)*100</f>
        <v>0.295460650013400006</v>
      </c>
      <c r="AD20" s="33">
        <f>(AD12/AD$4)*100</f>
        <v>0.00789671101989999968</v>
      </c>
      <c r="AE20" s="61">
        <f>(AE12/AE$4)*100</f>
        <v>0.124092806377600007</v>
      </c>
      <c r="AF20" s="33">
        <f>(AF12/AF$4)*100</f>
        <v>0.0279129117154000017</v>
      </c>
      <c r="AG20" s="33">
        <f>(AG12/AG$4)*100</f>
        <v>0.0309885342423000054</v>
      </c>
      <c r="AH20" s="33">
        <f>(AH12/AH$4)*100</f>
        <v>0.0258620689655000024</v>
      </c>
      <c r="AI20" s="33">
        <f>(AI12/AI$4)*100</f>
        <v>0.00785607667529999976</v>
      </c>
      <c r="AJ20" s="33">
        <f>(AJ12/AJ$4)*100</f>
        <v>0</v>
      </c>
      <c r="AK20" s="33">
        <f>(AK12/AK$4)*100</f>
        <v>0.336673130790800013</v>
      </c>
      <c r="AL20" s="61">
        <f>(AL12/AL$4)*100</f>
        <v>0.0128654594577000015</v>
      </c>
      <c r="AM20" s="33">
        <f>(AM12/AM$4)*100</f>
        <v>0.0217727361797999963</v>
      </c>
      <c r="AN20" s="33">
        <f>(AN12/AN$4)*100</f>
        <v>0</v>
      </c>
      <c r="AO20" s="33">
        <f>(AO12/AO$4)*100</f>
        <v>0</v>
      </c>
      <c r="AP20" s="61">
        <f>(AP12/AP$4)*100</f>
        <v>0</v>
      </c>
      <c r="AQ20" s="33">
        <f>(AQ12/AQ$4)*100</f>
        <v>0</v>
      </c>
      <c r="AR20" s="61" t="e">
        <f>(AR12/AR$4)*100</f>
        <v>#DIV/0!</v>
      </c>
      <c r="AS20" s="33">
        <f>(AS12/AS$4)*100</f>
        <v>0.0140873415173999987</v>
      </c>
      <c r="AT20" s="33">
        <f>(AT12/AT$4)*100</f>
        <v>0</v>
      </c>
      <c r="AU20" s="33">
        <f>(AU12/AU$4)*100</f>
        <v>0.00607902735559999918</v>
      </c>
      <c r="AV20" s="61">
        <f>(AV12/AV$4)*100</f>
        <v>0.0270865075334000016</v>
      </c>
      <c r="AW20" s="33">
        <f>(AW12/AW$4)*100</f>
        <v>0.00653737197650000024</v>
      </c>
      <c r="AX20" s="33">
        <f>(AX12/AX$4)*100</f>
        <v>0.00468099049759999986</v>
      </c>
      <c r="AY20" s="33">
        <f>(AY12/AY$4)*100</f>
        <v>0.00912242291549999962</v>
      </c>
      <c r="AZ20" s="33">
        <f>(AZ12/AZ$4)*100</f>
        <v>0.0146407525346999989</v>
      </c>
      <c r="BA20" s="33">
        <f>(BA12/BA$4)*100</f>
        <v>0.0243442273750999982</v>
      </c>
      <c r="BB20" s="33">
        <f>(BB12/BB$4)*100</f>
        <v>0.0404112972025999984</v>
      </c>
      <c r="BC20" s="33">
        <f>(BC12/BC$4)*100</f>
        <v>0</v>
      </c>
      <c r="BD20" s="33">
        <f>(BD12/BD$4)*100</f>
        <v>0.133827006289899986</v>
      </c>
      <c r="BE20" s="33">
        <f>(BE12/BE$4)*100</f>
        <v>0</v>
      </c>
      <c r="BF20" s="61">
        <f>(BF12/BF$4)*100</f>
        <v>0.0941542492221999971</v>
      </c>
      <c r="BG20" s="61">
        <f>(BG12/BG$4)*100</f>
        <v>0.0352671486510000021</v>
      </c>
      <c r="BH20" s="61">
        <f>(BH12/BH$4)*100</f>
        <v>0</v>
      </c>
      <c r="BI20" s="61">
        <f>(BI12/BI$4)*100</f>
        <v>0.00543694950890000062</v>
      </c>
      <c r="BJ20" s="61">
        <f>(BJ12/BJ$4)*100</f>
        <v>0.0352261518952000019</v>
      </c>
      <c r="BK20" s="74">
        <f>(BK12/BK$4)*100</f>
        <v>0.00181540919320000036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>
        <f>J14</f>
        <v>0.166081724742999999</v>
      </c>
      <c r="K22" s="33">
        <f>K14</f>
        <v>5.17388172113429956</v>
      </c>
      <c r="L22" s="61">
        <f>L14</f>
        <v>4.25731773831889981</v>
      </c>
      <c r="M22" s="33">
        <f>M14</f>
        <v>0</v>
      </c>
      <c r="N22" s="33">
        <f>N14</f>
        <v>1.0992917498428001</v>
      </c>
      <c r="O22" s="33">
        <f>O14</f>
        <v>2.05274739711629994</v>
      </c>
      <c r="P22" s="33">
        <f>P14</f>
        <v>0.0207219528368000017</v>
      </c>
      <c r="Q22" s="33">
        <f>Q14</f>
        <v>0.230190004291700001</v>
      </c>
      <c r="R22" s="33">
        <f>R14</f>
        <v>0.869320381515499996</v>
      </c>
      <c r="S22" s="61" t="e">
        <f>S14</f>
        <v>#DIV/0!</v>
      </c>
      <c r="T22" s="61" t="e">
        <f>T14</f>
        <v>#DIV/0!</v>
      </c>
      <c r="U22" s="61">
        <f>U14</f>
        <v>0.00334604831690000015</v>
      </c>
      <c r="V22" s="33">
        <f>V14</f>
        <v>0.264364589182099996</v>
      </c>
      <c r="W22" s="61" t="e">
        <f>W14</f>
        <v>#DIV/0!</v>
      </c>
      <c r="X22" s="33">
        <f>X14</f>
        <v>0</v>
      </c>
      <c r="Y22" s="61">
        <f>Y14</f>
        <v>6.44615929975729962</v>
      </c>
      <c r="Z22" s="33">
        <f>Z14</f>
        <v>0.160463386951600011</v>
      </c>
      <c r="AA22" s="61">
        <f>AA14</f>
        <v>0</v>
      </c>
      <c r="AB22" s="33">
        <f>AB14</f>
        <v>0.0650255457501000045</v>
      </c>
      <c r="AC22" s="33">
        <f>AC14</f>
        <v>0.0690687233797999944</v>
      </c>
      <c r="AD22" s="33">
        <f>AD14</f>
        <v>0.0987088877483000005</v>
      </c>
      <c r="AE22" s="61">
        <f>AE14</f>
        <v>0.0921295077651999961</v>
      </c>
      <c r="AF22" s="33">
        <f>AF14</f>
        <v>0</v>
      </c>
      <c r="AG22" s="33">
        <f>AG14</f>
        <v>0</v>
      </c>
      <c r="AH22" s="33">
        <f>AH14</f>
        <v>1.53735632183910003</v>
      </c>
      <c r="AI22" s="33">
        <f>AI14</f>
        <v>0</v>
      </c>
      <c r="AJ22" s="33">
        <f>AJ14</f>
        <v>0</v>
      </c>
      <c r="AK22" s="33">
        <f>AK14</f>
        <v>0</v>
      </c>
      <c r="AL22" s="61">
        <f>AL14</f>
        <v>0.00321636486440000047</v>
      </c>
      <c r="AM22" s="33">
        <f>AM14</f>
        <v>0</v>
      </c>
      <c r="AN22" s="33">
        <f>AN14</f>
        <v>0.0866073537517000069</v>
      </c>
      <c r="AO22" s="33">
        <f>AO14</f>
        <v>0</v>
      </c>
      <c r="AP22" s="61">
        <f>AP14</f>
        <v>0.265235435454199964</v>
      </c>
      <c r="AQ22" s="33">
        <f>AQ14</f>
        <v>0</v>
      </c>
      <c r="AR22" s="61" t="e">
        <f>AR14</f>
        <v>#DIV/0!</v>
      </c>
      <c r="AS22" s="33">
        <f>AS14</f>
        <v>0</v>
      </c>
      <c r="AT22" s="33">
        <f>AT14</f>
        <v>0</v>
      </c>
      <c r="AU22" s="33">
        <f>AU14</f>
        <v>0</v>
      </c>
      <c r="AV22" s="61">
        <f>AV14</f>
        <v>0.00338581344170000031</v>
      </c>
      <c r="AW22" s="33">
        <f>AW14</f>
        <v>0</v>
      </c>
      <c r="AX22" s="33">
        <f>AX14</f>
        <v>1.56345082619479996</v>
      </c>
      <c r="AY22" s="33">
        <f>AY14</f>
        <v>0</v>
      </c>
      <c r="AZ22" s="33">
        <f>AZ14</f>
        <v>0.0841843270744000094</v>
      </c>
      <c r="BA22" s="33">
        <f>BA14</f>
        <v>0.0466597691355999977</v>
      </c>
      <c r="BB22" s="33">
        <f>BB14</f>
        <v>0.184095909478700008</v>
      </c>
      <c r="BC22" s="33">
        <f>BC14</f>
        <v>0</v>
      </c>
      <c r="BD22" s="33">
        <f>BD14</f>
        <v>0.0178436008385999978</v>
      </c>
      <c r="BE22" s="33">
        <f>BE14</f>
        <v>0</v>
      </c>
      <c r="BF22" s="61">
        <f>BF14</f>
        <v>0.0409366300966000018</v>
      </c>
      <c r="BG22" s="61">
        <f>BG14</f>
        <v>0.0317404337859000041</v>
      </c>
      <c r="BH22" s="61">
        <f>BH14</f>
        <v>0</v>
      </c>
      <c r="BI22" s="61">
        <f>BI14</f>
        <v>0.00906158251479999954</v>
      </c>
      <c r="BJ22" s="61">
        <f>BJ14</f>
        <v>0.0352261518952000019</v>
      </c>
      <c r="BK22" s="74">
        <f>BK14</f>
        <v>0.0617239125699000013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>
        <f>J15+J22</f>
        <v>1.87390323389320006</v>
      </c>
      <c r="K23" s="33">
        <f>K15+K22</f>
        <v>8.54672866592439995</v>
      </c>
      <c r="L23" s="61">
        <f>L15+L22</f>
        <v>10.9811526574147003</v>
      </c>
      <c r="M23" s="33">
        <f>M15+M22</f>
        <v>0.020633446817300003</v>
      </c>
      <c r="N23" s="33">
        <f>N15+N22</f>
        <v>2.31343487653479984</v>
      </c>
      <c r="O23" s="33">
        <f>O15+O22</f>
        <v>4.14819194009259995</v>
      </c>
      <c r="P23" s="33">
        <f>P15+P22</f>
        <v>0.435161009573500035</v>
      </c>
      <c r="Q23" s="33">
        <f>Q15+Q22</f>
        <v>0.335531192696400016</v>
      </c>
      <c r="R23" s="33">
        <f>R15+R22</f>
        <v>4.34308239186290024</v>
      </c>
      <c r="S23" s="61" t="e">
        <f>S15+S22</f>
        <v>#DIV/0!</v>
      </c>
      <c r="T23" s="61" t="e">
        <f>T15+T22</f>
        <v>#DIV/0!</v>
      </c>
      <c r="U23" s="61">
        <f>U15+U22</f>
        <v>0.0635749180218000021</v>
      </c>
      <c r="V23" s="33">
        <f>V15+V22</f>
        <v>0.598914467527600003</v>
      </c>
      <c r="W23" s="61" t="e">
        <f>W15+W22</f>
        <v>#DIV/0!</v>
      </c>
      <c r="X23" s="33">
        <f>X15+X22</f>
        <v>0.0121693980203999996</v>
      </c>
      <c r="Y23" s="61">
        <f>Y15+Y22</f>
        <v>9.67741935483869931</v>
      </c>
      <c r="Z23" s="33">
        <f>Z15+Z22</f>
        <v>0.812101287620800072</v>
      </c>
      <c r="AA23" s="61">
        <f>AA15+AA22</f>
        <v>0.108632676709200005</v>
      </c>
      <c r="AB23" s="33">
        <f>AB15+AB22</f>
        <v>0.761727821644200098</v>
      </c>
      <c r="AC23" s="33">
        <f>AC15+AC22</f>
        <v>0.276274893519099995</v>
      </c>
      <c r="AD23" s="33">
        <f>AD15+AD22</f>
        <v>0.74229083586689999</v>
      </c>
      <c r="AE23" s="61">
        <f>AE15+AE22</f>
        <v>1.36126048208170003</v>
      </c>
      <c r="AF23" s="33">
        <f>AF15+AF22</f>
        <v>0.0199377940825000017</v>
      </c>
      <c r="AG23" s="33">
        <f>AG15+AG22</f>
        <v>0</v>
      </c>
      <c r="AH23" s="33">
        <f>AH15+AH22</f>
        <v>2.41666666666669983</v>
      </c>
      <c r="AI23" s="33">
        <f>AI15+AI22</f>
        <v>0</v>
      </c>
      <c r="AJ23" s="33">
        <f>AJ15+AJ22</f>
        <v>0.0144253308810000007</v>
      </c>
      <c r="AK23" s="33">
        <f>AK15+AK22</f>
        <v>0</v>
      </c>
      <c r="AL23" s="61">
        <f>AL15+AL22</f>
        <v>0.045029108101999995</v>
      </c>
      <c r="AM23" s="33">
        <f>AM15+AM22</f>
        <v>0</v>
      </c>
      <c r="AN23" s="33">
        <f>AN15+AN22</f>
        <v>0.236201873868199996</v>
      </c>
      <c r="AO23" s="33">
        <f>AO15+AO22</f>
        <v>0</v>
      </c>
      <c r="AP23" s="61">
        <f>AP15+AP22</f>
        <v>0.41813586295130003</v>
      </c>
      <c r="AQ23" s="33">
        <f>AQ15+AQ22</f>
        <v>0</v>
      </c>
      <c r="AR23" s="61" t="e">
        <f>AR15+AR22</f>
        <v>#DIV/0!</v>
      </c>
      <c r="AS23" s="33">
        <f>AS15+AS22</f>
        <v>0</v>
      </c>
      <c r="AT23" s="33">
        <f>AT15+AT22</f>
        <v>0.0359376123050000018</v>
      </c>
      <c r="AU23" s="33">
        <f>AU15+AU22</f>
        <v>0</v>
      </c>
      <c r="AV23" s="61">
        <f>AV15+AV22</f>
        <v>0.0270865075334999972</v>
      </c>
      <c r="AW23" s="33">
        <f>AW15+AW22</f>
        <v>0</v>
      </c>
      <c r="AX23" s="33">
        <f>AX15+AX22</f>
        <v>1.67579459813689997</v>
      </c>
      <c r="AY23" s="33">
        <f>AY15+AY22</f>
        <v>0</v>
      </c>
      <c r="AZ23" s="33">
        <f>AZ15+AZ22</f>
        <v>0.124446396544799986</v>
      </c>
      <c r="BA23" s="33">
        <f>BA15+BA22</f>
        <v>0.121721136875400004</v>
      </c>
      <c r="BB23" s="33">
        <f>BB15+BB22</f>
        <v>1.64339275290739995</v>
      </c>
      <c r="BC23" s="33">
        <f>BC15+BC22</f>
        <v>0</v>
      </c>
      <c r="BD23" s="33">
        <f>BD15+BD22</f>
        <v>0.102600704822200006</v>
      </c>
      <c r="BE23" s="33">
        <f>BE15+BE22</f>
        <v>0.00367741698230000047</v>
      </c>
      <c r="BF23" s="61">
        <f>BF15+BF22</f>
        <v>0.0654986081546000065</v>
      </c>
      <c r="BG23" s="61">
        <f>BG15+BG22</f>
        <v>0.119908305413499994</v>
      </c>
      <c r="BH23" s="61">
        <f>BH15+BH22</f>
        <v>0.736551986314399976</v>
      </c>
      <c r="BI23" s="61">
        <f>BI15+BI22</f>
        <v>0.0271847475442999986</v>
      </c>
      <c r="BJ23" s="61">
        <f>BJ15+BJ22</f>
        <v>0.0810201493589000066</v>
      </c>
      <c r="BK23" s="74">
        <f>BK15+BK22</f>
        <v>0.0653547309563999956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>
        <f>J16+J23</f>
        <v>6.06668337929310031</v>
      </c>
      <c r="K24" s="33">
        <f>K16+K23</f>
        <v>20.6955268845373013</v>
      </c>
      <c r="L24" s="61">
        <f>L16+L23</f>
        <v>23.2864674868189994</v>
      </c>
      <c r="M24" s="33">
        <f>M16+M23</f>
        <v>0.612125588912999952</v>
      </c>
      <c r="N24" s="33">
        <f>N16+N23</f>
        <v>6.0953266427849</v>
      </c>
      <c r="O24" s="33">
        <f>O16+O23</f>
        <v>10.1060859854830003</v>
      </c>
      <c r="P24" s="33">
        <f>P16+P23</f>
        <v>3.39011148410620011</v>
      </c>
      <c r="Q24" s="33">
        <f>Q16+Q23</f>
        <v>7.17490538800679989</v>
      </c>
      <c r="R24" s="33">
        <f>R16+R23</f>
        <v>29.7997395558370997</v>
      </c>
      <c r="S24" s="61" t="e">
        <f>S16+S23</f>
        <v>#DIV/0!</v>
      </c>
      <c r="T24" s="61" t="e">
        <f>T16+T23</f>
        <v>#DIV/0!</v>
      </c>
      <c r="U24" s="61">
        <f>U16+U23</f>
        <v>10.0983738205180007</v>
      </c>
      <c r="V24" s="33">
        <f>V16+V23</f>
        <v>1.66339135317240006</v>
      </c>
      <c r="W24" s="61" t="e">
        <f>W16+W23</f>
        <v>#DIV/0!</v>
      </c>
      <c r="X24" s="33">
        <f>X16+X23</f>
        <v>1.88220022716209989</v>
      </c>
      <c r="Y24" s="61">
        <f>Y16+Y23</f>
        <v>17.7460256864723007</v>
      </c>
      <c r="Z24" s="33">
        <f>Z16+Z23</f>
        <v>4.82368596141049988</v>
      </c>
      <c r="AA24" s="61">
        <f>AA16+AA23</f>
        <v>13.0866164542294996</v>
      </c>
      <c r="AB24" s="33">
        <f>AB16+AB23</f>
        <v>9.50766372503479928</v>
      </c>
      <c r="AC24" s="33">
        <f>AC16+AC23</f>
        <v>4.82713633398569986</v>
      </c>
      <c r="AD24" s="33">
        <f>AD16+AD23</f>
        <v>3.2731867177320999</v>
      </c>
      <c r="AE24" s="61">
        <f>AE16+AE23</f>
        <v>15.2540142142669009</v>
      </c>
      <c r="AF24" s="33">
        <f>AF16+AF23</f>
        <v>0.155514793843199994</v>
      </c>
      <c r="AG24" s="33">
        <f>AG16+AG23</f>
        <v>0</v>
      </c>
      <c r="AH24" s="33">
        <f>AH16+AH23</f>
        <v>5.33045977011499961</v>
      </c>
      <c r="AI24" s="33">
        <f>AI16+AI23</f>
        <v>0.0104747689004</v>
      </c>
      <c r="AJ24" s="33">
        <f>AJ16+AJ23</f>
        <v>0.670777885967700094</v>
      </c>
      <c r="AK24" s="33">
        <f>AK16+AK23</f>
        <v>1.51368239603530004</v>
      </c>
      <c r="AL24" s="61">
        <f>AL16+AL23</f>
        <v>0.726898459361200011</v>
      </c>
      <c r="AM24" s="33">
        <f>AM16+AM23</f>
        <v>0.0304818306517000037</v>
      </c>
      <c r="AN24" s="33">
        <f>AN16+AN23</f>
        <v>1.44870482639159999</v>
      </c>
      <c r="AO24" s="33">
        <f>AO16+AO23</f>
        <v>0.0592592592593000056</v>
      </c>
      <c r="AP24" s="61">
        <f>AP16+AP23</f>
        <v>2.87078353668049999</v>
      </c>
      <c r="AQ24" s="33">
        <f>AQ16+AQ23</f>
        <v>0.127005163036000024</v>
      </c>
      <c r="AR24" s="61" t="e">
        <f>AR16+AR23</f>
        <v>#DIV/0!</v>
      </c>
      <c r="AS24" s="33">
        <f>AS16+AS23</f>
        <v>0</v>
      </c>
      <c r="AT24" s="33">
        <f>AT16+AT23</f>
        <v>0.176094300294600004</v>
      </c>
      <c r="AU24" s="33">
        <f>AU16+AU23</f>
        <v>0.0810536980750000069</v>
      </c>
      <c r="AV24" s="61">
        <f>AV16+AV23</f>
        <v>0.331809717284600003</v>
      </c>
      <c r="AW24" s="33">
        <f>AW16+AW23</f>
        <v>0.00435824798430000016</v>
      </c>
      <c r="AX24" s="33">
        <f>AX16+AX23</f>
        <v>2.57922576417159988</v>
      </c>
      <c r="AY24" s="33">
        <f>AY16+AY23</f>
        <v>0</v>
      </c>
      <c r="AZ24" s="33">
        <f>AZ16+AZ23</f>
        <v>0.23425204055490001</v>
      </c>
      <c r="BA24" s="33">
        <f>BA16+BA23</f>
        <v>1.39370701722349999</v>
      </c>
      <c r="BB24" s="33">
        <f>BB16+BB23</f>
        <v>3.64599703650489992</v>
      </c>
      <c r="BC24" s="33">
        <f>BC16+BC23</f>
        <v>0.00716674629719999956</v>
      </c>
      <c r="BD24" s="33">
        <f>BD16+BD23</f>
        <v>2.11892759958959997</v>
      </c>
      <c r="BE24" s="33">
        <f>BE16+BE23</f>
        <v>0.014709667929200001</v>
      </c>
      <c r="BF24" s="61">
        <f>BF16+BF23</f>
        <v>0.184214835434799991</v>
      </c>
      <c r="BG24" s="61">
        <f>BG16+BG23</f>
        <v>0.842884852759599923</v>
      </c>
      <c r="BH24" s="61">
        <f>BH16+BH23</f>
        <v>2.51378065006649987</v>
      </c>
      <c r="BI24" s="61">
        <f>BI16+BI23</f>
        <v>0.0688680271121999965</v>
      </c>
      <c r="BJ24" s="61">
        <f>BJ16+BJ23</f>
        <v>0.454417359447699987</v>
      </c>
      <c r="BK24" s="74">
        <f>BK16+BK23</f>
        <v>0.0835088228887000028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>
        <f>J17+J24</f>
        <v>62.7036851341188992</v>
      </c>
      <c r="K25" s="33">
        <f>K17+K24</f>
        <v>88.2834501277097985</v>
      </c>
      <c r="L25" s="61">
        <f>L17+L24</f>
        <v>87.2916792921641047</v>
      </c>
      <c r="M25" s="33">
        <f>M17+M24</f>
        <v>55.6380893428247987</v>
      </c>
      <c r="N25" s="33">
        <f>N17+N24</f>
        <v>65.6156854166096934</v>
      </c>
      <c r="O25" s="33">
        <f>O17+O24</f>
        <v>77.8631720694979066</v>
      </c>
      <c r="P25" s="33">
        <f>P17+P24</f>
        <v>57.5365742467569987</v>
      </c>
      <c r="Q25" s="33">
        <f>Q17+Q24</f>
        <v>66.0684327572081997</v>
      </c>
      <c r="R25" s="33">
        <f>R17+R24</f>
        <v>66.6525886038080984</v>
      </c>
      <c r="S25" s="61" t="e">
        <f>S17+S24</f>
        <v>#DIV/0!</v>
      </c>
      <c r="T25" s="61" t="e">
        <f>T17+T24</f>
        <v>#DIV/0!</v>
      </c>
      <c r="U25" s="61">
        <f>U17+U24</f>
        <v>74.4830355350331956</v>
      </c>
      <c r="V25" s="33">
        <f>V17+V24</f>
        <v>16.9450683136814995</v>
      </c>
      <c r="W25" s="61" t="e">
        <f>W17+W24</f>
        <v>#DIV/0!</v>
      </c>
      <c r="X25" s="33">
        <f>X17+X24</f>
        <v>56.0644166801882022</v>
      </c>
      <c r="Y25" s="61">
        <f>Y17+Y24</f>
        <v>92.8421454476044943</v>
      </c>
      <c r="Z25" s="33">
        <f>Z17+Z24</f>
        <v>75.1555712105200939</v>
      </c>
      <c r="AA25" s="61">
        <f>AA17+AA24</f>
        <v>82.7008497489378982</v>
      </c>
      <c r="AB25" s="33">
        <f>AB17+AB24</f>
        <v>90.6641895030190028</v>
      </c>
      <c r="AC25" s="33">
        <f>AC17+AC24</f>
        <v>45.9000038371514023</v>
      </c>
      <c r="AD25" s="33">
        <f>AD17+AD24</f>
        <v>75.5557310380226994</v>
      </c>
      <c r="AE25" s="61">
        <f>AE17+AE24</f>
        <v>52.5551836949573001</v>
      </c>
      <c r="AF25" s="33">
        <f>AF17+AF24</f>
        <v>38.2247388148974991</v>
      </c>
      <c r="AG25" s="33">
        <f>AG17+AG24</f>
        <v>13.3808490858382001</v>
      </c>
      <c r="AH25" s="33">
        <f>AH17+AH24</f>
        <v>40.5172413793103985</v>
      </c>
      <c r="AI25" s="33">
        <f>AI17+AI24</f>
        <v>3.67926257626939979</v>
      </c>
      <c r="AJ25" s="33">
        <f>AJ17+AJ24</f>
        <v>22.7956291247430016</v>
      </c>
      <c r="AK25" s="33">
        <f>AK17+AK24</f>
        <v>23.1604180133592017</v>
      </c>
      <c r="AL25" s="61">
        <f>AL17+AL24</f>
        <v>13.3865105657585008</v>
      </c>
      <c r="AM25" s="33">
        <f>AM17+AM24</f>
        <v>1.65255067604350003</v>
      </c>
      <c r="AN25" s="33">
        <f>AN17+AN24</f>
        <v>17.4828753641445012</v>
      </c>
      <c r="AO25" s="33">
        <f>AO17+AO24</f>
        <v>12</v>
      </c>
      <c r="AP25" s="61">
        <f>AP17+AP24</f>
        <v>32.6301993946390994</v>
      </c>
      <c r="AQ25" s="33">
        <f>AQ17+AQ24</f>
        <v>5.07468455782879957</v>
      </c>
      <c r="AR25" s="61" t="e">
        <f>AR17+AR24</f>
        <v>#DIV/0!</v>
      </c>
      <c r="AS25" s="33">
        <f>AS17+AS24</f>
        <v>8.27530690279730052</v>
      </c>
      <c r="AT25" s="33">
        <f>AT17+AT24</f>
        <v>3.91001221878810021</v>
      </c>
      <c r="AU25" s="33">
        <f>AU17+AU24</f>
        <v>3.84397163120569996</v>
      </c>
      <c r="AV25" s="61">
        <f>AV17+AV24</f>
        <v>3.92754359234809982</v>
      </c>
      <c r="AW25" s="33">
        <f>AW17+AW24</f>
        <v>8.05840052298970022</v>
      </c>
      <c r="AX25" s="33">
        <f>AX17+AX24</f>
        <v>39.4467069231848981</v>
      </c>
      <c r="AY25" s="33">
        <f>AY17+AY24</f>
        <v>2.01970443349750006</v>
      </c>
      <c r="AZ25" s="33">
        <f>AZ17+AZ24</f>
        <v>29.1204567914790999</v>
      </c>
      <c r="BA25" s="33">
        <f>BA17+BA24</f>
        <v>16.5317590732963993</v>
      </c>
      <c r="BB25" s="33">
        <f>BB17+BB24</f>
        <v>10.8661488033765998</v>
      </c>
      <c r="BC25" s="33">
        <f>BC17+BC24</f>
        <v>4.19254658385099965</v>
      </c>
      <c r="BD25" s="33">
        <f>BD17+BD24</f>
        <v>21.1803541954766992</v>
      </c>
      <c r="BE25" s="33">
        <f>BE17+BE24</f>
        <v>26.9407568124149002</v>
      </c>
      <c r="BF25" s="61">
        <f>BF17+BF24</f>
        <v>8.61306697232689977</v>
      </c>
      <c r="BG25" s="61">
        <f>BG17+BG24</f>
        <v>41.5376476811849003</v>
      </c>
      <c r="BH25" s="61">
        <f>BH17+BH24</f>
        <v>25.9741494012545004</v>
      </c>
      <c r="BI25" s="61">
        <f>BI17+BI24</f>
        <v>8.01768820906879931</v>
      </c>
      <c r="BJ25" s="61">
        <f>BJ17+BJ24</f>
        <v>17.3911511906439991</v>
      </c>
      <c r="BK25" s="74">
        <f>BK17+BK24</f>
        <v>8.96449059618040067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>
        <f>J18+J25</f>
        <v>98.298445725745907</v>
      </c>
      <c r="K26" s="33">
        <f>K18+K25</f>
        <v>99.6463422620996937</v>
      </c>
      <c r="L26" s="61">
        <f>L18+L25</f>
        <v>99.3000424216714066</v>
      </c>
      <c r="M26" s="33">
        <f>M18+M25</f>
        <v>96.9049829774065046</v>
      </c>
      <c r="N26" s="33">
        <f>N18+N25</f>
        <v>97.0302715414696024</v>
      </c>
      <c r="O26" s="33">
        <f>O18+O25</f>
        <v>99.2774329162151048</v>
      </c>
      <c r="P26" s="33">
        <f>P18+P25</f>
        <v>99.3866301960296994</v>
      </c>
      <c r="Q26" s="33">
        <f>Q18+Q25</f>
        <v>96.5744606141002038</v>
      </c>
      <c r="R26" s="33">
        <f>R18+R25</f>
        <v>99.0990039770527034</v>
      </c>
      <c r="S26" s="61" t="e">
        <f>S18+S25</f>
        <v>#DIV/0!</v>
      </c>
      <c r="T26" s="61" t="e">
        <f>T18+T25</f>
        <v>#DIV/0!</v>
      </c>
      <c r="U26" s="61">
        <f>U18+U25</f>
        <v>99.6453188784046944</v>
      </c>
      <c r="V26" s="33">
        <f>V18+V25</f>
        <v>96.7270260153472066</v>
      </c>
      <c r="W26" s="61" t="e">
        <f>W18+W25</f>
        <v>#DIV/0!</v>
      </c>
      <c r="X26" s="33">
        <f>X18+X25</f>
        <v>98.3368489372059003</v>
      </c>
      <c r="Y26" s="61">
        <f>Y18+Y25</f>
        <v>99.7027786109672007</v>
      </c>
      <c r="Z26" s="33">
        <f>Z18+Z25</f>
        <v>99.158545653790398</v>
      </c>
      <c r="AA26" s="61">
        <f>AA18+AA25</f>
        <v>98.9957512553110064</v>
      </c>
      <c r="AB26" s="33">
        <f>AB18+AB25</f>
        <v>99.7027403622850983</v>
      </c>
      <c r="AC26" s="33">
        <f>AC18+AC25</f>
        <v>94.8697287134033047</v>
      </c>
      <c r="AD26" s="33">
        <f>AD18+AD25</f>
        <v>99.2932443637224935</v>
      </c>
      <c r="AE26" s="61">
        <f>AE18+AE25</f>
        <v>96.7472643176776046</v>
      </c>
      <c r="AF26" s="33">
        <f>AF18+AF25</f>
        <v>95.8728766249301998</v>
      </c>
      <c r="AG26" s="33">
        <f>AG18+AG25</f>
        <v>94.1183762008056988</v>
      </c>
      <c r="AH26" s="33">
        <f>AH18+AH25</f>
        <v>94.8793103448277009</v>
      </c>
      <c r="AI26" s="33">
        <f>AI18+AI25</f>
        <v>92.8457328410191991</v>
      </c>
      <c r="AJ26" s="33">
        <f>AJ18+AJ25</f>
        <v>97.1077211583539963</v>
      </c>
      <c r="AK26" s="33">
        <f>AK18+AK25</f>
        <v>95.5801551389786965</v>
      </c>
      <c r="AL26" s="61">
        <f>AL18+AL25</f>
        <v>96.8994242706891953</v>
      </c>
      <c r="AM26" s="33">
        <f>AM18+AM25</f>
        <v>93.2352108689499062</v>
      </c>
      <c r="AN26" s="33">
        <f>AN18+AN25</f>
        <v>96.2286434139043934</v>
      </c>
      <c r="AO26" s="33">
        <f>AO18+AO25</f>
        <v>96.3614814814815048</v>
      </c>
      <c r="AP26" s="61">
        <f>AP18+AP25</f>
        <v>98.4865978094672982</v>
      </c>
      <c r="AQ26" s="33">
        <f>AQ18+AQ25</f>
        <v>94.9446423148071972</v>
      </c>
      <c r="AR26" s="61" t="e">
        <f>AR18+AR25</f>
        <v>#DIV/0!</v>
      </c>
      <c r="AS26" s="33">
        <f>AS18+AS25</f>
        <v>95.0553431273898042</v>
      </c>
      <c r="AT26" s="33">
        <f>AT18+AT25</f>
        <v>97.2004600014374063</v>
      </c>
      <c r="AU26" s="33">
        <f>AU18+AU25</f>
        <v>94.5146909827761021</v>
      </c>
      <c r="AV26" s="61">
        <f>AV18+AV25</f>
        <v>98.8386659895039941</v>
      </c>
      <c r="AW26" s="33">
        <f>AW18+AW25</f>
        <v>96.4872521246458064</v>
      </c>
      <c r="AX26" s="33">
        <f>AX18+AX25</f>
        <v>98.6237887937086981</v>
      </c>
      <c r="AY26" s="33">
        <f>AY18+AY25</f>
        <v>95.0082101806240047</v>
      </c>
      <c r="AZ26" s="33">
        <f>AZ18+AZ25</f>
        <v>98.3602357161157954</v>
      </c>
      <c r="BA26" s="33">
        <f>BA18+BA25</f>
        <v>94.6158683788772947</v>
      </c>
      <c r="BB26" s="33">
        <f>BB18+BB25</f>
        <v>96.0307125858739994</v>
      </c>
      <c r="BC26" s="33">
        <f>BC18+BC25</f>
        <v>96.8896321070235018</v>
      </c>
      <c r="BD26" s="33">
        <f>BD18+BD25</f>
        <v>93.6655217022796052</v>
      </c>
      <c r="BE26" s="33">
        <f>BE18+BE25</f>
        <v>97.1426470047437931</v>
      </c>
      <c r="BF26" s="61">
        <f>BF18+BF25</f>
        <v>96.2829539872277991</v>
      </c>
      <c r="BG26" s="61">
        <f>BG18+BG25</f>
        <v>97.7429024863339038</v>
      </c>
      <c r="BH26" s="61">
        <f>BH18+BH25</f>
        <v>97.5527466261167007</v>
      </c>
      <c r="BI26" s="61">
        <f>BI18+BI25</f>
        <v>92.4408278661784948</v>
      </c>
      <c r="BJ26" s="61">
        <f>BJ18+BJ25</f>
        <v>94.9837959701282983</v>
      </c>
      <c r="BK26" s="74">
        <f>BK18+BK25</f>
        <v>85.1154600246895967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>
        <f>J19+J26</f>
        <v>100.366633241413993</v>
      </c>
      <c r="K27" s="33">
        <f>K19+K26</f>
        <v>99.9214093915776971</v>
      </c>
      <c r="L27" s="61">
        <f>L19+L26</f>
        <v>99.8333434337313008</v>
      </c>
      <c r="M27" s="33">
        <f>M19+M26</f>
        <v>99.924344028336705</v>
      </c>
      <c r="N27" s="33">
        <f>N19+N26</f>
        <v>99.9425743115753988</v>
      </c>
      <c r="O27" s="33">
        <f>O19+O26</f>
        <v>99.7471015206753009</v>
      </c>
      <c r="P27" s="33">
        <f>P19+P26</f>
        <v>99.9668448754611063</v>
      </c>
      <c r="Q27" s="33">
        <f>Q19+Q26</f>
        <v>99.9531816940424989</v>
      </c>
      <c r="R27" s="33">
        <f>R19+R26</f>
        <v>100.073909830006997</v>
      </c>
      <c r="S27" s="61" t="e">
        <f>S19+S26</f>
        <v>#DIV/0!</v>
      </c>
      <c r="T27" s="61" t="e">
        <f>T19+T26</f>
        <v>#DIV/0!</v>
      </c>
      <c r="U27" s="61">
        <f>U19+U26</f>
        <v>99.8962725021749947</v>
      </c>
      <c r="V27" s="33">
        <f>V19+V26</f>
        <v>99.9555493168631983</v>
      </c>
      <c r="W27" s="61" t="e">
        <f>W19+W26</f>
        <v>#DIV/0!</v>
      </c>
      <c r="X27" s="33">
        <f>X19+X26</f>
        <v>100.279896154469995</v>
      </c>
      <c r="Y27" s="61">
        <f>Y19+Y26</f>
        <v>99.9400103618466034</v>
      </c>
      <c r="Z27" s="33">
        <f>Z19+Z26</f>
        <v>99.8649759304918945</v>
      </c>
      <c r="AA27" s="61">
        <f>AA19+AA26</f>
        <v>99.6644457319429051</v>
      </c>
      <c r="AB27" s="33">
        <f>AB19+AB26</f>
        <v>99.9628425452855964</v>
      </c>
      <c r="AC27" s="33">
        <f>AC19+AC26</f>
        <v>99.6738421395957062</v>
      </c>
      <c r="AD27" s="33">
        <f>AD19+AD26</f>
        <v>99.9763098669403973</v>
      </c>
      <c r="AE27" s="61">
        <f>AE19+AE26</f>
        <v>99.872146805550301</v>
      </c>
      <c r="AF27" s="33">
        <f>AF19+AF26</f>
        <v>99.9641119706516008</v>
      </c>
      <c r="AG27" s="33">
        <f>AG19+AG26</f>
        <v>99.814068794546003</v>
      </c>
      <c r="AH27" s="33">
        <f>AH19+AH26</f>
        <v>99.9712643678162038</v>
      </c>
      <c r="AI27" s="33">
        <f>AI19+AI26</f>
        <v>100.107366381228999</v>
      </c>
      <c r="AJ27" s="33">
        <f>AJ19+AJ26</f>
        <v>99.985574669118904</v>
      </c>
      <c r="AK27" s="33">
        <f>AK19+AK26</f>
        <v>99.5825253178195027</v>
      </c>
      <c r="AL27" s="61">
        <f>AL19+AL26</f>
        <v>99.922807243253601</v>
      </c>
      <c r="AM27" s="33">
        <f>AM19+AM26</f>
        <v>99.8236408369439943</v>
      </c>
      <c r="AN27" s="33">
        <f>AN19+AN26</f>
        <v>99.917329344146097</v>
      </c>
      <c r="AO27" s="33">
        <f>AO19+AO26</f>
        <v>99.9437037037037044</v>
      </c>
      <c r="AP27" s="61">
        <f>AP19+AP26</f>
        <v>98.964021593284798</v>
      </c>
      <c r="AQ27" s="33">
        <f>AQ19+AQ26</f>
        <v>100.088351417764002</v>
      </c>
      <c r="AR27" s="61" t="e">
        <f>AR19+AR26</f>
        <v>#DIV/0!</v>
      </c>
      <c r="AS27" s="33">
        <f>AS19+AS26</f>
        <v>99.9577379754477988</v>
      </c>
      <c r="AT27" s="33">
        <f>AT19+AT26</f>
        <v>100.082656508301994</v>
      </c>
      <c r="AU27" s="33">
        <f>AU19+AU26</f>
        <v>100.024316109422998</v>
      </c>
      <c r="AV27" s="61">
        <f>AV19+AV26</f>
        <v>99.7392923649907033</v>
      </c>
      <c r="AW27" s="33">
        <f>AW19+AW26</f>
        <v>99.9651340161254041</v>
      </c>
      <c r="AX27" s="33">
        <f>AX19+AX26</f>
        <v>100.018723961990005</v>
      </c>
      <c r="AY27" s="33">
        <f>AY19+AY26</f>
        <v>99.9799306695858974</v>
      </c>
      <c r="AZ27" s="33">
        <f>AZ19+AZ26</f>
        <v>99.9780388711979953</v>
      </c>
      <c r="BA27" s="33">
        <f>BA19+BA26</f>
        <v>99.9594262877081974</v>
      </c>
      <c r="BB27" s="33">
        <f>BB19+BB26</f>
        <v>99.941628126262799</v>
      </c>
      <c r="BC27" s="33">
        <f>BC19+BC26</f>
        <v>99.9952221691353031</v>
      </c>
      <c r="BD27" s="33">
        <f>BD19+BD26</f>
        <v>99.8483293928716051</v>
      </c>
      <c r="BE27" s="33">
        <f>BE19+BE26</f>
        <v>99.9374839113006033</v>
      </c>
      <c r="BF27" s="61">
        <f>BF19+BF26</f>
        <v>99.930407728835803</v>
      </c>
      <c r="BG27" s="61">
        <f>BG19+BG26</f>
        <v>100.074061012166993</v>
      </c>
      <c r="BH27" s="61">
        <f>BH19+BH26</f>
        <v>99.434518152442493</v>
      </c>
      <c r="BI27" s="61">
        <f>BI19+BI26</f>
        <v>99.9800645184675005</v>
      </c>
      <c r="BJ27" s="61">
        <f>BJ19+BJ26</f>
        <v>100.088065379737998</v>
      </c>
      <c r="BK27" s="74">
        <f>BK19+BK26</f>
        <v>99.9945537724203035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>
        <f>J20+J27</f>
        <v>100.385434946101995</v>
      </c>
      <c r="K28" s="33">
        <f>K20+K27</f>
        <v>99.9803523478943958</v>
      </c>
      <c r="L28" s="61">
        <f>L20+L27</f>
        <v>100</v>
      </c>
      <c r="M28" s="33">
        <f>M20+M27</f>
        <v>99.924344028336705</v>
      </c>
      <c r="N28" s="33">
        <f>N20+N27</f>
        <v>99.9644507643085944</v>
      </c>
      <c r="O28" s="33">
        <f>O20+O27</f>
        <v>99.8193582290538046</v>
      </c>
      <c r="P28" s="33">
        <f>P20+P27</f>
        <v>99.9751336565958013</v>
      </c>
      <c r="Q28" s="33">
        <f>Q20+Q27</f>
        <v>99.9726893215247969</v>
      </c>
      <c r="R28" s="33">
        <f>R20+R27</f>
        <v>100.073909830006997</v>
      </c>
      <c r="S28" s="61" t="e">
        <f>S20+S27</f>
        <v>#DIV/0!</v>
      </c>
      <c r="T28" s="61" t="e">
        <f>T20+T27</f>
        <v>#DIV/0!</v>
      </c>
      <c r="U28" s="61">
        <f>U20+U27</f>
        <v>99.9096566954428056</v>
      </c>
      <c r="V28" s="33">
        <f>V20+V27</f>
        <v>99.9766049036121984</v>
      </c>
      <c r="W28" s="61" t="e">
        <f>W20+W27</f>
        <v>#DIV/0!</v>
      </c>
      <c r="X28" s="33">
        <f>X20+X27</f>
        <v>100.308291416518003</v>
      </c>
      <c r="Y28" s="61">
        <f>Y20+Y27</f>
        <v>99.9727319826576064</v>
      </c>
      <c r="Z28" s="33">
        <f>Z20+Z27</f>
        <v>99.8649759304918945</v>
      </c>
      <c r="AA28" s="61">
        <f>AA20+AA27</f>
        <v>99.7682502896872023</v>
      </c>
      <c r="AB28" s="33">
        <f>AB20+AB27</f>
        <v>99.9628425452855964</v>
      </c>
      <c r="AC28" s="33">
        <f>AC20+AC27</f>
        <v>99.9693027896091024</v>
      </c>
      <c r="AD28" s="33">
        <f>AD20+AD27</f>
        <v>99.9842065779602933</v>
      </c>
      <c r="AE28" s="61">
        <f>AE20+AE27</f>
        <v>99.9962396119279049</v>
      </c>
      <c r="AF28" s="33">
        <f>AF20+AF27</f>
        <v>99.992024882367005</v>
      </c>
      <c r="AG28" s="33">
        <f>AG20+AG27</f>
        <v>99.8450573287883003</v>
      </c>
      <c r="AH28" s="33">
        <f>AH20+AH27</f>
        <v>99.9971264367816985</v>
      </c>
      <c r="AI28" s="33">
        <f>AI20+AI27</f>
        <v>100.115222457903997</v>
      </c>
      <c r="AJ28" s="33">
        <f>AJ20+AJ27</f>
        <v>99.985574669118904</v>
      </c>
      <c r="AK28" s="33">
        <f>AK20+AK27</f>
        <v>99.9191984486103024</v>
      </c>
      <c r="AL28" s="61">
        <f>AL20+AL27</f>
        <v>99.935672702711301</v>
      </c>
      <c r="AM28" s="33">
        <f>AM20+AM27</f>
        <v>99.8454135731238068</v>
      </c>
      <c r="AN28" s="33">
        <f>AN20+AN27</f>
        <v>99.917329344146097</v>
      </c>
      <c r="AO28" s="33">
        <f>AO20+AO27</f>
        <v>99.9437037037037044</v>
      </c>
      <c r="AP28" s="61">
        <f>AP20+AP27</f>
        <v>98.964021593284798</v>
      </c>
      <c r="AQ28" s="33">
        <f>AQ20+AQ27</f>
        <v>100.088351417764002</v>
      </c>
      <c r="AR28" s="61" t="e">
        <f>AR20+AR27</f>
        <v>#DIV/0!</v>
      </c>
      <c r="AS28" s="33">
        <f>AS20+AS27</f>
        <v>99.9718253169651945</v>
      </c>
      <c r="AT28" s="33">
        <f>AT20+AT27</f>
        <v>100.082656508301994</v>
      </c>
      <c r="AU28" s="33">
        <f>AU20+AU27</f>
        <v>100.030395136779006</v>
      </c>
      <c r="AV28" s="61">
        <f>AV20+AV27</f>
        <v>99.7663788725241005</v>
      </c>
      <c r="AW28" s="33">
        <f>AW20+AW27</f>
        <v>99.9716713881018961</v>
      </c>
      <c r="AX28" s="33">
        <f>AX20+AX27</f>
        <v>100.023404952487994</v>
      </c>
      <c r="AY28" s="33">
        <f>AY20+AY27</f>
        <v>99.9890530925013934</v>
      </c>
      <c r="AZ28" s="33">
        <f>AZ20+AZ27</f>
        <v>99.9926796237326982</v>
      </c>
      <c r="BA28" s="33">
        <f>BA20+BA27</f>
        <v>99.9837705150832932</v>
      </c>
      <c r="BB28" s="33">
        <f>BB20+BB27</f>
        <v>99.9820394234653946</v>
      </c>
      <c r="BC28" s="33">
        <f>BC20+BC27</f>
        <v>99.9952221691353031</v>
      </c>
      <c r="BD28" s="33">
        <f>BD20+BD27</f>
        <v>99.9821563991614966</v>
      </c>
      <c r="BE28" s="33">
        <f>BE20+BE27</f>
        <v>99.9374839113006033</v>
      </c>
      <c r="BF28" s="61">
        <f>BF20+BF27</f>
        <v>100.024561978058003</v>
      </c>
      <c r="BG28" s="61">
        <f>BG20+BG27</f>
        <v>100.109328160817995</v>
      </c>
      <c r="BH28" s="61">
        <f>BH20+BH27</f>
        <v>99.434518152442493</v>
      </c>
      <c r="BI28" s="61">
        <f>BI20+BI27</f>
        <v>99.9855014679764054</v>
      </c>
      <c r="BJ28" s="61">
        <f>BJ20+BJ27</f>
        <v>100.123291531633001</v>
      </c>
      <c r="BK28" s="74">
        <f>BK20+BK27</f>
        <v>99.9963691816135025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320.350000000000023</v>
      </c>
      <c r="K30" s="30">
        <f>SUM(K6:K12)</f>
        <v>305.319999999999993</v>
      </c>
      <c r="L30" s="31">
        <f>SUM(L6:L12)</f>
        <v>330.019999999999982</v>
      </c>
      <c r="M30" s="30">
        <f>SUM(M6:M12)</f>
        <v>290.569999999999993</v>
      </c>
      <c r="N30" s="30">
        <f>SUM(N6:N12)</f>
        <v>365.560000000000002</v>
      </c>
      <c r="O30" s="30">
        <f>SUM(O6:O12)</f>
        <v>303.920000000000016</v>
      </c>
      <c r="P30" s="30">
        <f>SUM(P6:P12)</f>
        <v>241.22999999999999</v>
      </c>
      <c r="Q30" s="30">
        <f>SUM(Q6:Q12)</f>
        <v>256.240000000000009</v>
      </c>
      <c r="R30" s="30">
        <f>SUM(R6:R12)</f>
        <v>284.339999999999975</v>
      </c>
      <c r="S30" s="31">
        <f>SUM(S6:S12)</f>
        <v>0</v>
      </c>
      <c r="T30" s="31">
        <f>SUM(T6:T12)</f>
        <v>0</v>
      </c>
      <c r="U30" s="31">
        <f>SUM(U6:U12)</f>
        <v>298.589999999999975</v>
      </c>
      <c r="V30" s="30">
        <f>SUM(V6:V12)</f>
        <v>427.339999999999975</v>
      </c>
      <c r="W30" s="31">
        <f>SUM(W6:W12)</f>
        <v>0</v>
      </c>
      <c r="X30" s="30">
        <f>SUM(X6:X12)</f>
        <v>247.280000000000001</v>
      </c>
      <c r="Y30" s="31">
        <f>SUM(Y6:Y12)</f>
        <v>366.629999999999995</v>
      </c>
      <c r="Z30" s="30">
        <f>SUM(Z6:Z12)</f>
        <v>510.329999999999984</v>
      </c>
      <c r="AA30" s="31">
        <f>SUM(AA6:AA12)</f>
        <v>413.279999999999973</v>
      </c>
      <c r="AB30" s="30">
        <f>SUM(AB6:AB12)</f>
        <v>215.219999999999999</v>
      </c>
      <c r="AC30" s="30">
        <f>SUM(AC6:AC12)</f>
        <v>260.529999999999973</v>
      </c>
      <c r="AD30" s="30">
        <f>SUM(AD6:AD12)</f>
        <v>253.22999999999999</v>
      </c>
      <c r="AE30" s="31">
        <f>SUM(AE6:AE12)</f>
        <v>531.840000000000032</v>
      </c>
      <c r="AF30" s="30">
        <f>SUM(AF6:AF12)</f>
        <v>250.759999999999991</v>
      </c>
      <c r="AG30" s="30">
        <f>SUM(AG6:AG12)</f>
        <v>322.199999999999989</v>
      </c>
      <c r="AH30" s="30">
        <f>SUM(AH6:AH12)</f>
        <v>347.990000000000009</v>
      </c>
      <c r="AI30" s="30">
        <f>SUM(AI6:AI12)</f>
        <v>382.310000000000002</v>
      </c>
      <c r="AJ30" s="30">
        <f>SUM(AJ6:AJ12)</f>
        <v>277.25</v>
      </c>
      <c r="AK30" s="30">
        <f>SUM(AK6:AK12)</f>
        <v>370.980000000000018</v>
      </c>
      <c r="AL30" s="31">
        <f>SUM(AL6:AL12)</f>
        <v>310.70999999999998</v>
      </c>
      <c r="AM30" s="30">
        <f>SUM(AM6:AM12)</f>
        <v>458.579999999999984</v>
      </c>
      <c r="AN30" s="30">
        <f>SUM(AN6:AN12)</f>
        <v>253.810000000000002</v>
      </c>
      <c r="AO30" s="30">
        <f>SUM(AO6:AO12)</f>
        <v>337.310000000000002</v>
      </c>
      <c r="AP30" s="31">
        <f>SUM(AP6:AP12)</f>
        <v>317.149999999999977</v>
      </c>
      <c r="AQ30" s="30">
        <f>SUM(AQ6:AQ12)</f>
        <v>362.509999999999991</v>
      </c>
      <c r="AR30" s="31">
        <f>SUM(AR6:AR12)</f>
        <v>0</v>
      </c>
      <c r="AS30" s="30">
        <f>SUM(AS6:AS12)</f>
        <v>496.759999999999991</v>
      </c>
      <c r="AT30" s="30">
        <f>SUM(AT6:AT12)</f>
        <v>278.490000000000009</v>
      </c>
      <c r="AU30" s="30">
        <f>SUM(AU6:AU12)</f>
        <v>493.649999999999977</v>
      </c>
      <c r="AV30" s="31">
        <f>SUM(AV6:AV12)</f>
        <v>294.660000000000025</v>
      </c>
      <c r="AW30" s="30">
        <f>SUM(AW6:AW12)</f>
        <v>458.769999999999982</v>
      </c>
      <c r="AX30" s="30">
        <f>SUM(AX6:AX12)</f>
        <v>213.680000000000007</v>
      </c>
      <c r="AY30" s="30">
        <f>SUM(AY6:AY12)</f>
        <v>548.039999999999964</v>
      </c>
      <c r="AZ30" s="30">
        <f>SUM(AZ6:AZ12)</f>
        <v>273.189999999999998</v>
      </c>
      <c r="BA30" s="30">
        <f>SUM(BA6:BA12)</f>
        <v>492.850000000000023</v>
      </c>
      <c r="BB30" s="30">
        <f>SUM(BB6:BB12)</f>
        <v>222.669999999999987</v>
      </c>
      <c r="BC30" s="30">
        <f>SUM(BC6:BC12)</f>
        <v>418.579999999999984</v>
      </c>
      <c r="BD30" s="30">
        <f>SUM(BD6:BD12)</f>
        <v>224.129999999999995</v>
      </c>
      <c r="BE30" s="30">
        <f>SUM(BE6:BE12)</f>
        <v>271.759999999999991</v>
      </c>
      <c r="BF30" s="31">
        <f>SUM(BF6:BF12)</f>
        <v>244.340000000000003</v>
      </c>
      <c r="BG30" s="31">
        <f>SUM(BG6:BG12)</f>
        <v>283.860000000000014</v>
      </c>
      <c r="BH30" s="31">
        <f>SUM(BH6:BH12)</f>
        <v>209.25</v>
      </c>
      <c r="BI30" s="31">
        <f>SUM(BI6:BI12)</f>
        <v>551.700000000000045</v>
      </c>
      <c r="BJ30" s="31">
        <f>SUM(BJ6:BJ12)</f>
        <v>284.230000000000018</v>
      </c>
      <c r="BK30" s="73">
        <f>SUM(BK6:BK12)</f>
        <v>550.82000000000005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-1.23000000000001997</v>
      </c>
      <c r="K31" s="36">
        <f>K4-K30</f>
        <v>0.0600000000000020073</v>
      </c>
      <c r="L31" s="62">
        <f>L4-L30</f>
        <v>0</v>
      </c>
      <c r="M31" s="36">
        <f>M4-M30</f>
        <v>0.220000000000027018</v>
      </c>
      <c r="N31" s="36">
        <f>N4-N30</f>
        <v>0.129999999999995008</v>
      </c>
      <c r="O31" s="36">
        <f>O4-O30</f>
        <v>0.550000000000011013</v>
      </c>
      <c r="P31" s="36">
        <f>P4-P30</f>
        <v>0.0600000000000020073</v>
      </c>
      <c r="Q31" s="36">
        <f>Q4-Q30</f>
        <v>0.0699999999999930012</v>
      </c>
      <c r="R31" s="36">
        <f>R4-R30</f>
        <v>-0.209999999999980025</v>
      </c>
      <c r="S31" s="62">
        <f>S4-S30</f>
        <v>0</v>
      </c>
      <c r="T31" s="62">
        <f>T4-T30</f>
        <v>0</v>
      </c>
      <c r="U31" s="62">
        <f>U4-U30</f>
        <v>0.270000000000039009</v>
      </c>
      <c r="V31" s="36">
        <f>V4-V30</f>
        <v>0.100000000000023004</v>
      </c>
      <c r="W31" s="62">
        <f>W4-W30</f>
        <v>0</v>
      </c>
      <c r="X31" s="36">
        <f>X4-X30</f>
        <v>-0.759999999999990994</v>
      </c>
      <c r="Y31" s="62">
        <f>Y4-Y30</f>
        <v>0.100000000000023004</v>
      </c>
      <c r="Z31" s="36">
        <f>Z4-Z30</f>
        <v>0.689999999999997904</v>
      </c>
      <c r="AA31" s="62">
        <f>AA4-AA30</f>
        <v>0.96000000000003709</v>
      </c>
      <c r="AB31" s="36">
        <f>AB4-AB30</f>
        <v>0.0800000000000130029</v>
      </c>
      <c r="AC31" s="36">
        <f>AC4-AC30</f>
        <v>0.0800000000000409983</v>
      </c>
      <c r="AD31" s="36">
        <f>AD4-AD30</f>
        <v>0.0400000000000200018</v>
      </c>
      <c r="AE31" s="62">
        <f>AE4-AE30</f>
        <v>0.019999999999982002</v>
      </c>
      <c r="AF31" s="36">
        <f>AF4-AF30</f>
        <v>0.0200000000000100009</v>
      </c>
      <c r="AG31" s="36">
        <f>AG4-AG30</f>
        <v>0.5</v>
      </c>
      <c r="AH31" s="36">
        <f>AH4-AH30</f>
        <v>0.00999999999999100098</v>
      </c>
      <c r="AI31" s="36">
        <f>AI4-AI30</f>
        <v>-0.439999999999997993</v>
      </c>
      <c r="AJ31" s="36">
        <f>AJ4-AJ30</f>
        <v>0.0400000000000200018</v>
      </c>
      <c r="AK31" s="36">
        <f>AK4-AK30</f>
        <v>0.299999999999955023</v>
      </c>
      <c r="AL31" s="62">
        <f>AL4-AL30</f>
        <v>0.200000000000046008</v>
      </c>
      <c r="AM31" s="36">
        <f>AM4-AM30</f>
        <v>0.710000000000036025</v>
      </c>
      <c r="AN31" s="36">
        <f>AN4-AN30</f>
        <v>0.210000000000008002</v>
      </c>
      <c r="AO31" s="36">
        <f>AO4-AO30</f>
        <v>0.189999999999997993</v>
      </c>
      <c r="AP31" s="62">
        <f>AP4-AP30</f>
        <v>3.32000000000005002</v>
      </c>
      <c r="AQ31" s="36">
        <f>AQ4-AQ30</f>
        <v>-0.319999999999993001</v>
      </c>
      <c r="AR31" s="62">
        <f>AR4-AR30</f>
        <v>0</v>
      </c>
      <c r="AS31" s="36">
        <f>AS4-AS30</f>
        <v>0.139999999999986002</v>
      </c>
      <c r="AT31" s="36">
        <f>AT4-AT30</f>
        <v>-0.230000000000018012</v>
      </c>
      <c r="AU31" s="36">
        <f>AU4-AU30</f>
        <v>-0.149999999999977014</v>
      </c>
      <c r="AV31" s="62">
        <f>AV4-AV30</f>
        <v>0.689999999999997904</v>
      </c>
      <c r="AW31" s="36">
        <f>AW4-AW30</f>
        <v>0.129999999999995008</v>
      </c>
      <c r="AX31" s="36">
        <f>AX4-AX30</f>
        <v>-0.0500000000000110045</v>
      </c>
      <c r="AY31" s="36">
        <f>AY4-AY30</f>
        <v>0.0600000000000589928</v>
      </c>
      <c r="AZ31" s="36">
        <f>AZ4-AZ30</f>
        <v>0.019999999999982002</v>
      </c>
      <c r="BA31" s="36">
        <f>BA4-BA30</f>
        <v>0.079999999999983995</v>
      </c>
      <c r="BB31" s="36">
        <f>BB4-BB30</f>
        <v>0.0400000000000200018</v>
      </c>
      <c r="BC31" s="36">
        <f>BC4-BC30</f>
        <v>0.0200000000000389999</v>
      </c>
      <c r="BD31" s="36">
        <f>BD4-BD30</f>
        <v>0.0399999999999919975</v>
      </c>
      <c r="BE31" s="36">
        <f>BE4-BE30</f>
        <v>0.170000000000016005</v>
      </c>
      <c r="BF31" s="62">
        <f>BF4-BF30</f>
        <v>-0.0600000000000020073</v>
      </c>
      <c r="BG31" s="62">
        <f>BG4-BG30</f>
        <v>-0.310000000000002007</v>
      </c>
      <c r="BH31" s="62">
        <f>BH4-BH30</f>
        <v>1.18999999999999995</v>
      </c>
      <c r="BI31" s="62">
        <f>BI4-BI30</f>
        <v>0.0799999999999270095</v>
      </c>
      <c r="BJ31" s="62">
        <f>BJ4-BJ30</f>
        <v>-0.350000000000023004</v>
      </c>
      <c r="BK31" s="75">
        <f>BK4-BK30</f>
        <v>0.019999999999982002</v>
      </c>
    </row>
    <row r="33" spans="1:1">
      <c r="A33" s="58" t="s">
        <v>115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BV36"/>
  <sheetViews>
    <sheetView view="normal" topLeftCell="T1" workbookViewId="0">
      <selection activeCell="BI31" sqref="BI31"/>
    </sheetView>
  </sheetViews>
  <sheetFormatPr defaultRowHeight="15.40"/>
  <cols>
    <col min="1" max="1" width="10.455357" customWidth="1"/>
    <col min="66" max="66" width="16.000000" customWidth="1"/>
    <col min="67" max="74" width="11.812500" customWidth="1"/>
  </cols>
  <sheetData>
    <row r="1" spans="2:22">
      <c r="B1" t="s">
        <v>0</v>
      </c>
      <c r="V1" t="s">
        <v>1</v>
      </c>
    </row>
    <row r="2" spans="2:74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  <c r="AT2" t="s">
        <v>24</v>
      </c>
      <c r="AU2" t="s">
        <v>24</v>
      </c>
      <c r="AV2" t="s">
        <v>25</v>
      </c>
      <c r="AW2" t="s">
        <v>25</v>
      </c>
      <c r="AX2" t="s">
        <v>26</v>
      </c>
      <c r="AY2" t="s">
        <v>26</v>
      </c>
      <c r="AZ2" t="s">
        <v>27</v>
      </c>
      <c r="BA2" t="s">
        <v>27</v>
      </c>
      <c r="BB2" t="s">
        <v>28</v>
      </c>
      <c r="BC2" t="s">
        <v>28</v>
      </c>
      <c r="BD2" t="s">
        <v>29</v>
      </c>
      <c r="BE2" t="s">
        <v>29</v>
      </c>
      <c r="BF2" t="s">
        <v>30</v>
      </c>
      <c r="BG2" t="s">
        <v>30</v>
      </c>
      <c r="BH2" t="s">
        <v>31</v>
      </c>
      <c r="BI2" t="s">
        <v>31</v>
      </c>
      <c r="BJ2" t="s">
        <v>32</v>
      </c>
      <c r="BK2" t="s">
        <v>33</v>
      </c>
      <c r="BL2" t="s">
        <v>66</v>
      </c>
      <c r="BM2" t="s">
        <v>66</v>
      </c>
      <c r="BN2" t="s">
        <v>66</v>
      </c>
      <c r="BO2" t="s">
        <v>132</v>
      </c>
      <c r="BP2" t="s">
        <v>132</v>
      </c>
      <c r="BQ2" t="s">
        <v>132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</row>
    <row r="3" spans="2:74">
      <c r="B3" t="s">
        <v>35</v>
      </c>
      <c r="C3" t="s">
        <v>36</v>
      </c>
      <c r="D3" t="s">
        <v>35</v>
      </c>
      <c r="E3" t="s">
        <v>36</v>
      </c>
      <c r="F3" t="s">
        <v>35</v>
      </c>
      <c r="G3" t="s">
        <v>36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  <c r="AE3" t="s">
        <v>36</v>
      </c>
      <c r="AF3" t="s">
        <v>35</v>
      </c>
      <c r="AG3" t="s">
        <v>36</v>
      </c>
      <c r="AH3" t="s">
        <v>35</v>
      </c>
      <c r="AI3" t="s">
        <v>36</v>
      </c>
      <c r="AJ3" t="s">
        <v>35</v>
      </c>
      <c r="AK3" t="s">
        <v>36</v>
      </c>
      <c r="AL3" t="s">
        <v>35</v>
      </c>
      <c r="AM3" t="s">
        <v>36</v>
      </c>
      <c r="AN3" t="s">
        <v>35</v>
      </c>
      <c r="AO3" t="s">
        <v>36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35</v>
      </c>
      <c r="AW3" t="s">
        <v>36</v>
      </c>
      <c r="AX3" t="s">
        <v>35</v>
      </c>
      <c r="AY3" t="s">
        <v>36</v>
      </c>
      <c r="AZ3" t="s">
        <v>35</v>
      </c>
      <c r="BA3" t="s">
        <v>36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77</v>
      </c>
      <c r="BJ3" t="s">
        <v>35</v>
      </c>
      <c r="BK3" t="s">
        <v>36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  <c r="BV3" t="s">
        <v>143</v>
      </c>
    </row>
    <row r="4" spans="1:74">
      <c r="A4" t="s">
        <v>40</v>
      </c>
      <c r="AO4" t="n">
        <v>206.97999999999999</v>
      </c>
      <c r="AT4" t="n">
        <v>119.299999999999997</v>
      </c>
      <c r="AW4" t="n">
        <v>268.470000000000027</v>
      </c>
      <c r="AX4" t="n">
        <v>138.900000000000006</v>
      </c>
      <c r="AY4" t="n">
        <v>265.399999999999977</v>
      </c>
      <c r="AZ4" t="n">
        <v>84.2000000000000028</v>
      </c>
      <c r="BA4" t="n">
        <v>117.560000000000002</v>
      </c>
      <c r="BB4" t="n">
        <v>203.099999999999994</v>
      </c>
      <c r="BC4" t="n">
        <v>143.699999999999989</v>
      </c>
      <c r="BD4" t="n">
        <v>167.02000000000001</v>
      </c>
      <c r="BE4" t="n">
        <v>176.800000000000011</v>
      </c>
      <c r="BF4" t="n">
        <v>106.299999999999997</v>
      </c>
      <c r="BG4" t="n">
        <v>125.400000000000006</v>
      </c>
      <c r="BH4" t="n">
        <v>144</v>
      </c>
      <c r="BI4" t="n">
        <v>270.360000000000014</v>
      </c>
      <c r="BJ4" t="n">
        <v>150.860000000000014</v>
      </c>
      <c r="BK4" t="n">
        <v>149</v>
      </c>
      <c r="BL4" t="n">
        <v>232.199999999999989</v>
      </c>
      <c r="BM4" t="n">
        <v>283.800000000000011</v>
      </c>
      <c r="BN4" t="n">
        <v>287.589999999999975</v>
      </c>
      <c r="BO4" t="n">
        <v>355</v>
      </c>
      <c r="BP4" t="n">
        <v>232.360000000000014</v>
      </c>
      <c r="BQ4" t="n">
        <v>205.5</v>
      </c>
      <c r="BR4" t="n">
        <v>191.800000000000011</v>
      </c>
      <c r="BS4" t="n">
        <v>68.4599999999999937</v>
      </c>
      <c r="BT4" t="n">
        <v>165.800000000000011</v>
      </c>
      <c r="BU4" t="n">
        <v>182.680000000000007</v>
      </c>
      <c r="BV4" t="n">
        <v>206.659999999999997</v>
      </c>
    </row>
    <row r="5" spans="1:74">
      <c r="A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</row>
    <row r="6" spans="1:74">
      <c r="A6" t="n">
        <v>2</v>
      </c>
      <c r="AO6" t="n">
        <v>0</v>
      </c>
      <c r="AT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0.1</v>
      </c>
      <c r="BF6" t="n">
        <v>0</v>
      </c>
      <c r="BG6" t="n">
        <v>0</v>
      </c>
      <c r="BH6" t="n">
        <v>0.8</v>
      </c>
      <c r="BI6" t="n">
        <v>0</v>
      </c>
      <c r="BJ6" t="n">
        <v>0.4</v>
      </c>
      <c r="BK6" t="n">
        <v>0.1</v>
      </c>
      <c r="BL6" t="n">
        <v>0</v>
      </c>
      <c r="BM6" t="n">
        <v>0</v>
      </c>
      <c r="BN6" t="n">
        <v>39.6000000000000014</v>
      </c>
      <c r="BO6" t="n">
        <v>0.2</v>
      </c>
      <c r="BP6" t="n">
        <v>2.5</v>
      </c>
      <c r="BQ6" t="n">
        <v>105.900000000000006</v>
      </c>
      <c r="BR6" t="n">
        <v>0.1</v>
      </c>
      <c r="BS6" t="n">
        <v>0</v>
      </c>
      <c r="BT6" t="n">
        <v>0</v>
      </c>
      <c r="BU6" t="n">
        <v>0.1</v>
      </c>
      <c r="BV6" t="n">
        <v>0.5</v>
      </c>
    </row>
    <row r="7" spans="1:74">
      <c r="A7" t="n">
        <v>1</v>
      </c>
      <c r="AO7" t="n">
        <v>0</v>
      </c>
      <c r="AT7" t="n">
        <v>0.1</v>
      </c>
      <c r="AW7" t="n">
        <v>0.1</v>
      </c>
      <c r="AX7" t="n">
        <v>0.1</v>
      </c>
      <c r="AY7" t="n">
        <v>0</v>
      </c>
      <c r="AZ7" t="n">
        <v>0</v>
      </c>
      <c r="BA7" t="n">
        <v>0</v>
      </c>
      <c r="BB7" t="n">
        <v>0.3</v>
      </c>
      <c r="BC7" t="n">
        <v>0</v>
      </c>
      <c r="BD7" t="n">
        <v>0.8</v>
      </c>
      <c r="BE7" t="n">
        <v>0.2</v>
      </c>
      <c r="BF7" t="n">
        <v>0.1</v>
      </c>
      <c r="BG7" t="n">
        <v>0</v>
      </c>
      <c r="BH7" t="n">
        <v>1</v>
      </c>
      <c r="BI7" t="n">
        <v>0.130000000000000004</v>
      </c>
      <c r="BJ7" t="n">
        <v>0.6</v>
      </c>
      <c r="BK7" t="n">
        <v>0</v>
      </c>
      <c r="BL7" t="n">
        <v>0.2</v>
      </c>
      <c r="BM7" t="n">
        <v>0</v>
      </c>
      <c r="BN7" t="n">
        <v>88</v>
      </c>
      <c r="BO7" t="n">
        <v>0.5</v>
      </c>
      <c r="BP7" t="n">
        <v>0.7</v>
      </c>
      <c r="BQ7" t="n">
        <v>7.70000000000000018</v>
      </c>
      <c r="BR7" t="n">
        <v>0.6</v>
      </c>
      <c r="BS7" t="n">
        <v>0.1</v>
      </c>
      <c r="BT7" t="n">
        <v>0.8</v>
      </c>
      <c r="BU7" t="n">
        <v>1.39999999999999991</v>
      </c>
      <c r="BV7" t="n">
        <v>0.5</v>
      </c>
    </row>
    <row r="8" spans="1:74">
      <c r="A8" t="n">
        <v>0.5</v>
      </c>
      <c r="AO8" t="n">
        <v>0</v>
      </c>
      <c r="AT8" t="n">
        <v>0.4</v>
      </c>
      <c r="AW8" t="n">
        <v>0.1</v>
      </c>
      <c r="AX8" t="n">
        <v>0.1</v>
      </c>
      <c r="AY8" t="n">
        <v>0.1</v>
      </c>
      <c r="AZ8" t="n">
        <v>0</v>
      </c>
      <c r="BA8" t="n">
        <v>0.7</v>
      </c>
      <c r="BB8" t="n">
        <v>3.79999999999999982</v>
      </c>
      <c r="BC8" t="n">
        <v>0</v>
      </c>
      <c r="BD8" t="n">
        <v>3.60000000000000009</v>
      </c>
      <c r="BE8" t="n">
        <v>2.60000000000000009</v>
      </c>
      <c r="BF8" t="n">
        <v>0.1</v>
      </c>
      <c r="BG8" t="n">
        <v>0.2</v>
      </c>
      <c r="BH8" t="n">
        <v>5.70000000000000018</v>
      </c>
      <c r="BI8" t="n">
        <v>1.17999999999999994</v>
      </c>
      <c r="BJ8" t="n">
        <v>2.29999999999999982</v>
      </c>
      <c r="BK8" t="n">
        <v>0.3</v>
      </c>
      <c r="BL8" t="n">
        <v>29.3000000000000007</v>
      </c>
      <c r="BM8" t="n">
        <v>5.29999999999999982</v>
      </c>
      <c r="BN8" t="n">
        <v>129.199999999999989</v>
      </c>
      <c r="BO8" t="n">
        <v>8.90000000000000036</v>
      </c>
      <c r="BP8" t="n">
        <v>7.09999999999999964</v>
      </c>
      <c r="BQ8" t="n">
        <v>20.5</v>
      </c>
      <c r="BR8" t="n">
        <v>1.10000000000000009</v>
      </c>
      <c r="BS8" t="n">
        <v>0.1</v>
      </c>
      <c r="BT8" t="n">
        <v>1.9</v>
      </c>
      <c r="BU8" t="n">
        <v>2.70000000000000018</v>
      </c>
      <c r="BV8" t="n">
        <v>5.20000000000000018</v>
      </c>
    </row>
    <row r="9" spans="1:74">
      <c r="A9" t="n">
        <v>0.25</v>
      </c>
      <c r="AO9" t="n">
        <v>15.2899999999999991</v>
      </c>
      <c r="AT9" t="n">
        <v>20.5</v>
      </c>
      <c r="AW9" t="n">
        <v>17.8000000000000007</v>
      </c>
      <c r="AX9" t="n">
        <v>6.09999999999999964</v>
      </c>
      <c r="AY9" t="n">
        <v>14.5999999999999996</v>
      </c>
      <c r="AZ9" t="n">
        <v>2.39999999999999991</v>
      </c>
      <c r="BA9" t="n">
        <v>14.8000000000000007</v>
      </c>
      <c r="BB9" t="n">
        <v>23.6000000000000014</v>
      </c>
      <c r="BC9" t="n">
        <v>8.09999999999999964</v>
      </c>
      <c r="BD9" t="n">
        <v>28.8999999999999986</v>
      </c>
      <c r="BE9" t="n">
        <v>48</v>
      </c>
      <c r="BF9" t="n">
        <v>10.8000000000000007</v>
      </c>
      <c r="BG9" t="n">
        <v>22.6999999999999993</v>
      </c>
      <c r="BH9" t="n">
        <v>38.6000000000000014</v>
      </c>
      <c r="BI9" t="n">
        <v>17.370000000000001</v>
      </c>
      <c r="BJ9" t="n">
        <v>35.7999999999999972</v>
      </c>
      <c r="BK9" t="n">
        <v>35.7000000000000028</v>
      </c>
      <c r="BL9" t="n">
        <v>86.0999999999999943</v>
      </c>
      <c r="BM9" t="n">
        <v>135</v>
      </c>
      <c r="BN9" t="n">
        <v>25</v>
      </c>
      <c r="BO9" t="n">
        <v>287.399999999999977</v>
      </c>
      <c r="BP9" t="n">
        <v>17.6999999999999993</v>
      </c>
      <c r="BQ9" t="n">
        <v>38</v>
      </c>
      <c r="BR9" t="n">
        <v>1.8</v>
      </c>
      <c r="BS9" t="n">
        <v>2.5</v>
      </c>
      <c r="BT9" t="n">
        <v>3.79999999999999982</v>
      </c>
      <c r="BU9" t="n">
        <v>13.8000000000000007</v>
      </c>
      <c r="BV9" t="n">
        <v>24.3000000000000007</v>
      </c>
    </row>
    <row r="10" spans="1:74">
      <c r="A10" t="n">
        <v>0.125</v>
      </c>
      <c r="AO10" t="n">
        <v>179.620000000000005</v>
      </c>
      <c r="AT10" t="n">
        <v>91.7999999999999972</v>
      </c>
      <c r="AW10" t="n">
        <v>235.900000000000006</v>
      </c>
      <c r="AX10" t="n">
        <v>116.299999999999997</v>
      </c>
      <c r="AY10" t="n">
        <v>237.099999999999994</v>
      </c>
      <c r="AZ10" t="n">
        <v>77.9000000000000057</v>
      </c>
      <c r="BA10" t="n">
        <v>98.0999999999999943</v>
      </c>
      <c r="BB10" t="n">
        <v>170.400000000000006</v>
      </c>
      <c r="BC10" t="n">
        <v>130.699999999999989</v>
      </c>
      <c r="BD10" t="n">
        <v>121.700000000000003</v>
      </c>
      <c r="BE10" t="n">
        <v>117.400000000000006</v>
      </c>
      <c r="BF10" t="n">
        <v>95.5</v>
      </c>
      <c r="BG10" t="n">
        <v>95.5999999999999943</v>
      </c>
      <c r="BH10" t="n">
        <v>92.7000000000000028</v>
      </c>
      <c r="BI10" t="n">
        <v>225.330000000000013</v>
      </c>
      <c r="BJ10" t="n">
        <v>107.299999999999997</v>
      </c>
      <c r="BK10" t="n">
        <v>108.200000000000003</v>
      </c>
      <c r="BL10" t="n">
        <v>112</v>
      </c>
      <c r="BM10" t="n">
        <v>141.5</v>
      </c>
      <c r="BN10" t="n">
        <v>4.70000000000000018</v>
      </c>
      <c r="BO10" t="n">
        <v>56</v>
      </c>
      <c r="BP10" t="n">
        <v>71.2000000000000028</v>
      </c>
      <c r="BQ10" t="n">
        <v>30.8000000000000007</v>
      </c>
      <c r="BR10" t="n">
        <v>85.9000000000000057</v>
      </c>
      <c r="BS10" t="n">
        <v>38.1000000000000014</v>
      </c>
      <c r="BT10" t="n">
        <v>84.5</v>
      </c>
      <c r="BU10" t="n">
        <v>149.599999999999994</v>
      </c>
      <c r="BV10" t="n">
        <v>166.400000000000006</v>
      </c>
    </row>
    <row r="11" spans="1:74">
      <c r="A11" t="n">
        <v>0.0625</v>
      </c>
      <c r="AO11" t="n">
        <v>11.9600000000000009</v>
      </c>
      <c r="AT11" t="n">
        <v>6.59999999999999964</v>
      </c>
      <c r="AW11" t="n">
        <v>14.8000000000000007</v>
      </c>
      <c r="AX11" t="n">
        <v>16.8000000000000007</v>
      </c>
      <c r="AY11" t="n">
        <v>13.5999999999999996</v>
      </c>
      <c r="AZ11" t="n">
        <v>3.70000000000000018</v>
      </c>
      <c r="BA11" t="n">
        <v>3.79999999999999982</v>
      </c>
      <c r="BB11" t="n">
        <v>5.09999999999999964</v>
      </c>
      <c r="BC11" t="n">
        <v>4.79999999999999982</v>
      </c>
      <c r="BD11" t="n">
        <v>10.0999999999999996</v>
      </c>
      <c r="BE11" t="n">
        <v>8.5</v>
      </c>
      <c r="BF11" t="n">
        <v>4.09999999999999964</v>
      </c>
      <c r="BG11" t="n">
        <v>7.09999999999999964</v>
      </c>
      <c r="BH11" t="n">
        <v>6.09999999999999964</v>
      </c>
      <c r="BI11" t="n">
        <v>26.2199999999999989</v>
      </c>
      <c r="BJ11" t="n">
        <v>5.09999999999999964</v>
      </c>
      <c r="BK11" t="n">
        <v>4.79999999999999982</v>
      </c>
      <c r="BL11" t="n">
        <v>4.59999999999999964</v>
      </c>
      <c r="BM11" t="n">
        <v>2.29999999999999982</v>
      </c>
      <c r="BN11" t="n">
        <v>0.2</v>
      </c>
      <c r="BO11" t="n">
        <v>1.8</v>
      </c>
      <c r="BP11" t="n">
        <v>117.5</v>
      </c>
      <c r="BQ11" t="n">
        <v>2.20000000000000018</v>
      </c>
      <c r="BR11" t="n">
        <v>93.4000000000000057</v>
      </c>
      <c r="BS11" t="n">
        <v>7.5</v>
      </c>
      <c r="BT11" t="n">
        <v>63.1000000000000014</v>
      </c>
      <c r="BU11" t="n">
        <v>14.6999999999999993</v>
      </c>
      <c r="BV11" t="n">
        <v>7.70000000000000018</v>
      </c>
    </row>
    <row r="12" spans="1:74">
      <c r="A12" t="s">
        <v>42</v>
      </c>
      <c r="AO12" t="n">
        <v>0</v>
      </c>
      <c r="AT12" t="n">
        <v>0.1</v>
      </c>
      <c r="AW12" t="n">
        <v>0.1</v>
      </c>
      <c r="AX12" t="n">
        <v>0.2</v>
      </c>
      <c r="AY12" t="n">
        <v>0</v>
      </c>
      <c r="AZ12" t="n">
        <v>0</v>
      </c>
      <c r="BA12" t="n">
        <v>0.1</v>
      </c>
      <c r="BB12" t="n">
        <v>0</v>
      </c>
      <c r="BC12" t="n">
        <v>0</v>
      </c>
      <c r="BD12" t="n">
        <v>0.1</v>
      </c>
      <c r="BE12" t="n">
        <v>0</v>
      </c>
      <c r="BF12" t="n">
        <v>0.04</v>
      </c>
      <c r="BG12" t="n">
        <v>0.1</v>
      </c>
      <c r="BH12" t="n">
        <v>0</v>
      </c>
      <c r="BI12" t="n">
        <v>0.09</v>
      </c>
      <c r="BJ12" t="n">
        <v>0</v>
      </c>
      <c r="BK12" t="n">
        <v>0</v>
      </c>
      <c r="BL12" t="n">
        <v>0.1</v>
      </c>
      <c r="BM12" t="n">
        <v>0.2</v>
      </c>
      <c r="BN12" t="n">
        <v>0</v>
      </c>
      <c r="BO12" t="n">
        <v>0.520000000000000018</v>
      </c>
      <c r="BP12" t="n">
        <v>15.4000000000000004</v>
      </c>
      <c r="BQ12" t="n">
        <v>1.30000000000000004</v>
      </c>
      <c r="BR12" t="n">
        <v>8.90000000000000036</v>
      </c>
      <c r="BS12" t="n">
        <v>20.1999999999999993</v>
      </c>
      <c r="BT12" t="n">
        <v>11.0999999999999996</v>
      </c>
      <c r="BU12" t="n">
        <v>0.3</v>
      </c>
      <c r="BV12" t="n">
        <v>0.1</v>
      </c>
    </row>
    <row r="13" spans="1:7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 t="n">
        <v>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</row>
    <row r="14" spans="1:74">
      <c r="A14" t="s">
        <v>43</v>
      </c>
      <c r="B14" t="e">
        <f>(B6/B$4)*100</f>
        <v>#DIV/0!</v>
      </c>
      <c r="C14" t="e">
        <f>(C6/C$4)*100</f>
        <v>#DIV/0!</v>
      </c>
      <c r="D14" t="e">
        <f>(D6/D$4)*100</f>
        <v>#DIV/0!</v>
      </c>
      <c r="E14" t="e">
        <f>(E6/E$4)*100</f>
        <v>#DIV/0!</v>
      </c>
      <c r="F14" t="e">
        <f>(F6/F$4)*100</f>
        <v>#DIV/0!</v>
      </c>
      <c r="G14" t="e">
        <f>(G6/G$4)*100</f>
        <v>#DIV/0!</v>
      </c>
      <c r="H14" t="e">
        <f>(H6/H$4)*100</f>
        <v>#DIV/0!</v>
      </c>
      <c r="I14" t="e">
        <f>(I6/I$4)*100</f>
        <v>#DIV/0!</v>
      </c>
      <c r="J14" t="e">
        <f>(J6/J$4)*100</f>
        <v>#DIV/0!</v>
      </c>
      <c r="K14" t="e">
        <f>(K6/K$4)*100</f>
        <v>#DIV/0!</v>
      </c>
      <c r="L14" t="e">
        <f>(L6/L$4)*100</f>
        <v>#DIV/0!</v>
      </c>
      <c r="M14" t="e">
        <f>(M6/M$4)*100</f>
        <v>#DIV/0!</v>
      </c>
      <c r="N14" t="e">
        <f>(N6/N$4)*100</f>
        <v>#DIV/0!</v>
      </c>
      <c r="O14" t="e">
        <f>(O6/O$4)*100</f>
        <v>#DIV/0!</v>
      </c>
      <c r="P14" t="e">
        <f>(P6/P$4)*100</f>
        <v>#DIV/0!</v>
      </c>
      <c r="Q14" t="e">
        <f>(Q6/Q$4)*100</f>
        <v>#DIV/0!</v>
      </c>
      <c r="R14" t="e">
        <f>(R6/R$4)*100</f>
        <v>#DIV/0!</v>
      </c>
      <c r="S14" t="e">
        <f>(S6/S$4)*100</f>
        <v>#DIV/0!</v>
      </c>
      <c r="T14" t="e">
        <f>(T6/T$4)*100</f>
        <v>#DIV/0!</v>
      </c>
      <c r="U14" t="e">
        <f>(U6/U$4)*100</f>
        <v>#DIV/0!</v>
      </c>
      <c r="V14" t="e">
        <f>(V6/V$4)*100</f>
        <v>#DIV/0!</v>
      </c>
      <c r="W14" t="e">
        <f>(W6/W$4)*100</f>
        <v>#DIV/0!</v>
      </c>
      <c r="X14" t="e">
        <f>(X6/X$4)*100</f>
        <v>#DIV/0!</v>
      </c>
      <c r="Y14" t="e">
        <f>(Y6/Y$4)*100</f>
        <v>#DIV/0!</v>
      </c>
      <c r="Z14" t="e">
        <f>(Z6/Z$4)*100</f>
        <v>#DIV/0!</v>
      </c>
      <c r="AA14" t="e">
        <f>(AA6/AA$4)*100</f>
        <v>#DIV/0!</v>
      </c>
      <c r="AB14" t="e">
        <f>(AB6/AB$4)*100</f>
        <v>#DIV/0!</v>
      </c>
      <c r="AC14" t="e">
        <f>(AC6/AC$4)*100</f>
        <v>#DIV/0!</v>
      </c>
      <c r="AD14" t="e">
        <f>(AD6/AD$4)*100</f>
        <v>#DIV/0!</v>
      </c>
      <c r="AE14" t="e">
        <f>(AE6/AE$4)*100</f>
        <v>#DIV/0!</v>
      </c>
      <c r="AF14" t="e">
        <f>(AF6/AF$4)*100</f>
        <v>#DIV/0!</v>
      </c>
      <c r="AG14" t="e">
        <f>(AG6/AG$4)*100</f>
        <v>#DIV/0!</v>
      </c>
      <c r="AH14" t="e">
        <f>(AH6/AH$4)*100</f>
        <v>#DIV/0!</v>
      </c>
      <c r="AI14" t="e">
        <f>(AI6/AI$4)*100</f>
        <v>#DIV/0!</v>
      </c>
      <c r="AJ14" t="e">
        <f>(AJ6/AJ$4)*100</f>
        <v>#DIV/0!</v>
      </c>
      <c r="AK14" t="e">
        <f>(AK6/AK$4)*100</f>
        <v>#DIV/0!</v>
      </c>
      <c r="AL14" t="e">
        <f>(AL6/AL$4)*100</f>
        <v>#DIV/0!</v>
      </c>
      <c r="AM14" t="e">
        <f>(AM6/AM$4)*100</f>
        <v>#DIV/0!</v>
      </c>
      <c r="AN14" t="e">
        <f>(AN6/AN$4)*100</f>
        <v>#DIV/0!</v>
      </c>
      <c r="AO14">
        <f>(AO6/AO$4)*100</f>
        <v>0</v>
      </c>
      <c r="AP14" t="e">
        <f>(AP6/AP$4)*100</f>
        <v>#DIV/0!</v>
      </c>
      <c r="AQ14" t="e">
        <f>(AQ6/AQ$4)*100</f>
        <v>#DIV/0!</v>
      </c>
      <c r="AR14" t="e">
        <f>(AR6/AR$4)*100</f>
        <v>#DIV/0!</v>
      </c>
      <c r="AS14" t="e">
        <f>(AS6/AS$4)*100</f>
        <v>#DIV/0!</v>
      </c>
      <c r="AT14">
        <f>(AT6/AT$4)*100</f>
        <v>0</v>
      </c>
      <c r="AU14" t="e">
        <f>(AU6/AU$4)*100</f>
        <v>#DIV/0!</v>
      </c>
      <c r="AV14" t="e">
        <f>(AV6/AV$4)*100</f>
        <v>#DIV/0!</v>
      </c>
      <c r="AW14">
        <f>(AW6/AW$4)*100</f>
        <v>0</v>
      </c>
      <c r="AX14">
        <f>(AX6/AX$4)*100</f>
        <v>0</v>
      </c>
      <c r="AY14">
        <f>(AY6/AY$4)*100</f>
        <v>0</v>
      </c>
      <c r="AZ14">
        <f>(AZ6/AZ$4)*100</f>
        <v>0</v>
      </c>
      <c r="BA14">
        <f>(BA6/BA$4)*100</f>
        <v>0</v>
      </c>
      <c r="BB14">
        <f>(BB6/BB$4)*100</f>
        <v>0</v>
      </c>
      <c r="BC14">
        <f>(BC6/BC$4)*100</f>
        <v>0</v>
      </c>
      <c r="BD14">
        <f>(BD6/BD$4)*100</f>
        <v>0</v>
      </c>
      <c r="BE14">
        <f>(BE6/BE$4)*100</f>
        <v>0.0565610859729000026</v>
      </c>
      <c r="BF14">
        <f>(BF6/BF$4)*100</f>
        <v>0</v>
      </c>
      <c r="BG14">
        <f>(BG6/BG$4)*100</f>
        <v>0</v>
      </c>
      <c r="BH14">
        <f>(BH6/BH$4)*100</f>
        <v>0.555555555555599945</v>
      </c>
      <c r="BI14">
        <f>(BI6/BI$4)*100</f>
        <v>0</v>
      </c>
      <c r="BJ14">
        <f>(BJ6/BJ$4)*100</f>
        <v>0.265146493437599995</v>
      </c>
      <c r="BK14">
        <f>(BK6/BK$4)*100</f>
        <v>0.0671140939597000052</v>
      </c>
      <c r="BL14">
        <f>(BL6/BL$4)*100</f>
        <v>0</v>
      </c>
      <c r="BM14">
        <f>(BM6/BM$4)*100</f>
        <v>0</v>
      </c>
      <c r="BN14">
        <f>(BN6/BN$4)*100</f>
        <v>13.7696025591988995</v>
      </c>
      <c r="BO14">
        <f>(BO6/BO$4)*100</f>
        <v>0.056338028168999994</v>
      </c>
      <c r="BP14">
        <f>(BP6/BP$4)*100</f>
        <v>1.07591668101220006</v>
      </c>
      <c r="BQ14">
        <f>(BQ6/BQ$4)*100</f>
        <v>51.5328467153285033</v>
      </c>
      <c r="BR14">
        <f>(BR6/BR$4)*100</f>
        <v>0.0521376433784999982</v>
      </c>
      <c r="BS14">
        <f>(BS6/BS$4)*100</f>
        <v>0</v>
      </c>
      <c r="BT14">
        <f>(BT6/BT$4)*100</f>
        <v>0</v>
      </c>
      <c r="BU14">
        <f>(BU6/BU$4)*100</f>
        <v>0.0547405298883000047</v>
      </c>
      <c r="BV14">
        <f>(BV6/BV$4)*100</f>
        <v>0.241943288493199971</v>
      </c>
    </row>
    <row r="15" spans="2:74">
      <c r="B15" t="e">
        <f>(B7/B$4)*100</f>
        <v>#DIV/0!</v>
      </c>
      <c r="C15" t="e">
        <f>(C7/C$4)*100</f>
        <v>#DIV/0!</v>
      </c>
      <c r="D15" t="e">
        <f>(D7/D$4)*100</f>
        <v>#DIV/0!</v>
      </c>
      <c r="E15" t="e">
        <f>(E7/E$4)*100</f>
        <v>#DIV/0!</v>
      </c>
      <c r="F15" t="e">
        <f>(F7/F$4)*100</f>
        <v>#DIV/0!</v>
      </c>
      <c r="G15" t="e">
        <f>(G7/G$4)*100</f>
        <v>#DIV/0!</v>
      </c>
      <c r="H15" t="e">
        <f>(H7/H$4)*100</f>
        <v>#DIV/0!</v>
      </c>
      <c r="I15" t="e">
        <f>(I7/I$4)*100</f>
        <v>#DIV/0!</v>
      </c>
      <c r="J15" t="e">
        <f>(J7/J$4)*100</f>
        <v>#DIV/0!</v>
      </c>
      <c r="K15" t="e">
        <f>(K7/K$4)*100</f>
        <v>#DIV/0!</v>
      </c>
      <c r="L15" t="e">
        <f>(L7/L$4)*100</f>
        <v>#DIV/0!</v>
      </c>
      <c r="M15" t="e">
        <f>(M7/M$4)*100</f>
        <v>#DIV/0!</v>
      </c>
      <c r="N15" t="e">
        <f>(N7/N$4)*100</f>
        <v>#DIV/0!</v>
      </c>
      <c r="O15" t="e">
        <f>(O7/O$4)*100</f>
        <v>#DIV/0!</v>
      </c>
      <c r="P15" t="e">
        <f>(P7/P$4)*100</f>
        <v>#DIV/0!</v>
      </c>
      <c r="Q15" t="e">
        <f>(Q7/Q$4)*100</f>
        <v>#DIV/0!</v>
      </c>
      <c r="R15" t="e">
        <f>(R7/R$4)*100</f>
        <v>#DIV/0!</v>
      </c>
      <c r="S15" t="e">
        <f>(S7/S$4)*100</f>
        <v>#DIV/0!</v>
      </c>
      <c r="T15" t="e">
        <f>(T7/T$4)*100</f>
        <v>#DIV/0!</v>
      </c>
      <c r="U15" t="e">
        <f>(U7/U$4)*100</f>
        <v>#DIV/0!</v>
      </c>
      <c r="V15" t="e">
        <f>(V7/V$4)*100</f>
        <v>#DIV/0!</v>
      </c>
      <c r="W15" t="e">
        <f>(W7/W$4)*100</f>
        <v>#DIV/0!</v>
      </c>
      <c r="X15" t="e">
        <f>(X7/X$4)*100</f>
        <v>#DIV/0!</v>
      </c>
      <c r="Y15" t="e">
        <f>(Y7/Y$4)*100</f>
        <v>#DIV/0!</v>
      </c>
      <c r="Z15" t="e">
        <f>(Z7/Z$4)*100</f>
        <v>#DIV/0!</v>
      </c>
      <c r="AA15" t="e">
        <f>(AA7/AA$4)*100</f>
        <v>#DIV/0!</v>
      </c>
      <c r="AB15" t="e">
        <f>(AB7/AB$4)*100</f>
        <v>#DIV/0!</v>
      </c>
      <c r="AC15" t="e">
        <f>(AC7/AC$4)*100</f>
        <v>#DIV/0!</v>
      </c>
      <c r="AD15" t="e">
        <f>(AD7/AD$4)*100</f>
        <v>#DIV/0!</v>
      </c>
      <c r="AE15" t="e">
        <f>(AE7/AE$4)*100</f>
        <v>#DIV/0!</v>
      </c>
      <c r="AF15" t="e">
        <f>(AF7/AF$4)*100</f>
        <v>#DIV/0!</v>
      </c>
      <c r="AG15" t="e">
        <f>(AG7/AG$4)*100</f>
        <v>#DIV/0!</v>
      </c>
      <c r="AH15" t="e">
        <f>(AH7/AH$4)*100</f>
        <v>#DIV/0!</v>
      </c>
      <c r="AI15" t="e">
        <f>(AI7/AI$4)*100</f>
        <v>#DIV/0!</v>
      </c>
      <c r="AJ15" t="e">
        <f>(AJ7/AJ$4)*100</f>
        <v>#DIV/0!</v>
      </c>
      <c r="AK15" t="e">
        <f>(AK7/AK$4)*100</f>
        <v>#DIV/0!</v>
      </c>
      <c r="AL15" t="e">
        <f>(AL7/AL$4)*100</f>
        <v>#DIV/0!</v>
      </c>
      <c r="AM15" t="e">
        <f>(AM7/AM$4)*100</f>
        <v>#DIV/0!</v>
      </c>
      <c r="AN15" t="e">
        <f>(AN7/AN$4)*100</f>
        <v>#DIV/0!</v>
      </c>
      <c r="AO15">
        <f>(AO7/AO$4)*100</f>
        <v>0</v>
      </c>
      <c r="AP15" t="e">
        <f>(AP7/AP$4)*100</f>
        <v>#DIV/0!</v>
      </c>
      <c r="AQ15" t="e">
        <f>(AQ7/AQ$4)*100</f>
        <v>#DIV/0!</v>
      </c>
      <c r="AR15" t="e">
        <f>(AR7/AR$4)*100</f>
        <v>#DIV/0!</v>
      </c>
      <c r="AS15" t="e">
        <f>(AS7/AS$4)*100</f>
        <v>#DIV/0!</v>
      </c>
      <c r="AT15">
        <f>(AT7/AT$4)*100</f>
        <v>0.0838222967309000033</v>
      </c>
      <c r="AU15" t="e">
        <f>(AU7/AU$4)*100</f>
        <v>#DIV/0!</v>
      </c>
      <c r="AV15" t="e">
        <f>(AV7/AV$4)*100</f>
        <v>#DIV/0!</v>
      </c>
      <c r="AW15">
        <f>(AW7/AW$4)*100</f>
        <v>0.0372481096584000015</v>
      </c>
      <c r="AX15">
        <f>(AX7/AX$4)*100</f>
        <v>0.0719942404607999986</v>
      </c>
      <c r="AY15">
        <f>(AY7/AY$4)*100</f>
        <v>0</v>
      </c>
      <c r="AZ15">
        <f>(AZ7/AZ$4)*100</f>
        <v>0</v>
      </c>
      <c r="BA15">
        <f>(BA7/BA$4)*100</f>
        <v>0</v>
      </c>
      <c r="BB15">
        <f>(BB7/BB$4)*100</f>
        <v>0.147710487444599998</v>
      </c>
      <c r="BC15">
        <f>(BC7/BC$4)*100</f>
        <v>0</v>
      </c>
      <c r="BD15">
        <f>(BD7/BD$4)*100</f>
        <v>0.478984552748199999</v>
      </c>
      <c r="BE15">
        <f>(BE7/BE$4)*100</f>
        <v>0.113122171945700001</v>
      </c>
      <c r="BF15">
        <f>(BF7/BF$4)*100</f>
        <v>0.094073377234200013</v>
      </c>
      <c r="BG15">
        <f>(BG7/BG$4)*100</f>
        <v>0</v>
      </c>
      <c r="BH15">
        <f>(BH7/BH$4)*100</f>
        <v>0.694444444444400055</v>
      </c>
      <c r="BI15">
        <f>(BI7/BI$4)*100</f>
        <v>0.0480840361000000005</v>
      </c>
      <c r="BJ15">
        <f>(BJ7/BJ$4)*100</f>
        <v>0.397719740156400015</v>
      </c>
      <c r="BK15">
        <f>(BK7/BK$4)*100</f>
        <v>0</v>
      </c>
      <c r="BL15">
        <f>(BL7/BL$4)*100</f>
        <v>0.0861326442722000074</v>
      </c>
      <c r="BM15">
        <f>(BM7/BM$4)*100</f>
        <v>0</v>
      </c>
      <c r="BN15">
        <f>(BN7/BN$4)*100</f>
        <v>30.5991167982197005</v>
      </c>
      <c r="BO15">
        <f>(BO7/BO$4)*100</f>
        <v>0.140845070422499985</v>
      </c>
      <c r="BP15">
        <f>(BP7/BP$4)*100</f>
        <v>0.301256670683399985</v>
      </c>
      <c r="BQ15">
        <f>(BQ7/BQ$4)*100</f>
        <v>3.74695863746960001</v>
      </c>
      <c r="BR15">
        <f>(BR7/BR$4)*100</f>
        <v>0.312825860271099998</v>
      </c>
      <c r="BS15">
        <f>(BS7/BS$4)*100</f>
        <v>0.146070698217899997</v>
      </c>
      <c r="BT15">
        <f>(BT7/BT$4)*100</f>
        <v>0.482509047044599981</v>
      </c>
      <c r="BU15">
        <f>(BU7/BU$4)*100</f>
        <v>0.766367418436599923</v>
      </c>
      <c r="BV15">
        <f>(BV7/BV$4)*100</f>
        <v>0.241943288493199971</v>
      </c>
    </row>
    <row r="16" spans="2:74">
      <c r="B16" t="e">
        <f>(B8/B$4)*100</f>
        <v>#DIV/0!</v>
      </c>
      <c r="C16" t="e">
        <f>(C8/C$4)*100</f>
        <v>#DIV/0!</v>
      </c>
      <c r="D16" t="e">
        <f>(D8/D$4)*100</f>
        <v>#DIV/0!</v>
      </c>
      <c r="E16" t="e">
        <f>(E8/E$4)*100</f>
        <v>#DIV/0!</v>
      </c>
      <c r="F16" t="e">
        <f>(F8/F$4)*100</f>
        <v>#DIV/0!</v>
      </c>
      <c r="G16" t="e">
        <f>(G8/G$4)*100</f>
        <v>#DIV/0!</v>
      </c>
      <c r="H16" t="e">
        <f>(H8/H$4)*100</f>
        <v>#DIV/0!</v>
      </c>
      <c r="I16" t="e">
        <f>(I8/I$4)*100</f>
        <v>#DIV/0!</v>
      </c>
      <c r="J16" t="e">
        <f>(J8/J$4)*100</f>
        <v>#DIV/0!</v>
      </c>
      <c r="K16" t="e">
        <f>(K8/K$4)*100</f>
        <v>#DIV/0!</v>
      </c>
      <c r="L16" t="e">
        <f>(L8/L$4)*100</f>
        <v>#DIV/0!</v>
      </c>
      <c r="M16" t="e">
        <f>(M8/M$4)*100</f>
        <v>#DIV/0!</v>
      </c>
      <c r="N16" t="e">
        <f>(N8/N$4)*100</f>
        <v>#DIV/0!</v>
      </c>
      <c r="O16" t="e">
        <f>(O8/O$4)*100</f>
        <v>#DIV/0!</v>
      </c>
      <c r="P16" t="e">
        <f>(P8/P$4)*100</f>
        <v>#DIV/0!</v>
      </c>
      <c r="Q16" t="e">
        <f>(Q8/Q$4)*100</f>
        <v>#DIV/0!</v>
      </c>
      <c r="R16" t="e">
        <f>(R8/R$4)*100</f>
        <v>#DIV/0!</v>
      </c>
      <c r="S16" t="e">
        <f>(S8/S$4)*100</f>
        <v>#DIV/0!</v>
      </c>
      <c r="T16" t="e">
        <f>(T8/T$4)*100</f>
        <v>#DIV/0!</v>
      </c>
      <c r="U16" t="e">
        <f>(U8/U$4)*100</f>
        <v>#DIV/0!</v>
      </c>
      <c r="V16" t="e">
        <f>(V8/V$4)*100</f>
        <v>#DIV/0!</v>
      </c>
      <c r="W16" t="e">
        <f>(W8/W$4)*100</f>
        <v>#DIV/0!</v>
      </c>
      <c r="X16" t="e">
        <f>(X8/X$4)*100</f>
        <v>#DIV/0!</v>
      </c>
      <c r="Y16" t="e">
        <f>(Y8/Y$4)*100</f>
        <v>#DIV/0!</v>
      </c>
      <c r="Z16" t="e">
        <f>(Z8/Z$4)*100</f>
        <v>#DIV/0!</v>
      </c>
      <c r="AA16" t="e">
        <f>(AA8/AA$4)*100</f>
        <v>#DIV/0!</v>
      </c>
      <c r="AB16" t="e">
        <f>(AB8/AB$4)*100</f>
        <v>#DIV/0!</v>
      </c>
      <c r="AC16" t="e">
        <f>(AC8/AC$4)*100</f>
        <v>#DIV/0!</v>
      </c>
      <c r="AD16" t="e">
        <f>(AD8/AD$4)*100</f>
        <v>#DIV/0!</v>
      </c>
      <c r="AE16" t="e">
        <f>(AE8/AE$4)*100</f>
        <v>#DIV/0!</v>
      </c>
      <c r="AF16" t="e">
        <f>(AF8/AF$4)*100</f>
        <v>#DIV/0!</v>
      </c>
      <c r="AG16" t="e">
        <f>(AG8/AG$4)*100</f>
        <v>#DIV/0!</v>
      </c>
      <c r="AH16" t="e">
        <f>(AH8/AH$4)*100</f>
        <v>#DIV/0!</v>
      </c>
      <c r="AI16" t="e">
        <f>(AI8/AI$4)*100</f>
        <v>#DIV/0!</v>
      </c>
      <c r="AJ16" t="e">
        <f>(AJ8/AJ$4)*100</f>
        <v>#DIV/0!</v>
      </c>
      <c r="AK16" t="e">
        <f>(AK8/AK$4)*100</f>
        <v>#DIV/0!</v>
      </c>
      <c r="AL16" t="e">
        <f>(AL8/AL$4)*100</f>
        <v>#DIV/0!</v>
      </c>
      <c r="AM16" t="e">
        <f>(AM8/AM$4)*100</f>
        <v>#DIV/0!</v>
      </c>
      <c r="AN16" t="e">
        <f>(AN8/AN$4)*100</f>
        <v>#DIV/0!</v>
      </c>
      <c r="AO16">
        <f>(AO8/AO$4)*100</f>
        <v>0</v>
      </c>
      <c r="AP16" t="e">
        <f>(AP8/AP$4)*100</f>
        <v>#DIV/0!</v>
      </c>
      <c r="AQ16" t="e">
        <f>(AQ8/AQ$4)*100</f>
        <v>#DIV/0!</v>
      </c>
      <c r="AR16" t="e">
        <f>(AR8/AR$4)*100</f>
        <v>#DIV/0!</v>
      </c>
      <c r="AS16" t="e">
        <f>(AS8/AS$4)*100</f>
        <v>#DIV/0!</v>
      </c>
      <c r="AT16">
        <f>(AT8/AT$4)*100</f>
        <v>0.335289186923700022</v>
      </c>
      <c r="AU16" t="e">
        <f>(AU8/AU$4)*100</f>
        <v>#DIV/0!</v>
      </c>
      <c r="AV16" t="e">
        <f>(AV8/AV$4)*100</f>
        <v>#DIV/0!</v>
      </c>
      <c r="AW16">
        <f>(AW8/AW$4)*100</f>
        <v>0.0372481096584000015</v>
      </c>
      <c r="AX16">
        <f>(AX8/AX$4)*100</f>
        <v>0.0719942404607999986</v>
      </c>
      <c r="AY16">
        <f>(AY8/AY$4)*100</f>
        <v>0.0376789751318999988</v>
      </c>
      <c r="AZ16">
        <f>(AZ8/AZ$4)*100</f>
        <v>0</v>
      </c>
      <c r="BA16">
        <f>(BA8/BA$4)*100</f>
        <v>0.595440626063299927</v>
      </c>
      <c r="BB16">
        <f>(BB8/BB$4)*100</f>
        <v>1.8709995076317</v>
      </c>
      <c r="BC16">
        <f>(BC8/BC$4)*100</f>
        <v>0</v>
      </c>
      <c r="BD16">
        <f>(BD8/BD$4)*100</f>
        <v>2.15543048736680021</v>
      </c>
      <c r="BE16">
        <f>(BE8/BE$4)*100</f>
        <v>1.47058823529409999</v>
      </c>
      <c r="BF16">
        <f>(BF8/BF$4)*100</f>
        <v>0.094073377234200013</v>
      </c>
      <c r="BG16">
        <f>(BG8/BG$4)*100</f>
        <v>0.159489633173800005</v>
      </c>
      <c r="BH16">
        <f>(BH8/BH$4)*100</f>
        <v>3.95833333333330017</v>
      </c>
      <c r="BI16">
        <f>(BI8/BI$4)*100</f>
        <v>0.436455096907799955</v>
      </c>
      <c r="BJ16">
        <f>(BJ8/BJ$4)*100</f>
        <v>1.52459233726629995</v>
      </c>
      <c r="BK16">
        <f>(BK8/BK$4)*100</f>
        <v>0.20134228187919998</v>
      </c>
      <c r="BL16">
        <f>(BL8/BL$4)*100</f>
        <v>12.6184323858742999</v>
      </c>
      <c r="BM16">
        <f>(BM8/BM$4)*100</f>
        <v>1.86751233262860001</v>
      </c>
      <c r="BN16">
        <f>(BN8/BN$4)*100</f>
        <v>44.9250669355679975</v>
      </c>
      <c r="BO16">
        <f>(BO8/BO$4)*100</f>
        <v>2.50704225352109988</v>
      </c>
      <c r="BP16">
        <f>(BP8/BP$4)*100</f>
        <v>3.05560337407470017</v>
      </c>
      <c r="BQ16">
        <f>(BQ8/BQ$4)*100</f>
        <v>9.97566909975670058</v>
      </c>
      <c r="BR16">
        <f>(BR8/BR$4)*100</f>
        <v>0.573514077163699909</v>
      </c>
      <c r="BS16">
        <f>(BS8/BS$4)*100</f>
        <v>0.146070698217899997</v>
      </c>
      <c r="BT16">
        <f>(BT8/BT$4)*100</f>
        <v>1.14595898673100005</v>
      </c>
      <c r="BU16">
        <f>(BU8/BU$4)*100</f>
        <v>1.47799430698489997</v>
      </c>
      <c r="BV16">
        <f>(BV8/BV$4)*100</f>
        <v>2.51621020032900011</v>
      </c>
    </row>
    <row r="17" spans="2:74">
      <c r="B17" t="e">
        <f>(B9/B$4)*100</f>
        <v>#DIV/0!</v>
      </c>
      <c r="C17" t="e">
        <f>(C9/C$4)*100</f>
        <v>#DIV/0!</v>
      </c>
      <c r="D17" t="e">
        <f>(D9/D$4)*100</f>
        <v>#DIV/0!</v>
      </c>
      <c r="E17" t="e">
        <f>(E9/E$4)*100</f>
        <v>#DIV/0!</v>
      </c>
      <c r="F17" t="e">
        <f>(F9/F$4)*100</f>
        <v>#DIV/0!</v>
      </c>
      <c r="G17" t="e">
        <f>(G9/G$4)*100</f>
        <v>#DIV/0!</v>
      </c>
      <c r="H17" t="e">
        <f>(H9/H$4)*100</f>
        <v>#DIV/0!</v>
      </c>
      <c r="I17" t="e">
        <f>(I9/I$4)*100</f>
        <v>#DIV/0!</v>
      </c>
      <c r="J17" t="e">
        <f>(J9/J$4)*100</f>
        <v>#DIV/0!</v>
      </c>
      <c r="K17" t="e">
        <f>(K9/K$4)*100</f>
        <v>#DIV/0!</v>
      </c>
      <c r="L17" t="e">
        <f>(L9/L$4)*100</f>
        <v>#DIV/0!</v>
      </c>
      <c r="M17" t="e">
        <f>(M9/M$4)*100</f>
        <v>#DIV/0!</v>
      </c>
      <c r="N17" t="e">
        <f>(N9/N$4)*100</f>
        <v>#DIV/0!</v>
      </c>
      <c r="O17" t="e">
        <f>(O9/O$4)*100</f>
        <v>#DIV/0!</v>
      </c>
      <c r="P17" t="e">
        <f>(P9/P$4)*100</f>
        <v>#DIV/0!</v>
      </c>
      <c r="Q17" t="e">
        <f>(Q9/Q$4)*100</f>
        <v>#DIV/0!</v>
      </c>
      <c r="R17" t="e">
        <f>(R9/R$4)*100</f>
        <v>#DIV/0!</v>
      </c>
      <c r="S17" t="e">
        <f>(S9/S$4)*100</f>
        <v>#DIV/0!</v>
      </c>
      <c r="T17" t="e">
        <f>(T9/T$4)*100</f>
        <v>#DIV/0!</v>
      </c>
      <c r="U17" t="e">
        <f>(U9/U$4)*100</f>
        <v>#DIV/0!</v>
      </c>
      <c r="V17" t="e">
        <f>(V9/V$4)*100</f>
        <v>#DIV/0!</v>
      </c>
      <c r="W17" t="e">
        <f>(W9/W$4)*100</f>
        <v>#DIV/0!</v>
      </c>
      <c r="X17" t="e">
        <f>(X9/X$4)*100</f>
        <v>#DIV/0!</v>
      </c>
      <c r="Y17" t="e">
        <f>(Y9/Y$4)*100</f>
        <v>#DIV/0!</v>
      </c>
      <c r="Z17" t="e">
        <f>(Z9/Z$4)*100</f>
        <v>#DIV/0!</v>
      </c>
      <c r="AA17" t="e">
        <f>(AA9/AA$4)*100</f>
        <v>#DIV/0!</v>
      </c>
      <c r="AB17" t="e">
        <f>(AB9/AB$4)*100</f>
        <v>#DIV/0!</v>
      </c>
      <c r="AC17" t="e">
        <f>(AC9/AC$4)*100</f>
        <v>#DIV/0!</v>
      </c>
      <c r="AD17" t="e">
        <f>(AD9/AD$4)*100</f>
        <v>#DIV/0!</v>
      </c>
      <c r="AE17" t="e">
        <f>(AE9/AE$4)*100</f>
        <v>#DIV/0!</v>
      </c>
      <c r="AF17" t="e">
        <f>(AF9/AF$4)*100</f>
        <v>#DIV/0!</v>
      </c>
      <c r="AG17" t="e">
        <f>(AG9/AG$4)*100</f>
        <v>#DIV/0!</v>
      </c>
      <c r="AH17" t="e">
        <f>(AH9/AH$4)*100</f>
        <v>#DIV/0!</v>
      </c>
      <c r="AI17" t="e">
        <f>(AI9/AI$4)*100</f>
        <v>#DIV/0!</v>
      </c>
      <c r="AJ17" t="e">
        <f>(AJ9/AJ$4)*100</f>
        <v>#DIV/0!</v>
      </c>
      <c r="AK17" t="e">
        <f>(AK9/AK$4)*100</f>
        <v>#DIV/0!</v>
      </c>
      <c r="AL17" t="e">
        <f>(AL9/AL$4)*100</f>
        <v>#DIV/0!</v>
      </c>
      <c r="AM17" t="e">
        <f>(AM9/AM$4)*100</f>
        <v>#DIV/0!</v>
      </c>
      <c r="AN17" t="e">
        <f>(AN9/AN$4)*100</f>
        <v>#DIV/0!</v>
      </c>
      <c r="AO17">
        <f>(AO9/AO$4)*100</f>
        <v>7.38718716784230001</v>
      </c>
      <c r="AP17" t="e">
        <f>(AP9/AP$4)*100</f>
        <v>#DIV/0!</v>
      </c>
      <c r="AQ17" t="e">
        <f>(AQ9/AQ$4)*100</f>
        <v>#DIV/0!</v>
      </c>
      <c r="AR17" t="e">
        <f>(AR9/AR$4)*100</f>
        <v>#DIV/0!</v>
      </c>
      <c r="AS17" t="e">
        <f>(AS9/AS$4)*100</f>
        <v>#DIV/0!</v>
      </c>
      <c r="AT17">
        <f>(AT9/AT$4)*100</f>
        <v>17.1835708298407006</v>
      </c>
      <c r="AU17" t="e">
        <f>(AU9/AU$4)*100</f>
        <v>#DIV/0!</v>
      </c>
      <c r="AV17" t="e">
        <f>(AV9/AV$4)*100</f>
        <v>#DIV/0!</v>
      </c>
      <c r="AW17">
        <f>(AW9/AW$4)*100</f>
        <v>6.63016351920139968</v>
      </c>
      <c r="AX17">
        <f>(AX9/AX$4)*100</f>
        <v>4.39164866810660026</v>
      </c>
      <c r="AY17">
        <f>(AY9/AY$4)*100</f>
        <v>5.50113036925399967</v>
      </c>
      <c r="AZ17">
        <f>(AZ9/AZ$4)*100</f>
        <v>2.85035629453679995</v>
      </c>
      <c r="BA17">
        <f>(BA9/BA$4)*100</f>
        <v>12.5893160939095008</v>
      </c>
      <c r="BB17">
        <f>(BB9/BB$4)*100</f>
        <v>11.6198916789759004</v>
      </c>
      <c r="BC17">
        <f>(BC9/BC$4)*100</f>
        <v>5.63674321503130038</v>
      </c>
      <c r="BD17">
        <f>(BD9/BD$4)*100</f>
        <v>17.3033169680278007</v>
      </c>
      <c r="BE17">
        <f>(BE9/BE$4)*100</f>
        <v>27.1493212669683004</v>
      </c>
      <c r="BF17">
        <f>(BF9/BF$4)*100</f>
        <v>10.1599247412981999</v>
      </c>
      <c r="BG17">
        <f>(BG9/BG$4)*100</f>
        <v>18.1020733652312984</v>
      </c>
      <c r="BH17">
        <f>(BH9/BH$4)*100</f>
        <v>26.8055555555555998</v>
      </c>
      <c r="BI17">
        <f>(BI9/BI$4)*100</f>
        <v>6.42476697736350033</v>
      </c>
      <c r="BJ17">
        <f>(BJ9/BJ$4)*100</f>
        <v>23.730611162667401</v>
      </c>
      <c r="BK17">
        <f>(BK9/BK$4)*100</f>
        <v>23.9597315436242013</v>
      </c>
      <c r="BL17">
        <f>(BL9/BL$4)*100</f>
        <v>37.0801033591731013</v>
      </c>
      <c r="BM17">
        <f>(BM9/BM$4)*100</f>
        <v>47.5687103594080014</v>
      </c>
      <c r="BN17">
        <f>(BN9/BN$4)*100</f>
        <v>8.6929309085850992</v>
      </c>
      <c r="BO17">
        <f>(BO9/BO$4)*100</f>
        <v>80.9577464788732044</v>
      </c>
      <c r="BP17">
        <f>(BP9/BP$4)*100</f>
        <v>7.61749010156650019</v>
      </c>
      <c r="BQ17">
        <f>(BQ9/BQ$4)*100</f>
        <v>18.4914841849147997</v>
      </c>
      <c r="BR17">
        <f>(BR9/BR$4)*100</f>
        <v>0.938477580813299994</v>
      </c>
      <c r="BS17">
        <f>(BS9/BS$4)*100</f>
        <v>3.65176745544839987</v>
      </c>
      <c r="BT17">
        <f>(BT9/BT$4)*100</f>
        <v>2.2919179734620001</v>
      </c>
      <c r="BU17">
        <f>(BU9/BU$4)*100</f>
        <v>7.55419312458939984</v>
      </c>
      <c r="BV17">
        <f>(BV9/BV$4)*100</f>
        <v>11.7584438207684006</v>
      </c>
    </row>
    <row r="18" spans="2:74">
      <c r="B18" t="e">
        <f>(B10/B$4)*100</f>
        <v>#DIV/0!</v>
      </c>
      <c r="C18" t="e">
        <f>(C10/C$4)*100</f>
        <v>#DIV/0!</v>
      </c>
      <c r="D18" t="e">
        <f>(D10/D$4)*100</f>
        <v>#DIV/0!</v>
      </c>
      <c r="E18" t="e">
        <f>(E10/E$4)*100</f>
        <v>#DIV/0!</v>
      </c>
      <c r="F18" t="e">
        <f>(F10/F$4)*100</f>
        <v>#DIV/0!</v>
      </c>
      <c r="G18" t="e">
        <f>(G10/G$4)*100</f>
        <v>#DIV/0!</v>
      </c>
      <c r="H18" t="e">
        <f>(H10/H$4)*100</f>
        <v>#DIV/0!</v>
      </c>
      <c r="I18" t="e">
        <f>(I10/I$4)*100</f>
        <v>#DIV/0!</v>
      </c>
      <c r="J18" t="e">
        <f>(J10/J$4)*100</f>
        <v>#DIV/0!</v>
      </c>
      <c r="K18" t="e">
        <f>(K10/K$4)*100</f>
        <v>#DIV/0!</v>
      </c>
      <c r="L18" t="e">
        <f>(L10/L$4)*100</f>
        <v>#DIV/0!</v>
      </c>
      <c r="M18" t="e">
        <f>(M10/M$4)*100</f>
        <v>#DIV/0!</v>
      </c>
      <c r="N18" t="e">
        <f>(N10/N$4)*100</f>
        <v>#DIV/0!</v>
      </c>
      <c r="O18" t="e">
        <f>(O10/O$4)*100</f>
        <v>#DIV/0!</v>
      </c>
      <c r="P18" t="e">
        <f>(P10/P$4)*100</f>
        <v>#DIV/0!</v>
      </c>
      <c r="Q18" t="e">
        <f>(Q10/Q$4)*100</f>
        <v>#DIV/0!</v>
      </c>
      <c r="R18" t="e">
        <f>(R10/R$4)*100</f>
        <v>#DIV/0!</v>
      </c>
      <c r="S18" t="e">
        <f>(S10/S$4)*100</f>
        <v>#DIV/0!</v>
      </c>
      <c r="T18" t="e">
        <f>(T10/T$4)*100</f>
        <v>#DIV/0!</v>
      </c>
      <c r="U18" t="e">
        <f>(U10/U$4)*100</f>
        <v>#DIV/0!</v>
      </c>
      <c r="V18" t="e">
        <f>(V10/V$4)*100</f>
        <v>#DIV/0!</v>
      </c>
      <c r="W18" t="e">
        <f>(W10/W$4)*100</f>
        <v>#DIV/0!</v>
      </c>
      <c r="X18" t="e">
        <f>(X10/X$4)*100</f>
        <v>#DIV/0!</v>
      </c>
      <c r="Y18" t="e">
        <f>(Y10/Y$4)*100</f>
        <v>#DIV/0!</v>
      </c>
      <c r="Z18" t="e">
        <f>(Z10/Z$4)*100</f>
        <v>#DIV/0!</v>
      </c>
      <c r="AA18" t="e">
        <f>(AA10/AA$4)*100</f>
        <v>#DIV/0!</v>
      </c>
      <c r="AB18" t="e">
        <f>(AB10/AB$4)*100</f>
        <v>#DIV/0!</v>
      </c>
      <c r="AC18" t="e">
        <f>(AC10/AC$4)*100</f>
        <v>#DIV/0!</v>
      </c>
      <c r="AD18" t="e">
        <f>(AD10/AD$4)*100</f>
        <v>#DIV/0!</v>
      </c>
      <c r="AE18" t="e">
        <f>(AE10/AE$4)*100</f>
        <v>#DIV/0!</v>
      </c>
      <c r="AF18" t="e">
        <f>(AF10/AF$4)*100</f>
        <v>#DIV/0!</v>
      </c>
      <c r="AG18" t="e">
        <f>(AG10/AG$4)*100</f>
        <v>#DIV/0!</v>
      </c>
      <c r="AH18" t="e">
        <f>(AH10/AH$4)*100</f>
        <v>#DIV/0!</v>
      </c>
      <c r="AI18" t="e">
        <f>(AI10/AI$4)*100</f>
        <v>#DIV/0!</v>
      </c>
      <c r="AJ18" t="e">
        <f>(AJ10/AJ$4)*100</f>
        <v>#DIV/0!</v>
      </c>
      <c r="AK18" t="e">
        <f>(AK10/AK$4)*100</f>
        <v>#DIV/0!</v>
      </c>
      <c r="AL18" t="e">
        <f>(AL10/AL$4)*100</f>
        <v>#DIV/0!</v>
      </c>
      <c r="AM18" t="e">
        <f>(AM10/AM$4)*100</f>
        <v>#DIV/0!</v>
      </c>
      <c r="AN18" t="e">
        <f>(AN10/AN$4)*100</f>
        <v>#DIV/0!</v>
      </c>
      <c r="AO18">
        <f>(AO10/AO$4)*100</f>
        <v>86.781331529616395</v>
      </c>
      <c r="AP18" t="e">
        <f>(AP10/AP$4)*100</f>
        <v>#DIV/0!</v>
      </c>
      <c r="AQ18" t="e">
        <f>(AQ10/AQ$4)*100</f>
        <v>#DIV/0!</v>
      </c>
      <c r="AR18" t="e">
        <f>(AR10/AR$4)*100</f>
        <v>#DIV/0!</v>
      </c>
      <c r="AS18" t="e">
        <f>(AS10/AS$4)*100</f>
        <v>#DIV/0!</v>
      </c>
      <c r="AT18">
        <f>(AT10/AT$4)*100</f>
        <v>76.9488683989940938</v>
      </c>
      <c r="AU18" t="e">
        <f>(AU10/AU$4)*100</f>
        <v>#DIV/0!</v>
      </c>
      <c r="AV18" t="e">
        <f>(AV10/AV$4)*100</f>
        <v>#DIV/0!</v>
      </c>
      <c r="AW18">
        <f>(AW10/AW$4)*100</f>
        <v>87.8682906842477962</v>
      </c>
      <c r="AX18">
        <f>(AX10/AX$4)*100</f>
        <v>83.7293016558675021</v>
      </c>
      <c r="AY18">
        <f>(AY10/AY$4)*100</f>
        <v>89.3368500376789996</v>
      </c>
      <c r="AZ18">
        <f>(AZ10/AZ$4)*100</f>
        <v>92.5178147268408964</v>
      </c>
      <c r="BA18">
        <f>(BA10/BA$4)*100</f>
        <v>83.446750595440605</v>
      </c>
      <c r="BB18">
        <f>(BB10/BB$4)*100</f>
        <v>83.8995568685377009</v>
      </c>
      <c r="BC18">
        <f>(BC10/BC$4)*100</f>
        <v>90.9533750869867958</v>
      </c>
      <c r="BD18">
        <f>(BD10/BD$4)*100</f>
        <v>72.8655250868160067</v>
      </c>
      <c r="BE18">
        <f>(BE10/BE$4)*100</f>
        <v>66.402714932126699</v>
      </c>
      <c r="BF18">
        <f>(BF10/BF$4)*100</f>
        <v>89.8400752587018019</v>
      </c>
      <c r="BG18">
        <f>(BG10/BG$4)*100</f>
        <v>76.2360446570972954</v>
      </c>
      <c r="BH18">
        <f>(BH10/BH$4)*100</f>
        <v>64.375</v>
      </c>
      <c r="BI18">
        <f>(BI10/BI$4)*100</f>
        <v>83.3444296493563996</v>
      </c>
      <c r="BJ18">
        <f>(BJ10/BJ$4)*100</f>
        <v>71.1255468646427005</v>
      </c>
      <c r="BK18">
        <f>(BK10/BK$4)*100</f>
        <v>72.6174496644295004</v>
      </c>
      <c r="BL18">
        <f>(BL10/BL$4)*100</f>
        <v>48.2342807924203001</v>
      </c>
      <c r="BM18">
        <f>(BM10/BM$4)*100</f>
        <v>49.8590556730092018</v>
      </c>
      <c r="BN18">
        <f>(BN10/BN$4)*100</f>
        <v>1.63427101081399995</v>
      </c>
      <c r="BO18">
        <f>(BO10/BO$4)*100</f>
        <v>15.7746478873238996</v>
      </c>
      <c r="BP18">
        <f>(BP10/BP$4)*100</f>
        <v>30.6421070752281004</v>
      </c>
      <c r="BQ18">
        <f>(BQ10/BQ$4)*100</f>
        <v>14.9878345498783005</v>
      </c>
      <c r="BR18">
        <f>(BR10/BR$4)*100</f>
        <v>44.7862356621481013</v>
      </c>
      <c r="BS18">
        <f>(BS10/BS$4)*100</f>
        <v>55.6529360210342006</v>
      </c>
      <c r="BT18">
        <f>(BT10/BT$4)*100</f>
        <v>50.9650180940893023</v>
      </c>
      <c r="BU18">
        <f>(BU10/BU$4)*100</f>
        <v>81.8918327129406975</v>
      </c>
      <c r="BV18">
        <f>(BV10/BV$4)*100</f>
        <v>80.5187264105293963</v>
      </c>
    </row>
    <row r="19" spans="2:74">
      <c r="B19" t="e">
        <f>(B11/B$4)*100</f>
        <v>#DIV/0!</v>
      </c>
      <c r="C19" t="e">
        <f>(C11/C$4)*100</f>
        <v>#DIV/0!</v>
      </c>
      <c r="D19" t="e">
        <f>(D11/D$4)*100</f>
        <v>#DIV/0!</v>
      </c>
      <c r="E19" t="e">
        <f>(E11/E$4)*100</f>
        <v>#DIV/0!</v>
      </c>
      <c r="F19" t="e">
        <f>(F11/F$4)*100</f>
        <v>#DIV/0!</v>
      </c>
      <c r="G19" t="e">
        <f>(G11/G$4)*100</f>
        <v>#DIV/0!</v>
      </c>
      <c r="H19" t="e">
        <f>(H11/H$4)*100</f>
        <v>#DIV/0!</v>
      </c>
      <c r="I19" t="e">
        <f>(I11/I$4)*100</f>
        <v>#DIV/0!</v>
      </c>
      <c r="J19" t="e">
        <f>(J11/J$4)*100</f>
        <v>#DIV/0!</v>
      </c>
      <c r="K19" t="e">
        <f>(K11/K$4)*100</f>
        <v>#DIV/0!</v>
      </c>
      <c r="L19" t="e">
        <f>(L11/L$4)*100</f>
        <v>#DIV/0!</v>
      </c>
      <c r="M19" t="e">
        <f>(M11/M$4)*100</f>
        <v>#DIV/0!</v>
      </c>
      <c r="N19" t="e">
        <f>(N11/N$4)*100</f>
        <v>#DIV/0!</v>
      </c>
      <c r="O19" t="e">
        <f>(O11/O$4)*100</f>
        <v>#DIV/0!</v>
      </c>
      <c r="P19" t="e">
        <f>(P11/P$4)*100</f>
        <v>#DIV/0!</v>
      </c>
      <c r="Q19" t="e">
        <f>(Q11/Q$4)*100</f>
        <v>#DIV/0!</v>
      </c>
      <c r="R19" t="e">
        <f>(R11/R$4)*100</f>
        <v>#DIV/0!</v>
      </c>
      <c r="S19" t="e">
        <f>(S11/S$4)*100</f>
        <v>#DIV/0!</v>
      </c>
      <c r="T19" t="e">
        <f>(T11/T$4)*100</f>
        <v>#DIV/0!</v>
      </c>
      <c r="U19" t="e">
        <f>(U11/U$4)*100</f>
        <v>#DIV/0!</v>
      </c>
      <c r="V19" t="e">
        <f>(V11/V$4)*100</f>
        <v>#DIV/0!</v>
      </c>
      <c r="W19" t="e">
        <f>(W11/W$4)*100</f>
        <v>#DIV/0!</v>
      </c>
      <c r="X19" t="e">
        <f>(X11/X$4)*100</f>
        <v>#DIV/0!</v>
      </c>
      <c r="Y19" t="e">
        <f>(Y11/Y$4)*100</f>
        <v>#DIV/0!</v>
      </c>
      <c r="Z19" t="e">
        <f>(Z11/Z$4)*100</f>
        <v>#DIV/0!</v>
      </c>
      <c r="AA19" t="e">
        <f>(AA11/AA$4)*100</f>
        <v>#DIV/0!</v>
      </c>
      <c r="AB19" t="e">
        <f>(AB11/AB$4)*100</f>
        <v>#DIV/0!</v>
      </c>
      <c r="AC19" t="e">
        <f>(AC11/AC$4)*100</f>
        <v>#DIV/0!</v>
      </c>
      <c r="AD19" t="e">
        <f>(AD11/AD$4)*100</f>
        <v>#DIV/0!</v>
      </c>
      <c r="AE19" t="e">
        <f>(AE11/AE$4)*100</f>
        <v>#DIV/0!</v>
      </c>
      <c r="AF19" t="e">
        <f>(AF11/AF$4)*100</f>
        <v>#DIV/0!</v>
      </c>
      <c r="AG19" t="e">
        <f>(AG11/AG$4)*100</f>
        <v>#DIV/0!</v>
      </c>
      <c r="AH19" t="e">
        <f>(AH11/AH$4)*100</f>
        <v>#DIV/0!</v>
      </c>
      <c r="AI19" t="e">
        <f>(AI11/AI$4)*100</f>
        <v>#DIV/0!</v>
      </c>
      <c r="AJ19" t="e">
        <f>(AJ11/AJ$4)*100</f>
        <v>#DIV/0!</v>
      </c>
      <c r="AK19" t="e">
        <f>(AK11/AK$4)*100</f>
        <v>#DIV/0!</v>
      </c>
      <c r="AL19" t="e">
        <f>(AL11/AL$4)*100</f>
        <v>#DIV/0!</v>
      </c>
      <c r="AM19" t="e">
        <f>(AM11/AM$4)*100</f>
        <v>#DIV/0!</v>
      </c>
      <c r="AN19" t="e">
        <f>(AN11/AN$4)*100</f>
        <v>#DIV/0!</v>
      </c>
      <c r="AO19">
        <f>(AO11/AO$4)*100</f>
        <v>5.77833607111799985</v>
      </c>
      <c r="AP19" t="e">
        <f>(AP11/AP$4)*100</f>
        <v>#DIV/0!</v>
      </c>
      <c r="AQ19" t="e">
        <f>(AQ11/AQ$4)*100</f>
        <v>#DIV/0!</v>
      </c>
      <c r="AR19" t="e">
        <f>(AR11/AR$4)*100</f>
        <v>#DIV/0!</v>
      </c>
      <c r="AS19" t="e">
        <f>(AS11/AS$4)*100</f>
        <v>#DIV/0!</v>
      </c>
      <c r="AT19">
        <f>(AT11/AT$4)*100</f>
        <v>5.53227158424139986</v>
      </c>
      <c r="AU19" t="e">
        <f>(AU11/AU$4)*100</f>
        <v>#DIV/0!</v>
      </c>
      <c r="AV19" t="e">
        <f>(AV11/AV$4)*100</f>
        <v>#DIV/0!</v>
      </c>
      <c r="AW19">
        <f>(AW11/AW$4)*100</f>
        <v>5.51272022944839968</v>
      </c>
      <c r="AX19">
        <f>(AX11/AX$4)*100</f>
        <v>12.0950323974082004</v>
      </c>
      <c r="AY19">
        <f>(AY11/AY$4)*100</f>
        <v>5.12434061793520002</v>
      </c>
      <c r="AZ19">
        <f>(AZ11/AZ$4)*100</f>
        <v>4.3942992874108997</v>
      </c>
      <c r="BA19">
        <f>(BA11/BA$4)*100</f>
        <v>3.2323919700578001</v>
      </c>
      <c r="BB19">
        <f>(BB11/BB$4)*100</f>
        <v>2.51107828655830012</v>
      </c>
      <c r="BC19">
        <f>(BC11/BC$4)*100</f>
        <v>3.3402922755740998</v>
      </c>
      <c r="BD19">
        <f>(BD11/BD$4)*100</f>
        <v>6.04717997844570032</v>
      </c>
      <c r="BE19">
        <f>(BE11/BE$4)*100</f>
        <v>4.80769230769230038</v>
      </c>
      <c r="BF19">
        <f>(BF11/BF$4)*100</f>
        <v>3.85700846660399996</v>
      </c>
      <c r="BG19">
        <f>(BG11/BG$4)*100</f>
        <v>5.66188197767150037</v>
      </c>
      <c r="BH19">
        <f>(BH11/BH$4)*100</f>
        <v>4.23611111111110006</v>
      </c>
      <c r="BI19">
        <f>(BI11/BI$4)*100</f>
        <v>9.69818020417219984</v>
      </c>
      <c r="BJ19">
        <f>(BJ11/BJ$4)*100</f>
        <v>3.38061779132969997</v>
      </c>
      <c r="BK19">
        <f>(BK11/BK$4)*100</f>
        <v>3.22147651006710012</v>
      </c>
      <c r="BL19">
        <f>(BL11/BL$4)*100</f>
        <v>1.98105081826010014</v>
      </c>
      <c r="BM19">
        <f>(BM11/BM$4)*100</f>
        <v>0.810429880197300001</v>
      </c>
      <c r="BN19">
        <f>(BN11/BN$4)*100</f>
        <v>0.069543447268699996</v>
      </c>
      <c r="BO19">
        <f>(BO11/BO$4)*100</f>
        <v>0.507042253521099973</v>
      </c>
      <c r="BP19">
        <f>(BP11/BP$4)*100</f>
        <v>50.5680840075744982</v>
      </c>
      <c r="BQ19">
        <f>(BQ11/BQ$4)*100</f>
        <v>1.07055961070559991</v>
      </c>
      <c r="BR19">
        <f>(BR11/BR$4)*100</f>
        <v>48.6965589155369969</v>
      </c>
      <c r="BS19">
        <f>(BS11/BS$4)*100</f>
        <v>10.9553023663453004</v>
      </c>
      <c r="BT19">
        <f>(BT11/BT$4)*100</f>
        <v>38.0579010856453976</v>
      </c>
      <c r="BU19">
        <f>(BU11/BU$4)*100</f>
        <v>8.0468578935844004</v>
      </c>
      <c r="BV19">
        <f>(BV11/BV$4)*100</f>
        <v>3.72592664279489982</v>
      </c>
    </row>
    <row r="20" spans="2:74">
      <c r="B20" t="e">
        <f>(B12/B$4)*100</f>
        <v>#DIV/0!</v>
      </c>
      <c r="C20" t="e">
        <f>(C12/C$4)*100</f>
        <v>#DIV/0!</v>
      </c>
      <c r="D20" t="e">
        <f>(D12/D$4)*100</f>
        <v>#DIV/0!</v>
      </c>
      <c r="E20" t="e">
        <f>(E12/E$4)*100</f>
        <v>#DIV/0!</v>
      </c>
      <c r="F20" t="e">
        <f>(F12/F$4)*100</f>
        <v>#DIV/0!</v>
      </c>
      <c r="G20" t="e">
        <f>(G12/G$4)*100</f>
        <v>#DIV/0!</v>
      </c>
      <c r="H20" t="e">
        <f>(H12/H$4)*100</f>
        <v>#DIV/0!</v>
      </c>
      <c r="I20" t="e">
        <f>(I12/I$4)*100</f>
        <v>#DIV/0!</v>
      </c>
      <c r="J20" t="e">
        <f>(J12/J$4)*100</f>
        <v>#DIV/0!</v>
      </c>
      <c r="K20" t="e">
        <f>(K12/K$4)*100</f>
        <v>#DIV/0!</v>
      </c>
      <c r="L20" t="e">
        <f>(L12/L$4)*100</f>
        <v>#DIV/0!</v>
      </c>
      <c r="M20" t="e">
        <f>(M12/M$4)*100</f>
        <v>#DIV/0!</v>
      </c>
      <c r="N20" t="e">
        <f>(N12/N$4)*100</f>
        <v>#DIV/0!</v>
      </c>
      <c r="O20" t="e">
        <f>(O12/O$4)*100</f>
        <v>#DIV/0!</v>
      </c>
      <c r="P20" t="e">
        <f>(P12/P$4)*100</f>
        <v>#DIV/0!</v>
      </c>
      <c r="Q20" t="e">
        <f>(Q12/Q$4)*100</f>
        <v>#DIV/0!</v>
      </c>
      <c r="R20" t="e">
        <f>(R12/R$4)*100</f>
        <v>#DIV/0!</v>
      </c>
      <c r="S20" t="e">
        <f>(S12/S$4)*100</f>
        <v>#DIV/0!</v>
      </c>
      <c r="T20" t="e">
        <f>(T12/T$4)*100</f>
        <v>#DIV/0!</v>
      </c>
      <c r="U20" t="e">
        <f>(U12/U$4)*100</f>
        <v>#DIV/0!</v>
      </c>
      <c r="V20" t="e">
        <f>(V12/V$4)*100</f>
        <v>#DIV/0!</v>
      </c>
      <c r="W20" t="e">
        <f>(W12/W$4)*100</f>
        <v>#DIV/0!</v>
      </c>
      <c r="X20" t="e">
        <f>(X12/X$4)*100</f>
        <v>#DIV/0!</v>
      </c>
      <c r="Y20" t="e">
        <f>(Y12/Y$4)*100</f>
        <v>#DIV/0!</v>
      </c>
      <c r="Z20" t="e">
        <f>(Z12/Z$4)*100</f>
        <v>#DIV/0!</v>
      </c>
      <c r="AA20" t="e">
        <f>(AA12/AA$4)*100</f>
        <v>#DIV/0!</v>
      </c>
      <c r="AB20" t="e">
        <f>(AB12/AB$4)*100</f>
        <v>#DIV/0!</v>
      </c>
      <c r="AC20" t="e">
        <f>(AC12/AC$4)*100</f>
        <v>#DIV/0!</v>
      </c>
      <c r="AD20" t="e">
        <f>(AD12/AD$4)*100</f>
        <v>#DIV/0!</v>
      </c>
      <c r="AE20" t="e">
        <f>(AE12/AE$4)*100</f>
        <v>#DIV/0!</v>
      </c>
      <c r="AF20" t="e">
        <f>(AF12/AF$4)*100</f>
        <v>#DIV/0!</v>
      </c>
      <c r="AG20" t="e">
        <f>(AG12/AG$4)*100</f>
        <v>#DIV/0!</v>
      </c>
      <c r="AH20" t="e">
        <f>(AH12/AH$4)*100</f>
        <v>#DIV/0!</v>
      </c>
      <c r="AI20" t="e">
        <f>(AI12/AI$4)*100</f>
        <v>#DIV/0!</v>
      </c>
      <c r="AJ20" t="e">
        <f>(AJ12/AJ$4)*100</f>
        <v>#DIV/0!</v>
      </c>
      <c r="AK20" t="e">
        <f>(AK12/AK$4)*100</f>
        <v>#DIV/0!</v>
      </c>
      <c r="AL20" t="e">
        <f>(AL12/AL$4)*100</f>
        <v>#DIV/0!</v>
      </c>
      <c r="AM20" t="e">
        <f>(AM12/AM$4)*100</f>
        <v>#DIV/0!</v>
      </c>
      <c r="AN20" t="e">
        <f>(AN12/AN$4)*100</f>
        <v>#DIV/0!</v>
      </c>
      <c r="AO20">
        <f>(AO12/AO$4)*100</f>
        <v>0</v>
      </c>
      <c r="AP20" t="e">
        <f>(AP12/AP$4)*100</f>
        <v>#DIV/0!</v>
      </c>
      <c r="AQ20" t="e">
        <f>(AQ12/AQ$4)*100</f>
        <v>#DIV/0!</v>
      </c>
      <c r="AR20" t="e">
        <f>(AR12/AR$4)*100</f>
        <v>#DIV/0!</v>
      </c>
      <c r="AS20" t="e">
        <f>(AS12/AS$4)*100</f>
        <v>#DIV/0!</v>
      </c>
      <c r="AT20">
        <f>(AT12/AT$4)*100</f>
        <v>0.0838222967309000033</v>
      </c>
      <c r="AU20" t="e">
        <f>(AU12/AU$4)*100</f>
        <v>#DIV/0!</v>
      </c>
      <c r="AV20" t="e">
        <f>(AV12/AV$4)*100</f>
        <v>#DIV/0!</v>
      </c>
      <c r="AW20">
        <f>(AW12/AW$4)*100</f>
        <v>0.0372481096584000015</v>
      </c>
      <c r="AX20">
        <f>(AX12/AX$4)*100</f>
        <v>0.143988480921499988</v>
      </c>
      <c r="AY20">
        <f>(AY12/AY$4)*100</f>
        <v>0</v>
      </c>
      <c r="AZ20">
        <f>(AZ12/AZ$4)*100</f>
        <v>0</v>
      </c>
      <c r="BA20">
        <f>(BA12/BA$4)*100</f>
        <v>0.0850629465804999896</v>
      </c>
      <c r="BB20">
        <f>(BB12/BB$4)*100</f>
        <v>0</v>
      </c>
      <c r="BC20">
        <f>(BC12/BC$4)*100</f>
        <v>0</v>
      </c>
      <c r="BD20">
        <f>(BD12/BD$4)*100</f>
        <v>0.0598730690934999998</v>
      </c>
      <c r="BE20">
        <f>(BE12/BE$4)*100</f>
        <v>0</v>
      </c>
      <c r="BF20">
        <f>(BF12/BF$4)*100</f>
        <v>0.0376293508937000043</v>
      </c>
      <c r="BG20">
        <f>(BG12/BG$4)*100</f>
        <v>0.0797448165869000025</v>
      </c>
      <c r="BH20">
        <f>(BH12/BH$4)*100</f>
        <v>0</v>
      </c>
      <c r="BI20">
        <f>(BI12/BI$4)*100</f>
        <v>0.0332889480691999973</v>
      </c>
      <c r="BJ20">
        <f>(BJ12/BJ$4)*100</f>
        <v>0</v>
      </c>
      <c r="BK20">
        <f>(BK12/BK$4)*100</f>
        <v>0</v>
      </c>
      <c r="BL20">
        <f>(BL12/BL$4)*100</f>
        <v>0.0430663221361000037</v>
      </c>
      <c r="BM20">
        <f>(BM12/BM$4)*100</f>
        <v>0.0704721634953999931</v>
      </c>
      <c r="BN20">
        <f>(BN12/BN$4)*100</f>
        <v>0</v>
      </c>
      <c r="BO20">
        <f>(BO12/BO$4)*100</f>
        <v>0.146478873239400009</v>
      </c>
      <c r="BP20">
        <f>(BP12/BP$4)*100</f>
        <v>6.62764675503530043</v>
      </c>
      <c r="BQ20">
        <f>(BQ12/BQ$4)*100</f>
        <v>0.632603406325999984</v>
      </c>
      <c r="BR20">
        <f>(BR12/BR$4)*100</f>
        <v>4.6402502606881999</v>
      </c>
      <c r="BS20">
        <f>(BS12/BS$4)*100</f>
        <v>29.5062810400233992</v>
      </c>
      <c r="BT20">
        <f>(BT12/BT$4)*100</f>
        <v>6.69481302774430009</v>
      </c>
      <c r="BU20">
        <f>(BU12/BU$4)*100</f>
        <v>0.164221589664999996</v>
      </c>
      <c r="BV20">
        <f>(BV12/BV$4)*100</f>
        <v>0.0483886576985999994</v>
      </c>
    </row>
    <row r="21" spans="1:7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</row>
    <row r="22" spans="1:74">
      <c r="A22" t="s">
        <v>44</v>
      </c>
      <c r="B22" t="e">
        <f>B14</f>
        <v>#DIV/0!</v>
      </c>
      <c r="C22" t="e">
        <f>C14</f>
        <v>#DIV/0!</v>
      </c>
      <c r="D22" t="e">
        <f>D14</f>
        <v>#DIV/0!</v>
      </c>
      <c r="E22" t="e">
        <f>E14</f>
        <v>#DIV/0!</v>
      </c>
      <c r="F22" t="e">
        <f>F14</f>
        <v>#DIV/0!</v>
      </c>
      <c r="G22" t="e">
        <f>G14</f>
        <v>#DIV/0!</v>
      </c>
      <c r="H22" t="e">
        <f>H14</f>
        <v>#DIV/0!</v>
      </c>
      <c r="I22" t="e">
        <f>I14</f>
        <v>#DIV/0!</v>
      </c>
      <c r="J22" t="e">
        <f>J14</f>
        <v>#DIV/0!</v>
      </c>
      <c r="K22" t="e">
        <f>K14</f>
        <v>#DIV/0!</v>
      </c>
      <c r="L22" t="e">
        <f>L14</f>
        <v>#DIV/0!</v>
      </c>
      <c r="M22" t="e">
        <f>M14</f>
        <v>#DIV/0!</v>
      </c>
      <c r="N22" t="e">
        <f>N14</f>
        <v>#DIV/0!</v>
      </c>
      <c r="O22" t="e">
        <f>O14</f>
        <v>#DIV/0!</v>
      </c>
      <c r="P22" t="e">
        <f>P14</f>
        <v>#DIV/0!</v>
      </c>
      <c r="Q22" t="e">
        <f>Q14</f>
        <v>#DIV/0!</v>
      </c>
      <c r="R22" t="e">
        <f>R14</f>
        <v>#DIV/0!</v>
      </c>
      <c r="S22" t="e">
        <f>S14</f>
        <v>#DIV/0!</v>
      </c>
      <c r="T22" t="e">
        <f>T14</f>
        <v>#DIV/0!</v>
      </c>
      <c r="U22" t="e">
        <f>U14</f>
        <v>#DIV/0!</v>
      </c>
      <c r="V22" t="e">
        <f>V14</f>
        <v>#DIV/0!</v>
      </c>
      <c r="W22" t="e">
        <f>W14</f>
        <v>#DIV/0!</v>
      </c>
      <c r="X22" t="e">
        <f>X14</f>
        <v>#DIV/0!</v>
      </c>
      <c r="Y22" t="e">
        <f>Y14</f>
        <v>#DIV/0!</v>
      </c>
      <c r="Z22" t="e">
        <f>Z14</f>
        <v>#DIV/0!</v>
      </c>
      <c r="AA22" t="e">
        <f>AA14</f>
        <v>#DIV/0!</v>
      </c>
      <c r="AB22" t="e">
        <f>AB14</f>
        <v>#DIV/0!</v>
      </c>
      <c r="AC22" t="e">
        <f>AC14</f>
        <v>#DIV/0!</v>
      </c>
      <c r="AD22" t="e">
        <f>AD14</f>
        <v>#DIV/0!</v>
      </c>
      <c r="AE22" t="e">
        <f>AE14</f>
        <v>#DIV/0!</v>
      </c>
      <c r="AF22" t="e">
        <f>AF14</f>
        <v>#DIV/0!</v>
      </c>
      <c r="AG22" t="e">
        <f>AG14</f>
        <v>#DIV/0!</v>
      </c>
      <c r="AH22" t="e">
        <f>AH14</f>
        <v>#DIV/0!</v>
      </c>
      <c r="AI22" t="e">
        <f>AI14</f>
        <v>#DIV/0!</v>
      </c>
      <c r="AJ22" t="e">
        <f>AJ14</f>
        <v>#DIV/0!</v>
      </c>
      <c r="AK22" t="e">
        <f>AK14</f>
        <v>#DIV/0!</v>
      </c>
      <c r="AL22" t="e">
        <f>AL14</f>
        <v>#DIV/0!</v>
      </c>
      <c r="AM22" t="e">
        <f>AM14</f>
        <v>#DIV/0!</v>
      </c>
      <c r="AN22" t="e">
        <f>AN14</f>
        <v>#DIV/0!</v>
      </c>
      <c r="AO22">
        <f>AO14</f>
        <v>0</v>
      </c>
      <c r="AP22" t="e">
        <f>AP14</f>
        <v>#DIV/0!</v>
      </c>
      <c r="AQ22" t="e">
        <f>AQ14</f>
        <v>#DIV/0!</v>
      </c>
      <c r="AR22" t="e">
        <f>AR14</f>
        <v>#DIV/0!</v>
      </c>
      <c r="AS22" t="e">
        <f>AS14</f>
        <v>#DIV/0!</v>
      </c>
      <c r="AT22">
        <f>AT14</f>
        <v>0</v>
      </c>
      <c r="AU22" t="e">
        <f>AU14</f>
        <v>#DIV/0!</v>
      </c>
      <c r="AV22" t="e">
        <f>AV14</f>
        <v>#DIV/0!</v>
      </c>
      <c r="AW22">
        <f>AW14</f>
        <v>0</v>
      </c>
      <c r="AX22">
        <f>AX14</f>
        <v>0</v>
      </c>
      <c r="AY22">
        <f>AY14</f>
        <v>0</v>
      </c>
      <c r="AZ22">
        <f>AZ14</f>
        <v>0</v>
      </c>
      <c r="BA22">
        <f>BA14</f>
        <v>0</v>
      </c>
      <c r="BB22">
        <f>BB14</f>
        <v>0</v>
      </c>
      <c r="BC22">
        <f>BC14</f>
        <v>0</v>
      </c>
      <c r="BD22">
        <f>BD14</f>
        <v>0</v>
      </c>
      <c r="BE22">
        <f>BE14</f>
        <v>0.0565610859729000026</v>
      </c>
      <c r="BF22">
        <f>BF14</f>
        <v>0</v>
      </c>
      <c r="BG22">
        <f>BG14</f>
        <v>0</v>
      </c>
      <c r="BH22">
        <f>BH14</f>
        <v>0.555555555555599945</v>
      </c>
      <c r="BI22">
        <f>BI14</f>
        <v>0</v>
      </c>
      <c r="BJ22">
        <f>BJ14</f>
        <v>0.265146493437599995</v>
      </c>
      <c r="BK22">
        <f>BK14</f>
        <v>0.0671140939597000052</v>
      </c>
      <c r="BL22">
        <f>BL14</f>
        <v>0</v>
      </c>
      <c r="BM22">
        <f>BM14</f>
        <v>0</v>
      </c>
      <c r="BN22">
        <f>BN14</f>
        <v>13.7696025591988995</v>
      </c>
      <c r="BO22">
        <f>BO14</f>
        <v>0.056338028168999994</v>
      </c>
      <c r="BP22">
        <f>BP14</f>
        <v>1.07591668101220006</v>
      </c>
      <c r="BQ22">
        <f>BQ14</f>
        <v>51.5328467153285033</v>
      </c>
      <c r="BR22">
        <f>BR14</f>
        <v>0.0521376433784999982</v>
      </c>
      <c r="BS22">
        <f>BS14</f>
        <v>0</v>
      </c>
      <c r="BT22">
        <f>BT14</f>
        <v>0</v>
      </c>
      <c r="BU22">
        <f>BU14</f>
        <v>0.0547405298883000047</v>
      </c>
      <c r="BV22">
        <f>BV14</f>
        <v>0.241943288493199971</v>
      </c>
    </row>
    <row r="23" spans="2:74">
      <c r="B23" t="e">
        <f>B15+B22</f>
        <v>#DIV/0!</v>
      </c>
      <c r="C23" t="e">
        <f>C15+C22</f>
        <v>#DIV/0!</v>
      </c>
      <c r="D23" t="e">
        <f>D15+D22</f>
        <v>#DIV/0!</v>
      </c>
      <c r="E23" t="e">
        <f>E15+E22</f>
        <v>#DIV/0!</v>
      </c>
      <c r="F23" t="e">
        <f>F15+F22</f>
        <v>#DIV/0!</v>
      </c>
      <c r="G23" t="e">
        <f>G15+G22</f>
        <v>#DIV/0!</v>
      </c>
      <c r="H23" t="e">
        <f>H15+H22</f>
        <v>#DIV/0!</v>
      </c>
      <c r="I23" t="e">
        <f>I15+I22</f>
        <v>#DIV/0!</v>
      </c>
      <c r="J23" t="e">
        <f>J15+J22</f>
        <v>#DIV/0!</v>
      </c>
      <c r="K23" t="e">
        <f>K15+K22</f>
        <v>#DIV/0!</v>
      </c>
      <c r="L23" t="e">
        <f>L15+L22</f>
        <v>#DIV/0!</v>
      </c>
      <c r="M23" t="e">
        <f>M15+M22</f>
        <v>#DIV/0!</v>
      </c>
      <c r="N23" t="e">
        <f>N15+N22</f>
        <v>#DIV/0!</v>
      </c>
      <c r="O23" t="e">
        <f>O15+O22</f>
        <v>#DIV/0!</v>
      </c>
      <c r="P23" t="e">
        <f>P15+P22</f>
        <v>#DIV/0!</v>
      </c>
      <c r="Q23" t="e">
        <f>Q15+Q22</f>
        <v>#DIV/0!</v>
      </c>
      <c r="R23" t="e">
        <f>R15+R22</f>
        <v>#DIV/0!</v>
      </c>
      <c r="S23" t="e">
        <f>S15+S22</f>
        <v>#DIV/0!</v>
      </c>
      <c r="T23" t="e">
        <f>T15+T22</f>
        <v>#DIV/0!</v>
      </c>
      <c r="U23" t="e">
        <f>U15+U22</f>
        <v>#DIV/0!</v>
      </c>
      <c r="V23" t="e">
        <f>V15+V22</f>
        <v>#DIV/0!</v>
      </c>
      <c r="W23" t="e">
        <f>W15+W22</f>
        <v>#DIV/0!</v>
      </c>
      <c r="X23" t="e">
        <f>X15+X22</f>
        <v>#DIV/0!</v>
      </c>
      <c r="Y23" t="e">
        <f>Y15+Y22</f>
        <v>#DIV/0!</v>
      </c>
      <c r="Z23" t="e">
        <f>Z15+Z22</f>
        <v>#DIV/0!</v>
      </c>
      <c r="AA23" t="e">
        <f>AA15+AA22</f>
        <v>#DIV/0!</v>
      </c>
      <c r="AB23" t="e">
        <f>AB15+AB22</f>
        <v>#DIV/0!</v>
      </c>
      <c r="AC23" t="e">
        <f>AC15+AC22</f>
        <v>#DIV/0!</v>
      </c>
      <c r="AD23" t="e">
        <f>AD15+AD22</f>
        <v>#DIV/0!</v>
      </c>
      <c r="AE23" t="e">
        <f>AE15+AE22</f>
        <v>#DIV/0!</v>
      </c>
      <c r="AF23" t="e">
        <f>AF15+AF22</f>
        <v>#DIV/0!</v>
      </c>
      <c r="AG23" t="e">
        <f>AG15+AG22</f>
        <v>#DIV/0!</v>
      </c>
      <c r="AH23" t="e">
        <f>AH15+AH22</f>
        <v>#DIV/0!</v>
      </c>
      <c r="AI23" t="e">
        <f>AI15+AI22</f>
        <v>#DIV/0!</v>
      </c>
      <c r="AJ23" t="e">
        <f>AJ15+AJ22</f>
        <v>#DIV/0!</v>
      </c>
      <c r="AK23" t="e">
        <f>AK15+AK22</f>
        <v>#DIV/0!</v>
      </c>
      <c r="AL23" t="e">
        <f>AL15+AL22</f>
        <v>#DIV/0!</v>
      </c>
      <c r="AM23" t="e">
        <f>AM15+AM22</f>
        <v>#DIV/0!</v>
      </c>
      <c r="AN23" t="e">
        <f>AN15+AN22</f>
        <v>#DIV/0!</v>
      </c>
      <c r="AO23">
        <f>AO15+AO22</f>
        <v>0</v>
      </c>
      <c r="AP23" t="e">
        <f>AP15+AP22</f>
        <v>#DIV/0!</v>
      </c>
      <c r="AQ23" t="e">
        <f>AQ15+AQ22</f>
        <v>#DIV/0!</v>
      </c>
      <c r="AR23" t="e">
        <f>AR15+AR22</f>
        <v>#DIV/0!</v>
      </c>
      <c r="AS23" t="e">
        <f>AS15+AS22</f>
        <v>#DIV/0!</v>
      </c>
      <c r="AT23">
        <f>AT15+AT22</f>
        <v>0.0838222967309000033</v>
      </c>
      <c r="AU23" t="e">
        <f>AU15+AU22</f>
        <v>#DIV/0!</v>
      </c>
      <c r="AV23" t="e">
        <f>AV15+AV22</f>
        <v>#DIV/0!</v>
      </c>
      <c r="AW23">
        <f>AW15+AW22</f>
        <v>0.0372481096584000015</v>
      </c>
      <c r="AX23">
        <f>AX15+AX22</f>
        <v>0.0719942404607999986</v>
      </c>
      <c r="AY23">
        <f>AY15+AY22</f>
        <v>0</v>
      </c>
      <c r="AZ23">
        <f>AZ15+AZ22</f>
        <v>0</v>
      </c>
      <c r="BA23">
        <f>BA15+BA22</f>
        <v>0</v>
      </c>
      <c r="BB23">
        <f>BB15+BB22</f>
        <v>0.147710487444599998</v>
      </c>
      <c r="BC23">
        <f>BC15+BC22</f>
        <v>0</v>
      </c>
      <c r="BD23">
        <f>BD15+BD22</f>
        <v>0.478984552748199999</v>
      </c>
      <c r="BE23">
        <f>BE15+BE22</f>
        <v>0.169683257918600017</v>
      </c>
      <c r="BF23">
        <f>BF15+BF22</f>
        <v>0.094073377234200013</v>
      </c>
      <c r="BG23">
        <f>BG15+BG22</f>
        <v>0</v>
      </c>
      <c r="BH23">
        <f>BH15+BH22</f>
        <v>1.25</v>
      </c>
      <c r="BI23">
        <f>BI15+BI22</f>
        <v>0.0480840361000000005</v>
      </c>
      <c r="BJ23">
        <f>BJ15+BJ22</f>
        <v>0.662866233593999965</v>
      </c>
      <c r="BK23">
        <f>BK15+BK22</f>
        <v>0.0671140939597000052</v>
      </c>
      <c r="BL23">
        <f>BL15+BL22</f>
        <v>0.0861326442722000074</v>
      </c>
      <c r="BM23">
        <f>BM15+BM22</f>
        <v>0</v>
      </c>
      <c r="BN23">
        <f>BN15+BN22</f>
        <v>44.3687193574185983</v>
      </c>
      <c r="BO23">
        <f>BO15+BO22</f>
        <v>0.197183098591499988</v>
      </c>
      <c r="BP23">
        <f>BP15+BP22</f>
        <v>1.37717335169559996</v>
      </c>
      <c r="BQ23">
        <f>BQ15+BQ22</f>
        <v>55.2798053527980997</v>
      </c>
      <c r="BR23">
        <f>BR15+BR22</f>
        <v>0.364963503649599996</v>
      </c>
      <c r="BS23">
        <f>BS15+BS22</f>
        <v>0.146070698217899997</v>
      </c>
      <c r="BT23">
        <f>BT15+BT22</f>
        <v>0.482509047044599981</v>
      </c>
      <c r="BU23">
        <f>BU15+BU22</f>
        <v>0.821107948324899972</v>
      </c>
      <c r="BV23">
        <f>BV15+BV22</f>
        <v>0.483886576986399941</v>
      </c>
    </row>
    <row r="24" spans="2:74">
      <c r="B24" t="e">
        <f>B16+B23</f>
        <v>#DIV/0!</v>
      </c>
      <c r="C24" t="e">
        <f>C16+C23</f>
        <v>#DIV/0!</v>
      </c>
      <c r="D24" t="e">
        <f>D16+D23</f>
        <v>#DIV/0!</v>
      </c>
      <c r="E24" t="e">
        <f>E16+E23</f>
        <v>#DIV/0!</v>
      </c>
      <c r="F24" t="e">
        <f>F16+F23</f>
        <v>#DIV/0!</v>
      </c>
      <c r="G24" t="e">
        <f>G16+G23</f>
        <v>#DIV/0!</v>
      </c>
      <c r="H24" t="e">
        <f>H16+H23</f>
        <v>#DIV/0!</v>
      </c>
      <c r="I24" t="e">
        <f>I16+I23</f>
        <v>#DIV/0!</v>
      </c>
      <c r="J24" t="e">
        <f>J16+J23</f>
        <v>#DIV/0!</v>
      </c>
      <c r="K24" t="e">
        <f>K16+K23</f>
        <v>#DIV/0!</v>
      </c>
      <c r="L24" t="e">
        <f>L16+L23</f>
        <v>#DIV/0!</v>
      </c>
      <c r="M24" t="e">
        <f>M16+M23</f>
        <v>#DIV/0!</v>
      </c>
      <c r="N24" t="e">
        <f>N16+N23</f>
        <v>#DIV/0!</v>
      </c>
      <c r="O24" t="e">
        <f>O16+O23</f>
        <v>#DIV/0!</v>
      </c>
      <c r="P24" t="e">
        <f>P16+P23</f>
        <v>#DIV/0!</v>
      </c>
      <c r="Q24" t="e">
        <f>Q16+Q23</f>
        <v>#DIV/0!</v>
      </c>
      <c r="R24" t="e">
        <f>R16+R23</f>
        <v>#DIV/0!</v>
      </c>
      <c r="S24" t="e">
        <f>S16+S23</f>
        <v>#DIV/0!</v>
      </c>
      <c r="T24" t="e">
        <f>T16+T23</f>
        <v>#DIV/0!</v>
      </c>
      <c r="U24" t="e">
        <f>U16+U23</f>
        <v>#DIV/0!</v>
      </c>
      <c r="V24" t="e">
        <f>V16+V23</f>
        <v>#DIV/0!</v>
      </c>
      <c r="W24" t="e">
        <f>W16+W23</f>
        <v>#DIV/0!</v>
      </c>
      <c r="X24" t="e">
        <f>X16+X23</f>
        <v>#DIV/0!</v>
      </c>
      <c r="Y24" t="e">
        <f>Y16+Y23</f>
        <v>#DIV/0!</v>
      </c>
      <c r="Z24" t="e">
        <f>Z16+Z23</f>
        <v>#DIV/0!</v>
      </c>
      <c r="AA24" t="e">
        <f>AA16+AA23</f>
        <v>#DIV/0!</v>
      </c>
      <c r="AB24" t="e">
        <f>AB16+AB23</f>
        <v>#DIV/0!</v>
      </c>
      <c r="AC24" t="e">
        <f>AC16+AC23</f>
        <v>#DIV/0!</v>
      </c>
      <c r="AD24" t="e">
        <f>AD16+AD23</f>
        <v>#DIV/0!</v>
      </c>
      <c r="AE24" t="e">
        <f>AE16+AE23</f>
        <v>#DIV/0!</v>
      </c>
      <c r="AF24" t="e">
        <f>AF16+AF23</f>
        <v>#DIV/0!</v>
      </c>
      <c r="AG24" t="e">
        <f>AG16+AG23</f>
        <v>#DIV/0!</v>
      </c>
      <c r="AH24" t="e">
        <f>AH16+AH23</f>
        <v>#DIV/0!</v>
      </c>
      <c r="AI24" t="e">
        <f>AI16+AI23</f>
        <v>#DIV/0!</v>
      </c>
      <c r="AJ24" t="e">
        <f>AJ16+AJ23</f>
        <v>#DIV/0!</v>
      </c>
      <c r="AK24" t="e">
        <f>AK16+AK23</f>
        <v>#DIV/0!</v>
      </c>
      <c r="AL24" t="e">
        <f>AL16+AL23</f>
        <v>#DIV/0!</v>
      </c>
      <c r="AM24" t="e">
        <f>AM16+AM23</f>
        <v>#DIV/0!</v>
      </c>
      <c r="AN24" t="e">
        <f>AN16+AN23</f>
        <v>#DIV/0!</v>
      </c>
      <c r="AO24">
        <f>AO16+AO23</f>
        <v>0</v>
      </c>
      <c r="AP24" t="e">
        <f>AP16+AP23</f>
        <v>#DIV/0!</v>
      </c>
      <c r="AQ24" t="e">
        <f>AQ16+AQ23</f>
        <v>#DIV/0!</v>
      </c>
      <c r="AR24" t="e">
        <f>AR16+AR23</f>
        <v>#DIV/0!</v>
      </c>
      <c r="AS24" t="e">
        <f>AS16+AS23</f>
        <v>#DIV/0!</v>
      </c>
      <c r="AT24">
        <f>AT16+AT23</f>
        <v>0.419111483654600026</v>
      </c>
      <c r="AU24" t="e">
        <f>AU16+AU23</f>
        <v>#DIV/0!</v>
      </c>
      <c r="AV24" t="e">
        <f>AV16+AV23</f>
        <v>#DIV/0!</v>
      </c>
      <c r="AW24">
        <f>AW16+AW23</f>
        <v>0.0744962193168000031</v>
      </c>
      <c r="AX24">
        <f>AX16+AX23</f>
        <v>0.143988480921599997</v>
      </c>
      <c r="AY24">
        <f>AY16+AY23</f>
        <v>0.0376789751318999988</v>
      </c>
      <c r="AZ24">
        <f>AZ16+AZ23</f>
        <v>0</v>
      </c>
      <c r="BA24">
        <f>BA16+BA23</f>
        <v>0.595440626063299927</v>
      </c>
      <c r="BB24">
        <f>BB16+BB23</f>
        <v>2.01870999507629989</v>
      </c>
      <c r="BC24">
        <f>BC16+BC23</f>
        <v>0</v>
      </c>
      <c r="BD24">
        <f>BD16+BD23</f>
        <v>2.63441504011499994</v>
      </c>
      <c r="BE24">
        <f>BE16+BE23</f>
        <v>1.64027149321270009</v>
      </c>
      <c r="BF24">
        <f>BF16+BF23</f>
        <v>0.188146754468400008</v>
      </c>
      <c r="BG24">
        <f>BG16+BG23</f>
        <v>0.159489633173800005</v>
      </c>
      <c r="BH24">
        <f>BH16+BH23</f>
        <v>5.20833333333330017</v>
      </c>
      <c r="BI24">
        <f>BI16+BI23</f>
        <v>0.484539133007799983</v>
      </c>
      <c r="BJ24">
        <f>BJ16+BJ23</f>
        <v>2.18745857086029982</v>
      </c>
      <c r="BK24">
        <f>BK16+BK23</f>
        <v>0.268456375838899985</v>
      </c>
      <c r="BL24">
        <f>BL16+BL23</f>
        <v>12.7045650301464992</v>
      </c>
      <c r="BM24">
        <f>BM16+BM23</f>
        <v>1.86751233262860001</v>
      </c>
      <c r="BN24">
        <f>BN16+BN23</f>
        <v>89.2937862929865958</v>
      </c>
      <c r="BO24">
        <f>BO16+BO23</f>
        <v>2.70422535211260007</v>
      </c>
      <c r="BP24">
        <f>BP16+BP23</f>
        <v>4.43277672577030035</v>
      </c>
      <c r="BQ24">
        <f>BQ16+BQ23</f>
        <v>65.2554744525547932</v>
      </c>
      <c r="BR24">
        <f>BR16+BR23</f>
        <v>0.938477580813299994</v>
      </c>
      <c r="BS24">
        <f>BS16+BS23</f>
        <v>0.292141396435799994</v>
      </c>
      <c r="BT24">
        <f>BT16+BT23</f>
        <v>1.6284680337755999</v>
      </c>
      <c r="BU24">
        <f>BU16+BU23</f>
        <v>2.29910225530979995</v>
      </c>
      <c r="BV24">
        <f>BV16+BV23</f>
        <v>3.00009677731540014</v>
      </c>
    </row>
    <row r="25" spans="2:74">
      <c r="B25" t="e">
        <f>B17+B24</f>
        <v>#DIV/0!</v>
      </c>
      <c r="C25" t="e">
        <f>C17+C24</f>
        <v>#DIV/0!</v>
      </c>
      <c r="D25" t="e">
        <f>D17+D24</f>
        <v>#DIV/0!</v>
      </c>
      <c r="E25" t="e">
        <f>E17+E24</f>
        <v>#DIV/0!</v>
      </c>
      <c r="F25" t="e">
        <f>F17+F24</f>
        <v>#DIV/0!</v>
      </c>
      <c r="G25" t="e">
        <f>G17+G24</f>
        <v>#DIV/0!</v>
      </c>
      <c r="H25" t="e">
        <f>H17+H24</f>
        <v>#DIV/0!</v>
      </c>
      <c r="I25" t="e">
        <f>I17+I24</f>
        <v>#DIV/0!</v>
      </c>
      <c r="J25" t="e">
        <f>J17+J24</f>
        <v>#DIV/0!</v>
      </c>
      <c r="K25" t="e">
        <f>K17+K24</f>
        <v>#DIV/0!</v>
      </c>
      <c r="L25" t="e">
        <f>L17+L24</f>
        <v>#DIV/0!</v>
      </c>
      <c r="M25" t="e">
        <f>M17+M24</f>
        <v>#DIV/0!</v>
      </c>
      <c r="N25" t="e">
        <f>N17+N24</f>
        <v>#DIV/0!</v>
      </c>
      <c r="O25" t="e">
        <f>O17+O24</f>
        <v>#DIV/0!</v>
      </c>
      <c r="P25" t="e">
        <f>P17+P24</f>
        <v>#DIV/0!</v>
      </c>
      <c r="Q25" t="e">
        <f>Q17+Q24</f>
        <v>#DIV/0!</v>
      </c>
      <c r="R25" t="e">
        <f>R17+R24</f>
        <v>#DIV/0!</v>
      </c>
      <c r="S25" t="e">
        <f>S17+S24</f>
        <v>#DIV/0!</v>
      </c>
      <c r="T25" t="e">
        <f>T17+T24</f>
        <v>#DIV/0!</v>
      </c>
      <c r="U25" t="e">
        <f>U17+U24</f>
        <v>#DIV/0!</v>
      </c>
      <c r="V25" t="e">
        <f>V17+V24</f>
        <v>#DIV/0!</v>
      </c>
      <c r="W25" t="e">
        <f>W17+W24</f>
        <v>#DIV/0!</v>
      </c>
      <c r="X25" t="e">
        <f>X17+X24</f>
        <v>#DIV/0!</v>
      </c>
      <c r="Y25" t="e">
        <f>Y17+Y24</f>
        <v>#DIV/0!</v>
      </c>
      <c r="Z25" t="e">
        <f>Z17+Z24</f>
        <v>#DIV/0!</v>
      </c>
      <c r="AA25" t="e">
        <f>AA17+AA24</f>
        <v>#DIV/0!</v>
      </c>
      <c r="AB25" t="e">
        <f>AB17+AB24</f>
        <v>#DIV/0!</v>
      </c>
      <c r="AC25" t="e">
        <f>AC17+AC24</f>
        <v>#DIV/0!</v>
      </c>
      <c r="AD25" t="e">
        <f>AD17+AD24</f>
        <v>#DIV/0!</v>
      </c>
      <c r="AE25" t="e">
        <f>AE17+AE24</f>
        <v>#DIV/0!</v>
      </c>
      <c r="AF25" t="e">
        <f>AF17+AF24</f>
        <v>#DIV/0!</v>
      </c>
      <c r="AG25" t="e">
        <f>AG17+AG24</f>
        <v>#DIV/0!</v>
      </c>
      <c r="AH25" t="e">
        <f>AH17+AH24</f>
        <v>#DIV/0!</v>
      </c>
      <c r="AI25" t="e">
        <f>AI17+AI24</f>
        <v>#DIV/0!</v>
      </c>
      <c r="AJ25" t="e">
        <f>AJ17+AJ24</f>
        <v>#DIV/0!</v>
      </c>
      <c r="AK25" t="e">
        <f>AK17+AK24</f>
        <v>#DIV/0!</v>
      </c>
      <c r="AL25" t="e">
        <f>AL17+AL24</f>
        <v>#DIV/0!</v>
      </c>
      <c r="AM25" t="e">
        <f>AM17+AM24</f>
        <v>#DIV/0!</v>
      </c>
      <c r="AN25" t="e">
        <f>AN17+AN24</f>
        <v>#DIV/0!</v>
      </c>
      <c r="AO25">
        <f>AO17+AO24</f>
        <v>7.38718716784230001</v>
      </c>
      <c r="AP25" t="e">
        <f>AP17+AP24</f>
        <v>#DIV/0!</v>
      </c>
      <c r="AQ25" t="e">
        <f>AQ17+AQ24</f>
        <v>#DIV/0!</v>
      </c>
      <c r="AR25" t="e">
        <f>AR17+AR24</f>
        <v>#DIV/0!</v>
      </c>
      <c r="AS25" t="e">
        <f>AS17+AS24</f>
        <v>#DIV/0!</v>
      </c>
      <c r="AT25">
        <f>AT17+AT24</f>
        <v>17.6026823134953005</v>
      </c>
      <c r="AU25" t="e">
        <f>AU17+AU24</f>
        <v>#DIV/0!</v>
      </c>
      <c r="AV25" t="e">
        <f>AV17+AV24</f>
        <v>#DIV/0!</v>
      </c>
      <c r="AW25">
        <f>AW17+AW24</f>
        <v>6.70465973851819985</v>
      </c>
      <c r="AX25">
        <f>AX17+AX24</f>
        <v>4.53563714902819992</v>
      </c>
      <c r="AY25">
        <f>AY17+AY24</f>
        <v>5.53880934438589989</v>
      </c>
      <c r="AZ25">
        <f>AZ17+AZ24</f>
        <v>2.85035629453679995</v>
      </c>
      <c r="BA25">
        <f>BA17+BA24</f>
        <v>13.1847567199727997</v>
      </c>
      <c r="BB25">
        <f>BB17+BB24</f>
        <v>13.6386016740522003</v>
      </c>
      <c r="BC25">
        <f>BC17+BC24</f>
        <v>5.63674321503130038</v>
      </c>
      <c r="BD25">
        <f>BD17+BD24</f>
        <v>19.9377320081427989</v>
      </c>
      <c r="BE25">
        <f>BE17+BE24</f>
        <v>28.7895927601810016</v>
      </c>
      <c r="BF25">
        <f>BF17+BF24</f>
        <v>10.3480714957666002</v>
      </c>
      <c r="BG25">
        <f>BG17+BG24</f>
        <v>18.2615629984051004</v>
      </c>
      <c r="BH25">
        <f>BH17+BH24</f>
        <v>32.0138888888888999</v>
      </c>
      <c r="BI25">
        <f>BI17+BI24</f>
        <v>6.9093061103712996</v>
      </c>
      <c r="BJ25">
        <f>BJ17+BJ24</f>
        <v>25.9180697335277017</v>
      </c>
      <c r="BK25">
        <f>BK17+BK24</f>
        <v>24.2281879194630996</v>
      </c>
      <c r="BL25">
        <f>BL17+BL24</f>
        <v>49.7846683893195987</v>
      </c>
      <c r="BM25">
        <f>BM17+BM24</f>
        <v>49.4362226920366012</v>
      </c>
      <c r="BN25">
        <f>BN17+BN24</f>
        <v>97.9867172015716932</v>
      </c>
      <c r="BO25">
        <f>BO17+BO24</f>
        <v>83.6619718309858058</v>
      </c>
      <c r="BP25">
        <f>BP17+BP24</f>
        <v>12.0502668273368005</v>
      </c>
      <c r="BQ25">
        <f>BQ17+BQ24</f>
        <v>83.7469586374696036</v>
      </c>
      <c r="BR25">
        <f>BR17+BR24</f>
        <v>1.87695516162659999</v>
      </c>
      <c r="BS25">
        <f>BS17+BS24</f>
        <v>3.94390885188420004</v>
      </c>
      <c r="BT25">
        <f>BT17+BT24</f>
        <v>3.92038600723759991</v>
      </c>
      <c r="BU25">
        <f>BU17+BU24</f>
        <v>9.85329537989919935</v>
      </c>
      <c r="BV25">
        <f>BV17+BV24</f>
        <v>14.7585405980837994</v>
      </c>
    </row>
    <row r="26" spans="2:74">
      <c r="B26" t="e">
        <f>B18+B25</f>
        <v>#DIV/0!</v>
      </c>
      <c r="C26" t="e">
        <f>C18+C25</f>
        <v>#DIV/0!</v>
      </c>
      <c r="D26" t="e">
        <f>D18+D25</f>
        <v>#DIV/0!</v>
      </c>
      <c r="E26" t="e">
        <f>E18+E25</f>
        <v>#DIV/0!</v>
      </c>
      <c r="F26" t="e">
        <f>F18+F25</f>
        <v>#DIV/0!</v>
      </c>
      <c r="G26" t="e">
        <f>G18+G25</f>
        <v>#DIV/0!</v>
      </c>
      <c r="H26" t="e">
        <f>H18+H25</f>
        <v>#DIV/0!</v>
      </c>
      <c r="I26" t="e">
        <f>I18+I25</f>
        <v>#DIV/0!</v>
      </c>
      <c r="J26" t="e">
        <f>J18+J25</f>
        <v>#DIV/0!</v>
      </c>
      <c r="K26" t="e">
        <f>K18+K25</f>
        <v>#DIV/0!</v>
      </c>
      <c r="L26" t="e">
        <f>L18+L25</f>
        <v>#DIV/0!</v>
      </c>
      <c r="M26" t="e">
        <f>M18+M25</f>
        <v>#DIV/0!</v>
      </c>
      <c r="N26" t="e">
        <f>N18+N25</f>
        <v>#DIV/0!</v>
      </c>
      <c r="O26" t="e">
        <f>O18+O25</f>
        <v>#DIV/0!</v>
      </c>
      <c r="P26" t="e">
        <f>P18+P25</f>
        <v>#DIV/0!</v>
      </c>
      <c r="Q26" t="e">
        <f>Q18+Q25</f>
        <v>#DIV/0!</v>
      </c>
      <c r="R26" t="e">
        <f>R18+R25</f>
        <v>#DIV/0!</v>
      </c>
      <c r="S26" t="e">
        <f>S18+S25</f>
        <v>#DIV/0!</v>
      </c>
      <c r="T26" t="e">
        <f>T18+T25</f>
        <v>#DIV/0!</v>
      </c>
      <c r="U26" t="e">
        <f>U18+U25</f>
        <v>#DIV/0!</v>
      </c>
      <c r="V26" t="e">
        <f>V18+V25</f>
        <v>#DIV/0!</v>
      </c>
      <c r="W26" t="e">
        <f>W18+W25</f>
        <v>#DIV/0!</v>
      </c>
      <c r="X26" t="e">
        <f>X18+X25</f>
        <v>#DIV/0!</v>
      </c>
      <c r="Y26" t="e">
        <f>Y18+Y25</f>
        <v>#DIV/0!</v>
      </c>
      <c r="Z26" t="e">
        <f>Z18+Z25</f>
        <v>#DIV/0!</v>
      </c>
      <c r="AA26" t="e">
        <f>AA18+AA25</f>
        <v>#DIV/0!</v>
      </c>
      <c r="AB26" t="e">
        <f>AB18+AB25</f>
        <v>#DIV/0!</v>
      </c>
      <c r="AC26" t="e">
        <f>AC18+AC25</f>
        <v>#DIV/0!</v>
      </c>
      <c r="AD26" t="e">
        <f>AD18+AD25</f>
        <v>#DIV/0!</v>
      </c>
      <c r="AE26" t="e">
        <f>AE18+AE25</f>
        <v>#DIV/0!</v>
      </c>
      <c r="AF26" t="e">
        <f>AF18+AF25</f>
        <v>#DIV/0!</v>
      </c>
      <c r="AG26" t="e">
        <f>AG18+AG25</f>
        <v>#DIV/0!</v>
      </c>
      <c r="AH26" t="e">
        <f>AH18+AH25</f>
        <v>#DIV/0!</v>
      </c>
      <c r="AI26" t="e">
        <f>AI18+AI25</f>
        <v>#DIV/0!</v>
      </c>
      <c r="AJ26" t="e">
        <f>AJ18+AJ25</f>
        <v>#DIV/0!</v>
      </c>
      <c r="AK26" t="e">
        <f>AK18+AK25</f>
        <v>#DIV/0!</v>
      </c>
      <c r="AL26" t="e">
        <f>AL18+AL25</f>
        <v>#DIV/0!</v>
      </c>
      <c r="AM26" t="e">
        <f>AM18+AM25</f>
        <v>#DIV/0!</v>
      </c>
      <c r="AN26" t="e">
        <f>AN18+AN25</f>
        <v>#DIV/0!</v>
      </c>
      <c r="AO26">
        <f>AO18+AO25</f>
        <v>94.1685186974586941</v>
      </c>
      <c r="AP26" t="e">
        <f>AP18+AP25</f>
        <v>#DIV/0!</v>
      </c>
      <c r="AQ26" t="e">
        <f>AQ18+AQ25</f>
        <v>#DIV/0!</v>
      </c>
      <c r="AR26" t="e">
        <f>AR18+AR25</f>
        <v>#DIV/0!</v>
      </c>
      <c r="AS26" t="e">
        <f>AS18+AS25</f>
        <v>#DIV/0!</v>
      </c>
      <c r="AT26">
        <f>AT18+AT25</f>
        <v>94.5515507124894015</v>
      </c>
      <c r="AU26" t="e">
        <f>AU18+AU25</f>
        <v>#DIV/0!</v>
      </c>
      <c r="AV26" t="e">
        <f>AV18+AV25</f>
        <v>#DIV/0!</v>
      </c>
      <c r="AW26">
        <f>AW18+AW25</f>
        <v>94.5729504227659987</v>
      </c>
      <c r="AX26">
        <f>AX18+AX25</f>
        <v>88.2649388048957064</v>
      </c>
      <c r="AY26">
        <f>AY18+AY25</f>
        <v>94.8756593820648959</v>
      </c>
      <c r="AZ26">
        <f>AZ18+AZ25</f>
        <v>95.3681710213777052</v>
      </c>
      <c r="BA26">
        <f>BA18+BA25</f>
        <v>96.6315073154134012</v>
      </c>
      <c r="BB26">
        <f>BB18+BB25</f>
        <v>97.5381585425898976</v>
      </c>
      <c r="BC26">
        <f>BC18+BC25</f>
        <v>96.590118302018098</v>
      </c>
      <c r="BD26">
        <f>BD18+BD25</f>
        <v>92.8032570949587949</v>
      </c>
      <c r="BE26">
        <f>BE18+BE25</f>
        <v>95.1923076923076934</v>
      </c>
      <c r="BF26">
        <f>BF18+BF25</f>
        <v>100.188146754467994</v>
      </c>
      <c r="BG26">
        <f>BG18+BG25</f>
        <v>94.4976076555024065</v>
      </c>
      <c r="BH26">
        <f>BH18+BH25</f>
        <v>96.3888888888888999</v>
      </c>
      <c r="BI26">
        <f>BI18+BI25</f>
        <v>90.2537357597277037</v>
      </c>
      <c r="BJ26">
        <f>BJ18+BJ25</f>
        <v>97.0436165981704022</v>
      </c>
      <c r="BK26">
        <f>BK18+BK25</f>
        <v>96.8456375838925965</v>
      </c>
      <c r="BL26">
        <f>BL18+BL25</f>
        <v>98.0189491817398988</v>
      </c>
      <c r="BM26">
        <f>BM18+BM25</f>
        <v>99.2952783650458031</v>
      </c>
      <c r="BN26">
        <f>BN18+BN25</f>
        <v>99.6209882123856971</v>
      </c>
      <c r="BO26">
        <f>BO18+BO25</f>
        <v>99.4366197183097</v>
      </c>
      <c r="BP26">
        <f>BP18+BP25</f>
        <v>42.6923739025649027</v>
      </c>
      <c r="BQ26">
        <f>BQ18+BQ25</f>
        <v>98.7347931873479041</v>
      </c>
      <c r="BR26">
        <f>BR18+BR25</f>
        <v>46.6631908237746984</v>
      </c>
      <c r="BS26">
        <f>BS18+BS25</f>
        <v>59.5968448729184033</v>
      </c>
      <c r="BT26">
        <f>BT18+BT25</f>
        <v>54.8854041013268983</v>
      </c>
      <c r="BU26">
        <f>BU18+BU25</f>
        <v>91.7451280928399058</v>
      </c>
      <c r="BV26">
        <f>BV18+BV25</f>
        <v>95.2772670086131939</v>
      </c>
    </row>
    <row r="27" spans="2:74">
      <c r="B27" t="e">
        <f>B19+B26</f>
        <v>#DIV/0!</v>
      </c>
      <c r="C27" t="e">
        <f>C19+C26</f>
        <v>#DIV/0!</v>
      </c>
      <c r="D27" t="e">
        <f>D19+D26</f>
        <v>#DIV/0!</v>
      </c>
      <c r="E27" t="e">
        <f>E19+E26</f>
        <v>#DIV/0!</v>
      </c>
      <c r="F27" t="e">
        <f>F19+F26</f>
        <v>#DIV/0!</v>
      </c>
      <c r="G27" t="e">
        <f>G19+G26</f>
        <v>#DIV/0!</v>
      </c>
      <c r="H27" t="e">
        <f>H19+H26</f>
        <v>#DIV/0!</v>
      </c>
      <c r="I27" t="e">
        <f>I19+I26</f>
        <v>#DIV/0!</v>
      </c>
      <c r="J27" t="e">
        <f>J19+J26</f>
        <v>#DIV/0!</v>
      </c>
      <c r="K27" t="e">
        <f>K19+K26</f>
        <v>#DIV/0!</v>
      </c>
      <c r="L27" t="e">
        <f>L19+L26</f>
        <v>#DIV/0!</v>
      </c>
      <c r="M27" t="e">
        <f>M19+M26</f>
        <v>#DIV/0!</v>
      </c>
      <c r="N27" t="e">
        <f>N19+N26</f>
        <v>#DIV/0!</v>
      </c>
      <c r="O27" t="e">
        <f>O19+O26</f>
        <v>#DIV/0!</v>
      </c>
      <c r="P27" t="e">
        <f>P19+P26</f>
        <v>#DIV/0!</v>
      </c>
      <c r="Q27" t="e">
        <f>Q19+Q26</f>
        <v>#DIV/0!</v>
      </c>
      <c r="R27" t="e">
        <f>R19+R26</f>
        <v>#DIV/0!</v>
      </c>
      <c r="S27" t="e">
        <f>S19+S26</f>
        <v>#DIV/0!</v>
      </c>
      <c r="T27" t="e">
        <f>T19+T26</f>
        <v>#DIV/0!</v>
      </c>
      <c r="U27" t="e">
        <f>U19+U26</f>
        <v>#DIV/0!</v>
      </c>
      <c r="V27" t="e">
        <f>V19+V26</f>
        <v>#DIV/0!</v>
      </c>
      <c r="W27" t="e">
        <f>W19+W26</f>
        <v>#DIV/0!</v>
      </c>
      <c r="X27" t="e">
        <f>X19+X26</f>
        <v>#DIV/0!</v>
      </c>
      <c r="Y27" t="e">
        <f>Y19+Y26</f>
        <v>#DIV/0!</v>
      </c>
      <c r="Z27" t="e">
        <f>Z19+Z26</f>
        <v>#DIV/0!</v>
      </c>
      <c r="AA27" t="e">
        <f>AA19+AA26</f>
        <v>#DIV/0!</v>
      </c>
      <c r="AB27" t="e">
        <f>AB19+AB26</f>
        <v>#DIV/0!</v>
      </c>
      <c r="AC27" t="e">
        <f>AC19+AC26</f>
        <v>#DIV/0!</v>
      </c>
      <c r="AD27" t="e">
        <f>AD19+AD26</f>
        <v>#DIV/0!</v>
      </c>
      <c r="AE27" t="e">
        <f>AE19+AE26</f>
        <v>#DIV/0!</v>
      </c>
      <c r="AF27" t="e">
        <f>AF19+AF26</f>
        <v>#DIV/0!</v>
      </c>
      <c r="AG27" t="e">
        <f>AG19+AG26</f>
        <v>#DIV/0!</v>
      </c>
      <c r="AH27" t="e">
        <f>AH19+AH26</f>
        <v>#DIV/0!</v>
      </c>
      <c r="AI27" t="e">
        <f>AI19+AI26</f>
        <v>#DIV/0!</v>
      </c>
      <c r="AJ27" t="e">
        <f>AJ19+AJ26</f>
        <v>#DIV/0!</v>
      </c>
      <c r="AK27" t="e">
        <f>AK19+AK26</f>
        <v>#DIV/0!</v>
      </c>
      <c r="AL27" t="e">
        <f>AL19+AL26</f>
        <v>#DIV/0!</v>
      </c>
      <c r="AM27" t="e">
        <f>AM19+AM26</f>
        <v>#DIV/0!</v>
      </c>
      <c r="AN27" t="e">
        <f>AN19+AN26</f>
        <v>#DIV/0!</v>
      </c>
      <c r="AO27">
        <f>AO19+AO26</f>
        <v>99.9468547685766993</v>
      </c>
      <c r="AP27" t="e">
        <f>AP19+AP26</f>
        <v>#DIV/0!</v>
      </c>
      <c r="AQ27" t="e">
        <f>AQ19+AQ26</f>
        <v>#DIV/0!</v>
      </c>
      <c r="AR27" t="e">
        <f>AR19+AR26</f>
        <v>#DIV/0!</v>
      </c>
      <c r="AS27" t="e">
        <f>AS19+AS26</f>
        <v>#DIV/0!</v>
      </c>
      <c r="AT27">
        <f>AT19+AT26</f>
        <v>100.083822296731</v>
      </c>
      <c r="AU27" t="e">
        <f>AU19+AU26</f>
        <v>#DIV/0!</v>
      </c>
      <c r="AV27" t="e">
        <f>AV19+AV26</f>
        <v>#DIV/0!</v>
      </c>
      <c r="AW27">
        <f>AW19+AW26</f>
        <v>100.085670652214006</v>
      </c>
      <c r="AX27">
        <f>AX19+AX26</f>
        <v>100.359971202303996</v>
      </c>
      <c r="AY27">
        <f>AY19+AY26</f>
        <v>100</v>
      </c>
      <c r="AZ27">
        <f>AZ19+AZ26</f>
        <v>99.7624703087885933</v>
      </c>
      <c r="BA27">
        <f>BA19+BA26</f>
        <v>99.8638992854712058</v>
      </c>
      <c r="BB27">
        <f>BB19+BB26</f>
        <v>100.049236829148001</v>
      </c>
      <c r="BC27">
        <f>BC19+BC26</f>
        <v>99.9304105775921983</v>
      </c>
      <c r="BD27">
        <f>BD19+BD26</f>
        <v>98.8504370734045068</v>
      </c>
      <c r="BE27">
        <f>BE19+BE26</f>
        <v>100</v>
      </c>
      <c r="BF27">
        <f>BF19+BF26</f>
        <v>104.045155221071994</v>
      </c>
      <c r="BG27">
        <f>BG19+BG26</f>
        <v>100.159489633174005</v>
      </c>
      <c r="BH27">
        <f>BH19+BH26</f>
        <v>100.625</v>
      </c>
      <c r="BI27">
        <f>BI19+BI26</f>
        <v>99.9519159638999071</v>
      </c>
      <c r="BJ27">
        <f>BJ19+BJ26</f>
        <v>100.4242343895</v>
      </c>
      <c r="BK27">
        <f>BK19+BK26</f>
        <v>100.067114093960001</v>
      </c>
      <c r="BL27">
        <f>BL19+BL26</f>
        <v>100</v>
      </c>
      <c r="BM27">
        <f>BM19+BM26</f>
        <v>100.105708245242994</v>
      </c>
      <c r="BN27">
        <f>BN19+BN26</f>
        <v>99.6905316596543969</v>
      </c>
      <c r="BO27">
        <f>BO19+BO26</f>
        <v>99.9436619718308066</v>
      </c>
      <c r="BP27">
        <f>BP19+BP26</f>
        <v>93.2604579101393938</v>
      </c>
      <c r="BQ27">
        <f>BQ19+BQ26</f>
        <v>99.8053527980535051</v>
      </c>
      <c r="BR27">
        <f>BR19+BR26</f>
        <v>95.3597497393116953</v>
      </c>
      <c r="BS27">
        <f>BS19+BS26</f>
        <v>70.5521472392637037</v>
      </c>
      <c r="BT27">
        <f>BT19+BT26</f>
        <v>92.9433051869722959</v>
      </c>
      <c r="BU27">
        <f>BU19+BU26</f>
        <v>99.7919859864242937</v>
      </c>
      <c r="BV27">
        <f>BV19+BV26</f>
        <v>99.0031936514080968</v>
      </c>
    </row>
    <row r="28" spans="2:74">
      <c r="B28" t="e">
        <f>B20+B27</f>
        <v>#DIV/0!</v>
      </c>
      <c r="C28" t="e">
        <f>C20+C27</f>
        <v>#DIV/0!</v>
      </c>
      <c r="D28" t="e">
        <f>D20+D27</f>
        <v>#DIV/0!</v>
      </c>
      <c r="E28" t="e">
        <f>E20+E27</f>
        <v>#DIV/0!</v>
      </c>
      <c r="F28" t="e">
        <f>F20+F27</f>
        <v>#DIV/0!</v>
      </c>
      <c r="G28" t="e">
        <f>G20+G27</f>
        <v>#DIV/0!</v>
      </c>
      <c r="H28" t="e">
        <f>H20+H27</f>
        <v>#DIV/0!</v>
      </c>
      <c r="I28" t="e">
        <f>I20+I27</f>
        <v>#DIV/0!</v>
      </c>
      <c r="J28" t="e">
        <f>J20+J27</f>
        <v>#DIV/0!</v>
      </c>
      <c r="K28" t="e">
        <f>K20+K27</f>
        <v>#DIV/0!</v>
      </c>
      <c r="L28" t="e">
        <f>L20+L27</f>
        <v>#DIV/0!</v>
      </c>
      <c r="M28" t="e">
        <f>M20+M27</f>
        <v>#DIV/0!</v>
      </c>
      <c r="N28" t="e">
        <f>N20+N27</f>
        <v>#DIV/0!</v>
      </c>
      <c r="O28" t="e">
        <f>O20+O27</f>
        <v>#DIV/0!</v>
      </c>
      <c r="P28" t="e">
        <f>P20+P27</f>
        <v>#DIV/0!</v>
      </c>
      <c r="Q28" t="e">
        <f>Q20+Q27</f>
        <v>#DIV/0!</v>
      </c>
      <c r="R28" t="e">
        <f>R20+R27</f>
        <v>#DIV/0!</v>
      </c>
      <c r="S28" t="e">
        <f>S20+S27</f>
        <v>#DIV/0!</v>
      </c>
      <c r="T28" t="e">
        <f>T20+T27</f>
        <v>#DIV/0!</v>
      </c>
      <c r="U28" t="e">
        <f>U20+U27</f>
        <v>#DIV/0!</v>
      </c>
      <c r="V28" t="e">
        <f>V20+V27</f>
        <v>#DIV/0!</v>
      </c>
      <c r="W28" t="e">
        <f>W20+W27</f>
        <v>#DIV/0!</v>
      </c>
      <c r="X28" t="e">
        <f>X20+X27</f>
        <v>#DIV/0!</v>
      </c>
      <c r="Y28" t="e">
        <f>Y20+Y27</f>
        <v>#DIV/0!</v>
      </c>
      <c r="Z28" t="e">
        <f>Z20+Z27</f>
        <v>#DIV/0!</v>
      </c>
      <c r="AA28" t="e">
        <f>AA20+AA27</f>
        <v>#DIV/0!</v>
      </c>
      <c r="AB28" t="e">
        <f>AB20+AB27</f>
        <v>#DIV/0!</v>
      </c>
      <c r="AC28" t="e">
        <f>AC20+AC27</f>
        <v>#DIV/0!</v>
      </c>
      <c r="AD28" t="e">
        <f>AD20+AD27</f>
        <v>#DIV/0!</v>
      </c>
      <c r="AE28" t="e">
        <f>AE20+AE27</f>
        <v>#DIV/0!</v>
      </c>
      <c r="AF28" t="e">
        <f>AF20+AF27</f>
        <v>#DIV/0!</v>
      </c>
      <c r="AG28" t="e">
        <f>AG20+AG27</f>
        <v>#DIV/0!</v>
      </c>
      <c r="AH28" t="e">
        <f>AH20+AH27</f>
        <v>#DIV/0!</v>
      </c>
      <c r="AI28" t="e">
        <f>AI20+AI27</f>
        <v>#DIV/0!</v>
      </c>
      <c r="AJ28" t="e">
        <f>AJ20+AJ27</f>
        <v>#DIV/0!</v>
      </c>
      <c r="AK28" t="e">
        <f>AK20+AK27</f>
        <v>#DIV/0!</v>
      </c>
      <c r="AL28" t="e">
        <f>AL20+AL27</f>
        <v>#DIV/0!</v>
      </c>
      <c r="AM28" t="e">
        <f>AM20+AM27</f>
        <v>#DIV/0!</v>
      </c>
      <c r="AN28" t="e">
        <f>AN20+AN27</f>
        <v>#DIV/0!</v>
      </c>
      <c r="AO28">
        <f>AO20+AO27</f>
        <v>99.9468547685766993</v>
      </c>
      <c r="AP28" t="e">
        <f>AP20+AP27</f>
        <v>#DIV/0!</v>
      </c>
      <c r="AQ28" t="e">
        <f>AQ20+AQ27</f>
        <v>#DIV/0!</v>
      </c>
      <c r="AR28" t="e">
        <f>AR20+AR27</f>
        <v>#DIV/0!</v>
      </c>
      <c r="AS28" t="e">
        <f>AS20+AS27</f>
        <v>#DIV/0!</v>
      </c>
      <c r="AT28">
        <f>AT20+AT27</f>
        <v>100.167644593462001</v>
      </c>
      <c r="AU28" t="e">
        <f>AU20+AU27</f>
        <v>#DIV/0!</v>
      </c>
      <c r="AV28" t="e">
        <f>AV20+AV27</f>
        <v>#DIV/0!</v>
      </c>
      <c r="AW28">
        <f>AW20+AW27</f>
        <v>100.122918761872</v>
      </c>
      <c r="AX28">
        <f>AX20+AX27</f>
        <v>100.503959683226</v>
      </c>
      <c r="AY28">
        <f>AY20+AY27</f>
        <v>100</v>
      </c>
      <c r="AZ28">
        <f>AZ20+AZ27</f>
        <v>99.7624703087885933</v>
      </c>
      <c r="BA28">
        <f>BA20+BA27</f>
        <v>99.9489622320516986</v>
      </c>
      <c r="BB28">
        <f>BB20+BB27</f>
        <v>100.049236829148001</v>
      </c>
      <c r="BC28">
        <f>BC20+BC27</f>
        <v>99.9304105775921983</v>
      </c>
      <c r="BD28">
        <f>BD20+BD27</f>
        <v>98.9103101424980053</v>
      </c>
      <c r="BE28">
        <f>BE20+BE27</f>
        <v>100</v>
      </c>
      <c r="BF28">
        <f>BF20+BF27</f>
        <v>104.082784571966002</v>
      </c>
      <c r="BG28">
        <f>BG20+BG27</f>
        <v>100.239234449761</v>
      </c>
      <c r="BH28">
        <f>BH20+BH27</f>
        <v>100.625</v>
      </c>
      <c r="BI28">
        <f>BI20+BI27</f>
        <v>99.985204911969106</v>
      </c>
      <c r="BJ28">
        <f>BJ20+BJ27</f>
        <v>100.4242343895</v>
      </c>
      <c r="BK28">
        <f>BK20+BK27</f>
        <v>100.067114093960001</v>
      </c>
      <c r="BL28">
        <f>BL20+BL27</f>
        <v>100.043066322135999</v>
      </c>
      <c r="BM28">
        <f>BM20+BM27</f>
        <v>100.176180408738006</v>
      </c>
      <c r="BN28">
        <f>BN20+BN27</f>
        <v>99.6905316596543969</v>
      </c>
      <c r="BO28">
        <f>BO20+BO27</f>
        <v>100.090140845069996</v>
      </c>
      <c r="BP28">
        <f>BP20+BP27</f>
        <v>99.8881046651746942</v>
      </c>
      <c r="BQ28">
        <f>BQ20+BQ27</f>
        <v>100.437956204380001</v>
      </c>
      <c r="BR28">
        <f>BR20+BR27</f>
        <v>99.9999999999999005</v>
      </c>
      <c r="BS28">
        <f>BS20+BS27</f>
        <v>100.058428279287</v>
      </c>
      <c r="BT28">
        <f>BT20+BT27</f>
        <v>99.6381182147165987</v>
      </c>
      <c r="BU28">
        <f>BU20+BU27</f>
        <v>99.9562075760892981</v>
      </c>
      <c r="BV28">
        <f>BV20+BV27</f>
        <v>99.0515823091067062</v>
      </c>
    </row>
    <row r="29" spans="1:7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</row>
    <row r="30" spans="1:74">
      <c r="A30" t="s">
        <v>45</v>
      </c>
      <c r="B30">
        <f>SUM(B6:B12)</f>
        <v>0</v>
      </c>
      <c r="C30">
        <f>SUM(C6:C12)</f>
        <v>0</v>
      </c>
      <c r="D30">
        <f>SUM(D6:D12)</f>
        <v>0</v>
      </c>
      <c r="E30">
        <f>SUM(E6:E12)</f>
        <v>0</v>
      </c>
      <c r="F30">
        <f>SUM(F6:F12)</f>
        <v>0</v>
      </c>
      <c r="G30">
        <f>SUM(G6:G12)</f>
        <v>0</v>
      </c>
      <c r="H30">
        <f>SUM(H6:H12)</f>
        <v>0</v>
      </c>
      <c r="I30">
        <f>SUM(I6:I12)</f>
        <v>0</v>
      </c>
      <c r="J30">
        <f>SUM(J6:J12)</f>
        <v>0</v>
      </c>
      <c r="K30">
        <f>SUM(K6:K12)</f>
        <v>0</v>
      </c>
      <c r="L30">
        <f>SUM(L6:L12)</f>
        <v>0</v>
      </c>
      <c r="M30">
        <f>SUM(M6:M12)</f>
        <v>0</v>
      </c>
      <c r="N30">
        <f>SUM(N6:N12)</f>
        <v>0</v>
      </c>
      <c r="O30">
        <f>SUM(O6:O12)</f>
        <v>0</v>
      </c>
      <c r="P30">
        <f>SUM(P6:P12)</f>
        <v>0</v>
      </c>
      <c r="Q30">
        <f>SUM(Q6:Q12)</f>
        <v>0</v>
      </c>
      <c r="R30">
        <f>SUM(R6:R12)</f>
        <v>0</v>
      </c>
      <c r="S30">
        <f>SUM(S6:S12)</f>
        <v>0</v>
      </c>
      <c r="T30">
        <f>SUM(T6:T12)</f>
        <v>0</v>
      </c>
      <c r="U30">
        <f>SUM(U6:U12)</f>
        <v>0</v>
      </c>
      <c r="V30">
        <f>SUM(V6:V12)</f>
        <v>0</v>
      </c>
      <c r="W30">
        <f>SUM(W6:W12)</f>
        <v>0</v>
      </c>
      <c r="X30">
        <f>SUM(X6:X12)</f>
        <v>0</v>
      </c>
      <c r="Y30">
        <f>SUM(Y6:Y12)</f>
        <v>0</v>
      </c>
      <c r="Z30">
        <f>SUM(Z6:Z12)</f>
        <v>0</v>
      </c>
      <c r="AA30">
        <f>SUM(AA6:AA12)</f>
        <v>0</v>
      </c>
      <c r="AB30">
        <f>SUM(AB6:AB12)</f>
        <v>0</v>
      </c>
      <c r="AC30">
        <f>SUM(AC6:AC12)</f>
        <v>0</v>
      </c>
      <c r="AD30">
        <f>SUM(AD6:AD12)</f>
        <v>0</v>
      </c>
      <c r="AE30">
        <f>SUM(AE6:AE12)</f>
        <v>0</v>
      </c>
      <c r="AF30">
        <f>SUM(AF6:AF12)</f>
        <v>0</v>
      </c>
      <c r="AG30">
        <f>SUM(AG6:AG12)</f>
        <v>0</v>
      </c>
      <c r="AH30">
        <f>SUM(AH6:AH12)</f>
        <v>0</v>
      </c>
      <c r="AI30">
        <f>SUM(AI6:AI12)</f>
        <v>0</v>
      </c>
      <c r="AJ30">
        <f>SUM(AJ6:AJ12)</f>
        <v>0</v>
      </c>
      <c r="AK30">
        <f>SUM(AK6:AK12)</f>
        <v>0</v>
      </c>
      <c r="AL30">
        <f>SUM(AL6:AL12)</f>
        <v>0</v>
      </c>
      <c r="AM30">
        <f>SUM(AM6:AM12)</f>
        <v>0</v>
      </c>
      <c r="AN30">
        <f>SUM(AN6:AN12)</f>
        <v>0</v>
      </c>
      <c r="AO30">
        <f>SUM(AO6:AO12)</f>
        <v>206.870000000000005</v>
      </c>
      <c r="AP30">
        <f>SUM(AP6:AP12)</f>
        <v>0</v>
      </c>
      <c r="AQ30">
        <f>SUM(AQ6:AQ12)</f>
        <v>0</v>
      </c>
      <c r="AR30">
        <f>SUM(AR6:AR12)</f>
        <v>0</v>
      </c>
      <c r="AS30">
        <f>SUM(AS6:AS12)</f>
        <v>0</v>
      </c>
      <c r="AT30">
        <f>SUM(AT6:AT12)</f>
        <v>119.5</v>
      </c>
      <c r="AU30">
        <f>SUM(AU6:AU12)</f>
        <v>0</v>
      </c>
      <c r="AV30">
        <f>SUM(AV6:AV12)</f>
        <v>0</v>
      </c>
      <c r="AW30">
        <f>SUM(AW6:AW12)</f>
        <v>268.800000000000011</v>
      </c>
      <c r="AX30">
        <f>SUM(AX6:AX12)</f>
        <v>139.599999999999994</v>
      </c>
      <c r="AY30">
        <f>SUM(AY6:AY12)</f>
        <v>265.399999999999977</v>
      </c>
      <c r="AZ30">
        <f>SUM(AZ6:AZ12)</f>
        <v>84</v>
      </c>
      <c r="BA30">
        <f>SUM(BA6:BA12)</f>
        <v>117.5</v>
      </c>
      <c r="BB30">
        <f>SUM(BB6:BB12)</f>
        <v>203.199999999999989</v>
      </c>
      <c r="BC30">
        <f>SUM(BC6:BC12)</f>
        <v>143.599999999999994</v>
      </c>
      <c r="BD30">
        <f>SUM(BD6:BD12)</f>
        <v>165.199999999999989</v>
      </c>
      <c r="BE30">
        <f>SUM(BE6:BE12)</f>
        <v>176.800000000000011</v>
      </c>
      <c r="BF30">
        <f>SUM(BF6:BF12)</f>
        <v>110.640000000000001</v>
      </c>
      <c r="BG30">
        <f>SUM(BG6:BG12)</f>
        <v>125.700000000000003</v>
      </c>
      <c r="BH30">
        <f>SUM(BH6:BH12)</f>
        <v>144.900000000000006</v>
      </c>
      <c r="BI30">
        <f>SUM(BI6:BI12)</f>
        <v>270.319999999999993</v>
      </c>
      <c r="BJ30">
        <f>SUM(BJ6:BJ12)</f>
        <v>151.5</v>
      </c>
      <c r="BK30">
        <f>SUM(BK6:BK12)</f>
        <v>149.099999999999994</v>
      </c>
      <c r="BL30">
        <f>SUM(BL6:BL12)</f>
        <v>232.300000000000011</v>
      </c>
      <c r="BM30">
        <f>SUM(BM6:BM12)</f>
        <v>284.300000000000011</v>
      </c>
      <c r="BN30">
        <f>SUM(BN6:BN12)</f>
        <v>286.699999999999989</v>
      </c>
      <c r="BO30">
        <f>SUM(BO6:BO12)</f>
        <v>355.319999999999993</v>
      </c>
      <c r="BP30">
        <f>SUM(BP6:BP12)</f>
        <v>232.099999999999994</v>
      </c>
      <c r="BQ30">
        <f>SUM(BQ6:BQ12)</f>
        <v>206.400000000000006</v>
      </c>
      <c r="BR30">
        <f>SUM(BR6:BR12)</f>
        <v>191.800000000000011</v>
      </c>
      <c r="BS30">
        <f>SUM(BS6:BS12)</f>
        <v>68.5</v>
      </c>
      <c r="BT30">
        <f>SUM(BT6:BT12)</f>
        <v>165.199999999999989</v>
      </c>
      <c r="BU30">
        <f>SUM(BU6:BU12)</f>
        <v>182.599999999999994</v>
      </c>
      <c r="BV30">
        <f>SUM(BV6:BV12)</f>
        <v>204.699999999999989</v>
      </c>
    </row>
    <row r="31" spans="1:74">
      <c r="A31" t="s">
        <v>46</v>
      </c>
      <c r="B31">
        <f>B4-B30</f>
        <v>0</v>
      </c>
      <c r="C31">
        <f>C4-C30</f>
        <v>0</v>
      </c>
      <c r="D31">
        <f>D4-D30</f>
        <v>0</v>
      </c>
      <c r="E31">
        <f>E4-E30</f>
        <v>0</v>
      </c>
      <c r="F31">
        <f>F4-F30</f>
        <v>0</v>
      </c>
      <c r="G31">
        <f>G4-G30</f>
        <v>0</v>
      </c>
      <c r="H31">
        <f>H4-H30</f>
        <v>0</v>
      </c>
      <c r="I31">
        <f>I4-I30</f>
        <v>0</v>
      </c>
      <c r="J31">
        <f>J4-J30</f>
        <v>0</v>
      </c>
      <c r="K31">
        <f>K4-K30</f>
        <v>0</v>
      </c>
      <c r="L31">
        <f>L4-L30</f>
        <v>0</v>
      </c>
      <c r="M31">
        <f>M4-M30</f>
        <v>0</v>
      </c>
      <c r="N31">
        <f>N4-N30</f>
        <v>0</v>
      </c>
      <c r="O31">
        <f>O4-O30</f>
        <v>0</v>
      </c>
      <c r="P31">
        <f>P4-P30</f>
        <v>0</v>
      </c>
      <c r="Q31">
        <f>Q4-Q30</f>
        <v>0</v>
      </c>
      <c r="R31">
        <f>R4-R30</f>
        <v>0</v>
      </c>
      <c r="S31">
        <f>S4-S30</f>
        <v>0</v>
      </c>
      <c r="T31">
        <f>T4-T30</f>
        <v>0</v>
      </c>
      <c r="U31">
        <f>U4-U30</f>
        <v>0</v>
      </c>
      <c r="V31">
        <f>V4-V30</f>
        <v>0</v>
      </c>
      <c r="W31">
        <f>W4-W30</f>
        <v>0</v>
      </c>
      <c r="X31">
        <f>X4-X30</f>
        <v>0</v>
      </c>
      <c r="Y31">
        <f>Y4-Y30</f>
        <v>0</v>
      </c>
      <c r="Z31">
        <f>Z4-Z30</f>
        <v>0</v>
      </c>
      <c r="AA31">
        <f>AA4-AA30</f>
        <v>0</v>
      </c>
      <c r="AB31">
        <f>AB4-AB30</f>
        <v>0</v>
      </c>
      <c r="AC31">
        <f>AC4-AC30</f>
        <v>0</v>
      </c>
      <c r="AD31">
        <f>AD4-AD30</f>
        <v>0</v>
      </c>
      <c r="AE31">
        <f>AE4-AE30</f>
        <v>0</v>
      </c>
      <c r="AF31">
        <f>AF4-AF30</f>
        <v>0</v>
      </c>
      <c r="AG31">
        <f>AG4-AG30</f>
        <v>0</v>
      </c>
      <c r="AH31">
        <f>AH4-AH30</f>
        <v>0</v>
      </c>
      <c r="AI31">
        <f>AI4-AI30</f>
        <v>0</v>
      </c>
      <c r="AJ31">
        <f>AJ4-AJ30</f>
        <v>0</v>
      </c>
      <c r="AK31">
        <f>AK4-AK30</f>
        <v>0</v>
      </c>
      <c r="AL31">
        <f>AL4-AL30</f>
        <v>0</v>
      </c>
      <c r="AM31">
        <f>AM4-AM30</f>
        <v>0</v>
      </c>
      <c r="AN31">
        <f>AN4-AN30</f>
        <v>0</v>
      </c>
      <c r="AO31">
        <f>AO4-AO30</f>
        <v>0.109999999999984999</v>
      </c>
      <c r="AP31">
        <f>AP4-AP30</f>
        <v>0</v>
      </c>
      <c r="AQ31">
        <f>AQ4-AQ30</f>
        <v>0</v>
      </c>
      <c r="AR31">
        <f>AR4-AR30</f>
        <v>0</v>
      </c>
      <c r="AS31">
        <f>AS4-AS30</f>
        <v>0</v>
      </c>
      <c r="AT31">
        <f>AT4-AT30</f>
        <v>-0.20000000000000302</v>
      </c>
      <c r="AU31">
        <f>AU4-AU30</f>
        <v>0</v>
      </c>
      <c r="AV31">
        <f>AV4-AV30</f>
        <v>0</v>
      </c>
      <c r="AW31">
        <f>AW4-AW30</f>
        <v>-0.329999999999983995</v>
      </c>
      <c r="AX31">
        <f>AX4-AX30</f>
        <v>-0.699999999999988987</v>
      </c>
      <c r="AY31">
        <f>AY4-AY30</f>
        <v>0</v>
      </c>
      <c r="AZ31">
        <f>AZ4-AZ30</f>
        <v>0.20000000000000302</v>
      </c>
      <c r="BA31">
        <f>BA4-BA30</f>
        <v>0.0600000000000020073</v>
      </c>
      <c r="BB31">
        <f>BB4-BB30</f>
        <v>-0.0999999999999939959</v>
      </c>
      <c r="BC31">
        <f>BC4-BC30</f>
        <v>0.0999999999999939959</v>
      </c>
      <c r="BD31">
        <f>BD4-BD30</f>
        <v>1.82000000000002</v>
      </c>
      <c r="BE31">
        <f>BE4-BE30</f>
        <v>0</v>
      </c>
      <c r="BF31">
        <f>BF4-BF30</f>
        <v>-4.33999999999999986</v>
      </c>
      <c r="BG31">
        <f>BG4-BG30</f>
        <v>-0.29999999999999698</v>
      </c>
      <c r="BH31">
        <f>BH4-BH30</f>
        <v>-0.90000000000000604</v>
      </c>
      <c r="BI31">
        <f>BI4-BI30</f>
        <v>0.0400000000000200018</v>
      </c>
      <c r="BJ31">
        <f>BJ4-BJ30</f>
        <v>-0.639999999999986002</v>
      </c>
      <c r="BK31">
        <f>BK4-BK30</f>
        <v>-0.0999999999999939959</v>
      </c>
      <c r="BL31">
        <f>BL4-BL30</f>
        <v>-0.100000000000023004</v>
      </c>
      <c r="BM31">
        <f>BM4-BM30</f>
        <v>-0.5</v>
      </c>
      <c r="BN31">
        <f>BN4-BN30</f>
        <v>0.889999999999987068</v>
      </c>
      <c r="BO31">
        <f>BO4-BO30</f>
        <v>-0.319999999999993001</v>
      </c>
      <c r="BP31">
        <f>BP4-BP30</f>
        <v>0.260000000000018971</v>
      </c>
      <c r="BQ31">
        <f>BQ4-BQ30</f>
        <v>-0.90000000000000604</v>
      </c>
      <c r="BR31">
        <f>BR4-BR30</f>
        <v>0</v>
      </c>
      <c r="BS31">
        <f>BS4-BS30</f>
        <v>-0.0400000000000060041</v>
      </c>
      <c r="BT31">
        <f>BT4-BT30</f>
        <v>0.600000000000022915</v>
      </c>
      <c r="BU31">
        <f>BU4-BU30</f>
        <v>0.0800000000000130029</v>
      </c>
      <c r="BV31">
        <f>BV4-BV30</f>
        <v>1.96000000000000991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BW36"/>
  <sheetViews>
    <sheetView view="normal" workbookViewId="0">
      <selection activeCell="BJ10" sqref="BJ10"/>
    </sheetView>
  </sheetViews>
  <sheetFormatPr defaultRowHeight="15.40"/>
  <cols>
    <col min="22" max="22" width="12.812500" customWidth="1"/>
    <col min="33" max="33" width="17.812500" customWidth="1"/>
    <col min="34" max="34" width="18.723214" customWidth="1"/>
    <col min="51" max="51" width="9.178571" customWidth="1" style="3"/>
    <col min="55" max="55" width="9.178571" customWidth="1" style="3"/>
    <col min="60" max="60" width="9.178571" customWidth="1" style="3"/>
    <col min="66" max="71" width="12.178571" customWidth="1"/>
    <col min="72" max="73" width="13.812500" customWidth="1"/>
    <col min="74" max="75" width="20.455357" customWidth="1"/>
  </cols>
  <sheetData>
    <row r="1" spans="1:75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9"/>
      <c r="AZ1" s="5"/>
      <c r="BA1" s="5"/>
      <c r="BB1" s="5"/>
      <c r="BC1" s="39"/>
      <c r="BD1" s="25"/>
      <c r="BE1" s="25"/>
      <c r="BF1" s="24"/>
      <c r="BG1" s="5"/>
      <c r="BH1" s="59"/>
      <c r="BI1" s="5"/>
      <c r="BJ1" s="5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16</v>
      </c>
      <c r="AD2" s="9" t="s">
        <v>16</v>
      </c>
      <c r="AE2" s="9" t="s">
        <v>17</v>
      </c>
      <c r="AF2" s="9" t="s">
        <v>17</v>
      </c>
      <c r="AG2" s="9" t="s">
        <v>17</v>
      </c>
      <c r="AH2" s="9" t="s">
        <v>17</v>
      </c>
      <c r="AI2" s="9" t="s">
        <v>18</v>
      </c>
      <c r="AJ2" s="26" t="s">
        <v>18</v>
      </c>
      <c r="AK2" s="9" t="s">
        <v>19</v>
      </c>
      <c r="AL2" s="9" t="s">
        <v>19</v>
      </c>
      <c r="AM2" s="9" t="s">
        <v>20</v>
      </c>
      <c r="AN2" s="9" t="s">
        <v>20</v>
      </c>
      <c r="AO2" s="9" t="s">
        <v>21</v>
      </c>
      <c r="AP2" s="9" t="s">
        <v>21</v>
      </c>
      <c r="AQ2" s="9" t="s">
        <v>21</v>
      </c>
      <c r="AR2" s="9" t="s">
        <v>22</v>
      </c>
      <c r="AS2" s="9" t="s">
        <v>22</v>
      </c>
      <c r="AT2" s="9" t="s">
        <v>23</v>
      </c>
      <c r="AU2" s="9" t="s">
        <v>23</v>
      </c>
      <c r="AV2" s="9" t="s">
        <v>24</v>
      </c>
      <c r="AW2" s="9" t="s">
        <v>24</v>
      </c>
      <c r="AX2" s="9" t="s">
        <v>25</v>
      </c>
      <c r="AY2" s="40" t="s">
        <v>25</v>
      </c>
      <c r="AZ2" s="9" t="s">
        <v>26</v>
      </c>
      <c r="BA2" s="9" t="s">
        <v>26</v>
      </c>
      <c r="BB2" s="9" t="s">
        <v>27</v>
      </c>
      <c r="BC2" s="40" t="s">
        <v>27</v>
      </c>
      <c r="BD2" s="26" t="s">
        <v>28</v>
      </c>
      <c r="BE2" s="26" t="s">
        <v>28</v>
      </c>
      <c r="BF2" s="26" t="s">
        <v>29</v>
      </c>
      <c r="BG2" s="9" t="s">
        <v>29</v>
      </c>
      <c r="BH2" s="40" t="s">
        <v>30</v>
      </c>
      <c r="BI2" s="9" t="s">
        <v>30</v>
      </c>
      <c r="BJ2" s="9" t="s">
        <v>31</v>
      </c>
      <c r="BK2" s="9" t="s">
        <v>31</v>
      </c>
      <c r="BL2" s="9" t="s">
        <v>32</v>
      </c>
      <c r="BM2" s="9" t="s">
        <v>33</v>
      </c>
      <c r="BN2" s="9" t="s">
        <v>144</v>
      </c>
      <c r="BO2" s="9" t="s">
        <v>144</v>
      </c>
      <c r="BP2" s="9" t="s">
        <v>144</v>
      </c>
      <c r="BQ2" s="9" t="s">
        <v>144</v>
      </c>
      <c r="BR2" s="9" t="s">
        <v>145</v>
      </c>
      <c r="BS2" s="9" t="s">
        <v>145</v>
      </c>
      <c r="BT2" s="9" t="s">
        <v>146</v>
      </c>
      <c r="BU2" s="9" t="s">
        <v>146</v>
      </c>
      <c r="BV2" s="9" t="s">
        <v>146</v>
      </c>
      <c r="BW2" s="9" t="s">
        <v>147</v>
      </c>
    </row>
    <row r="3" spans="1:75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71</v>
      </c>
      <c r="K3" s="9" t="s">
        <v>77</v>
      </c>
      <c r="L3" s="9" t="s">
        <v>35</v>
      </c>
      <c r="M3" s="9" t="s">
        <v>36</v>
      </c>
      <c r="N3" s="9" t="s">
        <v>35</v>
      </c>
      <c r="O3" s="9" t="s">
        <v>77</v>
      </c>
      <c r="P3" s="9" t="s">
        <v>76</v>
      </c>
      <c r="Q3" s="9" t="s">
        <v>77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76</v>
      </c>
      <c r="Y3" s="9" t="s">
        <v>36</v>
      </c>
      <c r="Z3" s="9" t="s">
        <v>35</v>
      </c>
      <c r="AA3" s="9" t="s">
        <v>36</v>
      </c>
      <c r="AB3" s="9" t="s">
        <v>76</v>
      </c>
      <c r="AC3" s="9" t="s">
        <v>35</v>
      </c>
      <c r="AD3" s="9" t="s">
        <v>36</v>
      </c>
      <c r="AE3" s="9" t="s">
        <v>35</v>
      </c>
      <c r="AF3" s="9" t="s">
        <v>36</v>
      </c>
      <c r="AG3" s="9" t="s">
        <v>148</v>
      </c>
      <c r="AH3" s="9" t="s">
        <v>149</v>
      </c>
      <c r="AI3" s="9" t="s">
        <v>35</v>
      </c>
      <c r="AJ3" s="9" t="s">
        <v>36</v>
      </c>
      <c r="AK3" s="9" t="s">
        <v>71</v>
      </c>
      <c r="AL3" s="9" t="s">
        <v>36</v>
      </c>
      <c r="AM3" s="9" t="s">
        <v>35</v>
      </c>
      <c r="AN3" s="9" t="s">
        <v>36</v>
      </c>
      <c r="AO3" s="9" t="s">
        <v>35</v>
      </c>
      <c r="AP3" s="9" t="s">
        <v>36</v>
      </c>
      <c r="AQ3" s="9" t="s">
        <v>36</v>
      </c>
      <c r="AR3" s="9" t="s">
        <v>35</v>
      </c>
      <c r="AS3" s="9" t="s">
        <v>72</v>
      </c>
      <c r="AT3" s="9" t="s">
        <v>35</v>
      </c>
      <c r="AU3" s="9" t="s">
        <v>36</v>
      </c>
      <c r="AV3" s="9" t="s">
        <v>76</v>
      </c>
      <c r="AW3" s="9" t="s">
        <v>36</v>
      </c>
      <c r="AX3" s="9" t="s">
        <v>35</v>
      </c>
      <c r="AY3" s="40" t="s">
        <v>36</v>
      </c>
      <c r="AZ3" s="9" t="s">
        <v>76</v>
      </c>
      <c r="BA3" s="9" t="s">
        <v>36</v>
      </c>
      <c r="BB3" s="9" t="s">
        <v>35</v>
      </c>
      <c r="BC3" s="40" t="s">
        <v>36</v>
      </c>
      <c r="BD3" s="26" t="s">
        <v>35</v>
      </c>
      <c r="BE3" s="26" t="s">
        <v>36</v>
      </c>
      <c r="BF3" s="26" t="s">
        <v>35</v>
      </c>
      <c r="BG3" s="9" t="s">
        <v>36</v>
      </c>
      <c r="BH3" s="40" t="s">
        <v>35</v>
      </c>
      <c r="BI3" s="9" t="s">
        <v>36</v>
      </c>
      <c r="BJ3" s="9" t="s">
        <v>35</v>
      </c>
      <c r="BK3" s="9" t="s">
        <v>36</v>
      </c>
      <c r="BL3" s="9" t="s">
        <v>35</v>
      </c>
      <c r="BM3" s="9" t="s">
        <v>36</v>
      </c>
      <c r="BN3" s="9" t="s">
        <v>150</v>
      </c>
      <c r="BO3" s="9" t="s">
        <v>151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134</v>
      </c>
      <c r="BU3" s="9" t="s">
        <v>156</v>
      </c>
      <c r="BV3" s="9" t="s">
        <v>157</v>
      </c>
      <c r="BW3" s="9"/>
    </row>
    <row r="4" spans="1:75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 t="n">
        <v>247.25</v>
      </c>
      <c r="K4" s="30" t="n">
        <v>302.370000000000005</v>
      </c>
      <c r="L4" s="30"/>
      <c r="M4" s="30"/>
      <c r="N4" s="31" t="n">
        <v>243.960000000000008</v>
      </c>
      <c r="O4" s="30" t="n">
        <v>289.839999999999975</v>
      </c>
      <c r="P4" s="31" t="n">
        <v>253.969999999999999</v>
      </c>
      <c r="Q4" s="30" t="n">
        <v>201.449999999999989</v>
      </c>
      <c r="R4" s="30"/>
      <c r="S4" s="30"/>
      <c r="T4" s="30"/>
      <c r="U4" s="30"/>
      <c r="V4" s="21" t="n">
        <v>468.339999999999975</v>
      </c>
      <c r="W4" s="30" t="n">
        <v>248</v>
      </c>
      <c r="X4" s="30" t="n">
        <v>225.719999999999999</v>
      </c>
      <c r="Y4" s="30" t="n">
        <v>229.400000000000006</v>
      </c>
      <c r="Z4" s="30" t="n">
        <v>504.350000000000023</v>
      </c>
      <c r="AA4" s="31" t="n">
        <v>152.199999999999989</v>
      </c>
      <c r="AB4" s="30" t="n">
        <v>343.600000000000023</v>
      </c>
      <c r="AC4" s="30" t="n">
        <v>374.589999999999975</v>
      </c>
      <c r="AD4" s="31" t="n">
        <v>285.579999999999984</v>
      </c>
      <c r="AE4" s="30" t="n">
        <v>297.139999999999986</v>
      </c>
      <c r="AF4" s="31" t="n">
        <v>148.199999999999989</v>
      </c>
      <c r="AG4" s="31" t="n">
        <v>431.519999999999982</v>
      </c>
      <c r="AH4" s="31" t="n">
        <v>305.069999999999993</v>
      </c>
      <c r="AI4" s="30" t="n">
        <v>304.04000000000002</v>
      </c>
      <c r="AJ4" s="31" t="n">
        <v>187.389999999999986</v>
      </c>
      <c r="AK4" s="31" t="n">
        <v>306.850000000000023</v>
      </c>
      <c r="AL4" s="30" t="n">
        <v>225.620000000000005</v>
      </c>
      <c r="AM4" s="31" t="n">
        <v>275.029999999999973</v>
      </c>
      <c r="AN4" s="30" t="n">
        <v>242.490000000000009</v>
      </c>
      <c r="AO4" s="30" t="n">
        <v>206.5</v>
      </c>
      <c r="AP4" s="30" t="n">
        <v>477.430000000000007</v>
      </c>
      <c r="AQ4" s="30" t="n">
        <v>269.5</v>
      </c>
      <c r="AR4" s="30" t="n">
        <v>169.300000000000011</v>
      </c>
      <c r="AS4" s="31" t="n">
        <v>288.839999999999975</v>
      </c>
      <c r="AT4" s="31" t="n">
        <v>147.830000000000013</v>
      </c>
      <c r="AU4" s="31" t="n">
        <v>596.289999999999964</v>
      </c>
      <c r="AV4" s="31" t="n">
        <v>228.539999999999992</v>
      </c>
      <c r="AW4" s="31" t="n">
        <v>233.5</v>
      </c>
      <c r="AX4" s="30"/>
      <c r="AY4" s="31" t="n">
        <v>298.259999999999991</v>
      </c>
      <c r="AZ4" s="31" t="n">
        <v>272.970000000000027</v>
      </c>
      <c r="BA4" s="30"/>
      <c r="BB4" s="30"/>
      <c r="BC4" s="31" t="n">
        <v>289.660000000000025</v>
      </c>
      <c r="BD4" s="30"/>
      <c r="BE4" s="30"/>
      <c r="BF4" s="31" t="n">
        <v>167.02000000000001</v>
      </c>
      <c r="BG4" s="30"/>
      <c r="BH4" s="31" t="n">
        <v>294.230000000000018</v>
      </c>
      <c r="BI4" s="30"/>
      <c r="BJ4" s="30"/>
      <c r="BK4" s="30"/>
      <c r="BL4" s="30"/>
      <c r="BM4" s="27"/>
      <c r="BN4" s="27" t="n">
        <v>295.300000000000011</v>
      </c>
      <c r="BO4" s="27" t="n">
        <v>157.300000000000011</v>
      </c>
      <c r="BP4" s="27" t="n">
        <v>189.099999999999994</v>
      </c>
      <c r="BQ4" s="27" t="n">
        <v>213.5</v>
      </c>
      <c r="BR4" s="27" t="n">
        <v>194</v>
      </c>
      <c r="BS4" s="27" t="n">
        <v>177.5</v>
      </c>
      <c r="BT4" s="27" t="n">
        <v>162.800000000000011</v>
      </c>
      <c r="BU4" s="27" t="n">
        <v>410.199999999999989</v>
      </c>
      <c r="BV4" s="27" t="n">
        <v>342.600000000000023</v>
      </c>
      <c r="BW4" s="27" t="n">
        <v>84.2000000000000028</v>
      </c>
    </row>
    <row r="5" spans="1:75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</row>
    <row r="6" spans="1:75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 t="n">
        <v>0</v>
      </c>
      <c r="K6" s="30" t="n">
        <v>11.9299999999999997</v>
      </c>
      <c r="L6" s="30"/>
      <c r="M6" s="30"/>
      <c r="N6" s="31" t="n">
        <v>0</v>
      </c>
      <c r="O6" s="30" t="n">
        <v>26.7600000000000016</v>
      </c>
      <c r="P6" s="31" t="n">
        <v>0</v>
      </c>
      <c r="Q6" s="30" t="n">
        <v>0</v>
      </c>
      <c r="R6" s="30"/>
      <c r="S6" s="30"/>
      <c r="T6" s="30"/>
      <c r="U6" s="30"/>
      <c r="V6" s="21" t="n">
        <v>2.98000000000000007</v>
      </c>
      <c r="W6" s="30" t="n">
        <v>8.69999999999999751</v>
      </c>
      <c r="X6" s="30" t="n">
        <v>0</v>
      </c>
      <c r="Y6" s="30" t="n">
        <v>18.3000000000000007</v>
      </c>
      <c r="Z6" s="30" t="n">
        <v>2.66000000000000014</v>
      </c>
      <c r="AA6" s="31" t="n">
        <v>0</v>
      </c>
      <c r="AB6" s="30" t="n">
        <v>2.39999999999999991</v>
      </c>
      <c r="AC6" s="30" t="n">
        <v>0.8</v>
      </c>
      <c r="AD6" s="31" t="n">
        <v>7.51999999999999957</v>
      </c>
      <c r="AE6" s="30" t="n">
        <v>3.85</v>
      </c>
      <c r="AF6" s="31" t="n">
        <v>0</v>
      </c>
      <c r="AG6" s="31" t="n">
        <v>0</v>
      </c>
      <c r="AH6" s="31" t="n">
        <v>7.87000000000000011</v>
      </c>
      <c r="AI6" s="33" t="n">
        <v>0</v>
      </c>
      <c r="AJ6" s="31" t="n">
        <v>0</v>
      </c>
      <c r="AK6" s="31" t="n">
        <v>1.58000000000000007</v>
      </c>
      <c r="AL6" s="31" t="n">
        <v>0</v>
      </c>
      <c r="AM6" s="31" t="n">
        <v>0.330000000000000027</v>
      </c>
      <c r="AN6" s="30" t="n">
        <v>0.03</v>
      </c>
      <c r="AO6" s="30" t="n">
        <v>0.8</v>
      </c>
      <c r="AP6" s="30" t="n">
        <v>0.170000000000000018</v>
      </c>
      <c r="AQ6" s="30">
        <f>494.1-494.06</f>
        <v>0.0400000000000200018</v>
      </c>
      <c r="AR6" s="30" t="n">
        <v>0.09</v>
      </c>
      <c r="AS6" s="31" t="n">
        <v>0</v>
      </c>
      <c r="AT6" s="31" t="n">
        <v>0</v>
      </c>
      <c r="AU6" s="31" t="n">
        <v>0</v>
      </c>
      <c r="AV6" s="31" t="n">
        <v>0</v>
      </c>
      <c r="AW6" s="31" t="n">
        <v>0</v>
      </c>
      <c r="AX6" s="30"/>
      <c r="AY6" s="31">
        <f>494.21-494.18</f>
        <v>0.0299999999999729994</v>
      </c>
      <c r="AZ6" s="31" t="n">
        <v>0</v>
      </c>
      <c r="BA6" s="30"/>
      <c r="BB6" s="30"/>
      <c r="BC6" s="31">
        <f>494.21-494.21</f>
        <v>0</v>
      </c>
      <c r="BD6" s="30"/>
      <c r="BE6" s="30"/>
      <c r="BF6" s="31" t="n">
        <v>0</v>
      </c>
      <c r="BG6" s="30"/>
      <c r="BH6" s="31">
        <f>494.22-494.2</f>
        <v>0.0200000000000389999</v>
      </c>
      <c r="BI6" s="30"/>
      <c r="BJ6" s="30"/>
      <c r="BK6" s="30"/>
      <c r="BL6" s="30"/>
      <c r="BM6" s="27"/>
      <c r="BN6" s="27" t="n">
        <v>34.8999999999999986</v>
      </c>
      <c r="BO6" s="27" t="n">
        <v>111.599999999999994</v>
      </c>
      <c r="BP6" s="27" t="n">
        <v>61</v>
      </c>
      <c r="BQ6" s="27" t="n">
        <v>1.10000000000000009</v>
      </c>
      <c r="BR6" s="27" t="n">
        <v>0</v>
      </c>
      <c r="BS6" s="27" t="n">
        <v>0</v>
      </c>
      <c r="BT6" s="27" t="n">
        <v>0</v>
      </c>
      <c r="BU6" s="27" t="n">
        <v>0.5</v>
      </c>
      <c r="BV6" s="27" t="n">
        <v>1.7</v>
      </c>
      <c r="BW6" s="27" t="n">
        <v>0</v>
      </c>
    </row>
    <row r="7" spans="1:75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 t="n">
        <v>0.1</v>
      </c>
      <c r="K7" s="30" t="n">
        <v>7.42999999999999972</v>
      </c>
      <c r="L7" s="30"/>
      <c r="M7" s="30"/>
      <c r="N7" s="31" t="n">
        <v>0</v>
      </c>
      <c r="O7" s="30" t="n">
        <v>7.23000000000000043</v>
      </c>
      <c r="P7" s="31" t="n">
        <v>0</v>
      </c>
      <c r="Q7" s="30" t="n">
        <v>0</v>
      </c>
      <c r="R7" s="30"/>
      <c r="S7" s="30"/>
      <c r="T7" s="30"/>
      <c r="U7" s="30"/>
      <c r="V7" s="21" t="n">
        <v>7.20000000000000018</v>
      </c>
      <c r="W7" s="30" t="n">
        <v>14</v>
      </c>
      <c r="X7" s="30" t="n">
        <v>0.130000000000000004</v>
      </c>
      <c r="Y7" s="30" t="n">
        <v>7.5</v>
      </c>
      <c r="Z7" s="30" t="n">
        <v>8.5</v>
      </c>
      <c r="AA7" s="31" t="n">
        <v>0.2</v>
      </c>
      <c r="AB7" s="30" t="n">
        <v>19.1000000000000014</v>
      </c>
      <c r="AC7" s="30" t="n">
        <v>5.87999999999999989</v>
      </c>
      <c r="AD7" s="31" t="n">
        <v>3.89000000000000021</v>
      </c>
      <c r="AE7" s="30" t="n">
        <v>7.59999999999999964</v>
      </c>
      <c r="AF7" s="31" t="n">
        <v>0.1</v>
      </c>
      <c r="AG7" s="31" t="n">
        <v>0.179999999999999982</v>
      </c>
      <c r="AH7" s="31" t="n">
        <v>40.9299999999999997</v>
      </c>
      <c r="AI7" s="33" t="n">
        <v>0.110000000000000009</v>
      </c>
      <c r="AJ7" s="31" t="n">
        <v>0</v>
      </c>
      <c r="AK7" s="31" t="n">
        <v>2.20000000000000018</v>
      </c>
      <c r="AL7" s="31" t="n">
        <v>0</v>
      </c>
      <c r="AM7" s="31" t="n">
        <v>3.18000000000000016</v>
      </c>
      <c r="AN7" s="30" t="n">
        <v>0.03</v>
      </c>
      <c r="AO7" s="30" t="n">
        <v>0.7</v>
      </c>
      <c r="AP7" s="30" t="n">
        <v>0.08</v>
      </c>
      <c r="AQ7" s="30">
        <f>441.78-441.76</f>
        <v>0.019999999999982002</v>
      </c>
      <c r="AR7" s="30" t="n">
        <v>0.759999999999999964</v>
      </c>
      <c r="AS7" s="31" t="n">
        <v>0</v>
      </c>
      <c r="AT7" s="31" t="n">
        <v>0.06</v>
      </c>
      <c r="AU7" s="31" t="n">
        <v>0</v>
      </c>
      <c r="AV7" s="31" t="n">
        <v>0.239999999999999991</v>
      </c>
      <c r="AW7" s="31" t="n">
        <v>0</v>
      </c>
      <c r="AX7" s="30"/>
      <c r="AY7" s="31">
        <f>441.65-441.63</f>
        <v>0.019999999999982002</v>
      </c>
      <c r="AZ7" s="31" t="n">
        <v>0</v>
      </c>
      <c r="BA7" s="30"/>
      <c r="BB7" s="30"/>
      <c r="BC7" s="31">
        <f>441.68-441.68</f>
        <v>0</v>
      </c>
      <c r="BD7" s="30"/>
      <c r="BE7" s="30"/>
      <c r="BF7" s="31" t="n">
        <v>0.8</v>
      </c>
      <c r="BG7" s="30"/>
      <c r="BH7" s="31">
        <f>441.66-441.62</f>
        <v>0.0400000000000200018</v>
      </c>
      <c r="BI7" s="30"/>
      <c r="BJ7" s="30"/>
      <c r="BK7" s="30"/>
      <c r="BL7" s="30"/>
      <c r="BM7" s="27"/>
      <c r="BN7" s="27" t="n">
        <v>23.5</v>
      </c>
      <c r="BO7" s="27" t="n">
        <v>23.3000000000000007</v>
      </c>
      <c r="BP7" s="27" t="n">
        <v>20.8999999999999986</v>
      </c>
      <c r="BQ7" s="27" t="n">
        <v>0.8</v>
      </c>
      <c r="BR7" s="27" t="n">
        <v>0.9</v>
      </c>
      <c r="BS7" s="27" t="n">
        <v>0.1</v>
      </c>
      <c r="BT7" s="27" t="n">
        <v>0.1</v>
      </c>
      <c r="BU7" s="27" t="n">
        <v>3.39999999999999991</v>
      </c>
      <c r="BV7" s="27" t="n">
        <v>7.09999999999999964</v>
      </c>
      <c r="BW7" s="27" t="n">
        <v>0.3</v>
      </c>
    </row>
    <row r="8" spans="1:75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1" t="n">
        <v>0.3</v>
      </c>
      <c r="K8" s="31" t="n">
        <v>24.2300000000000004</v>
      </c>
      <c r="L8" s="30"/>
      <c r="M8" s="30"/>
      <c r="N8" s="31" t="n">
        <v>0.759999999999999964</v>
      </c>
      <c r="O8" s="31" t="n">
        <v>20.1099999999999994</v>
      </c>
      <c r="P8" s="31" t="n">
        <v>0.110000000000000009</v>
      </c>
      <c r="Q8" s="31" t="n">
        <v>0.02</v>
      </c>
      <c r="R8" s="30"/>
      <c r="S8" s="30"/>
      <c r="T8" s="30"/>
      <c r="U8" s="30"/>
      <c r="V8" s="21" t="n">
        <v>41.3200000000000003</v>
      </c>
      <c r="W8" s="31" t="n">
        <v>64.5</v>
      </c>
      <c r="X8" s="31" t="n">
        <v>17.2699999999999996</v>
      </c>
      <c r="Y8" s="31" t="n">
        <v>35.6000000000000014</v>
      </c>
      <c r="Z8" s="31" t="n">
        <v>75.269999999999996</v>
      </c>
      <c r="AA8" s="31" t="n">
        <v>7</v>
      </c>
      <c r="AB8" s="31" t="n">
        <v>218.900000000000006</v>
      </c>
      <c r="AC8" s="31" t="n">
        <v>36.0200000000000031</v>
      </c>
      <c r="AD8" s="31" t="n">
        <v>28.1099999999999994</v>
      </c>
      <c r="AE8" s="31" t="n">
        <v>73.9099999999999966</v>
      </c>
      <c r="AF8" s="31" t="n">
        <v>1.7</v>
      </c>
      <c r="AG8" s="31" t="n">
        <v>22.1600000000000001</v>
      </c>
      <c r="AH8" s="31" t="n">
        <v>133.340000000000003</v>
      </c>
      <c r="AI8" s="31" t="n">
        <v>3.87000000000000011</v>
      </c>
      <c r="AJ8" s="31" t="n">
        <v>0</v>
      </c>
      <c r="AK8" s="31" t="n">
        <v>3.99000000000000021</v>
      </c>
      <c r="AL8" s="31" t="n">
        <v>0.01</v>
      </c>
      <c r="AM8" s="31" t="n">
        <v>2.4700000000000002</v>
      </c>
      <c r="AN8" s="31" t="n">
        <v>0</v>
      </c>
      <c r="AO8" s="31" t="n">
        <v>6.70000000000000018</v>
      </c>
      <c r="AP8" s="31" t="n">
        <v>0.140000000000000018</v>
      </c>
      <c r="AQ8" s="31">
        <f>389.04-389.02</f>
        <v>0.0200000000000389999</v>
      </c>
      <c r="AR8" s="31" t="n">
        <v>2.58999999999999986</v>
      </c>
      <c r="AS8" s="31" t="n">
        <v>0</v>
      </c>
      <c r="AT8" s="31" t="n">
        <v>1.96999999999999993</v>
      </c>
      <c r="AU8" s="31" t="n">
        <v>0.110000000000000009</v>
      </c>
      <c r="AV8" s="31" t="n">
        <v>1.06000000000000005</v>
      </c>
      <c r="AW8" s="31" t="n">
        <v>0</v>
      </c>
      <c r="AX8" s="30"/>
      <c r="AY8" s="31">
        <f>387.19-387.12</f>
        <v>0.0699999999999930012</v>
      </c>
      <c r="AZ8" s="31" t="n">
        <v>0.02</v>
      </c>
      <c r="BA8" s="30"/>
      <c r="BB8" s="30"/>
      <c r="BC8" s="31">
        <f>387.6-387.16</f>
        <v>0.439999999999997993</v>
      </c>
      <c r="BD8" s="30"/>
      <c r="BE8" s="30"/>
      <c r="BF8" s="31" t="n">
        <v>3.60000000000000009</v>
      </c>
      <c r="BG8" s="30"/>
      <c r="BH8" s="31">
        <f>387.18-387.09</f>
        <v>0.0900000000000319922</v>
      </c>
      <c r="BI8" s="30"/>
      <c r="BJ8" s="30"/>
      <c r="BK8" s="30"/>
      <c r="BL8" s="30"/>
      <c r="BM8" s="27"/>
      <c r="BN8" s="27" t="n">
        <v>62.1000000000000014</v>
      </c>
      <c r="BO8" s="27" t="n">
        <v>10.4000000000000004</v>
      </c>
      <c r="BP8" s="27" t="n">
        <v>46.1000000000000014</v>
      </c>
      <c r="BQ8" s="27" t="n">
        <v>15.5999999999999996</v>
      </c>
      <c r="BR8" s="27" t="n">
        <v>31.6999999999999993</v>
      </c>
      <c r="BS8" s="27" t="n">
        <v>35.7999999999999972</v>
      </c>
      <c r="BT8" s="27" t="n">
        <v>8.19999999999999751</v>
      </c>
      <c r="BU8" s="27" t="n">
        <v>45.7000000000000028</v>
      </c>
      <c r="BV8" s="27" t="n">
        <v>35</v>
      </c>
      <c r="BW8" s="27" t="n">
        <v>0.6</v>
      </c>
    </row>
    <row r="9" spans="1:75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1" t="n">
        <v>89.7000000000000028</v>
      </c>
      <c r="K9" s="31" t="n">
        <v>204.139999999999986</v>
      </c>
      <c r="L9" s="30"/>
      <c r="M9" s="30"/>
      <c r="N9" s="31" t="n">
        <v>182.02000000000001</v>
      </c>
      <c r="O9" s="31" t="n">
        <v>158.120000000000005</v>
      </c>
      <c r="P9" s="31" t="n">
        <v>101.780000000000001</v>
      </c>
      <c r="Q9" s="31" t="n">
        <v>78.8700000000000045</v>
      </c>
      <c r="R9" s="30"/>
      <c r="S9" s="30"/>
      <c r="T9" s="30"/>
      <c r="U9" s="30"/>
      <c r="V9" s="21" t="n">
        <v>387.480000000000018</v>
      </c>
      <c r="W9" s="31" t="n">
        <v>159.099999999999994</v>
      </c>
      <c r="X9" s="31" t="n">
        <v>196.879999999999995</v>
      </c>
      <c r="Y9" s="31" t="n">
        <v>149.900000000000006</v>
      </c>
      <c r="Z9" s="31" t="n">
        <v>394.370000000000005</v>
      </c>
      <c r="AA9" s="31" t="n">
        <v>73.2999999999999972</v>
      </c>
      <c r="AB9" s="31" t="n">
        <v>102.400000000000006</v>
      </c>
      <c r="AC9" s="31" t="n">
        <v>299.329999999999984</v>
      </c>
      <c r="AD9" s="31" t="n">
        <v>141.199999999999989</v>
      </c>
      <c r="AE9" s="31" t="n">
        <v>189.659999999999997</v>
      </c>
      <c r="AF9" s="31" t="n">
        <v>60</v>
      </c>
      <c r="AG9" s="31" t="n">
        <v>341.560000000000002</v>
      </c>
      <c r="AH9" s="31" t="n">
        <v>116.900000000000006</v>
      </c>
      <c r="AI9" s="31" t="n">
        <v>61.009999999999998</v>
      </c>
      <c r="AJ9" s="31" t="n">
        <v>15.8300000000000001</v>
      </c>
      <c r="AK9" s="31" t="n">
        <v>21.1099999999999994</v>
      </c>
      <c r="AL9" s="31" t="n">
        <v>8.25999999999999979</v>
      </c>
      <c r="AM9" s="31" t="n">
        <v>12.9499999999999993</v>
      </c>
      <c r="AN9" s="31" t="n">
        <v>4.26999999999999957</v>
      </c>
      <c r="AO9" s="31" t="n">
        <v>55.2999999999999972</v>
      </c>
      <c r="AP9" s="31" t="n">
        <v>29.25</v>
      </c>
      <c r="AQ9" s="31">
        <f>384.65-366.36</f>
        <v>18.2899999999999991</v>
      </c>
      <c r="AR9" s="31" t="n">
        <v>30.6099999999999994</v>
      </c>
      <c r="AS9" s="31" t="n">
        <v>25.4600000000000009</v>
      </c>
      <c r="AT9" s="31" t="n">
        <v>27.3000000000000007</v>
      </c>
      <c r="AU9" s="31" t="n">
        <v>20.6400000000000006</v>
      </c>
      <c r="AV9" s="31" t="n">
        <v>12.7899999999999991</v>
      </c>
      <c r="AW9" s="31" t="n">
        <v>32.5399999999999991</v>
      </c>
      <c r="AX9" s="30"/>
      <c r="AY9" s="31">
        <f>573.33-367.92</f>
        <v>205.409999999999997</v>
      </c>
      <c r="AZ9" s="31" t="n">
        <v>10.5700000000000003</v>
      </c>
      <c r="BA9" s="30"/>
      <c r="BB9" s="30"/>
      <c r="BC9" s="31">
        <f>554.25-367.54</f>
        <v>186.710000000000008</v>
      </c>
      <c r="BD9" s="30"/>
      <c r="BE9" s="30"/>
      <c r="BF9" s="31" t="n">
        <v>28.8999999999999986</v>
      </c>
      <c r="BG9" s="30"/>
      <c r="BH9" s="31">
        <f>557.67-367.76</f>
        <v>189.909999999999997</v>
      </c>
      <c r="BI9" s="30"/>
      <c r="BJ9" s="30"/>
      <c r="BK9" s="30"/>
      <c r="BL9" s="30"/>
      <c r="BM9" s="27"/>
      <c r="BN9" s="27" t="n">
        <v>105</v>
      </c>
      <c r="BO9" s="27" t="n">
        <v>6</v>
      </c>
      <c r="BP9" s="27" t="n">
        <v>39.2999999999999972</v>
      </c>
      <c r="BQ9" s="27" t="n">
        <v>85.2999999999999972</v>
      </c>
      <c r="BR9" s="27" t="n">
        <v>127.099999999999994</v>
      </c>
      <c r="BS9" s="27" t="n">
        <v>132.199999999999989</v>
      </c>
      <c r="BT9" s="27" t="n">
        <v>109.799999999999997</v>
      </c>
      <c r="BU9" s="27" t="n">
        <v>256.600000000000023</v>
      </c>
      <c r="BV9" s="27" t="n">
        <v>211.099999999999994</v>
      </c>
      <c r="BW9" s="27" t="n">
        <v>1</v>
      </c>
    </row>
    <row r="10" spans="1:75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1" t="n">
        <v>139.199999999999989</v>
      </c>
      <c r="K10" s="31" t="n">
        <v>53.0399999999999991</v>
      </c>
      <c r="L10" s="30"/>
      <c r="M10" s="30"/>
      <c r="N10" s="31" t="n">
        <v>59.9600000000000009</v>
      </c>
      <c r="O10" s="31" t="n">
        <v>74.2800000000000011</v>
      </c>
      <c r="P10" s="31" t="n">
        <v>143.689999999999998</v>
      </c>
      <c r="Q10" s="31" t="n">
        <v>120.659999999999997</v>
      </c>
      <c r="R10" s="30"/>
      <c r="S10" s="30"/>
      <c r="T10" s="30"/>
      <c r="U10" s="30"/>
      <c r="V10" s="21" t="n">
        <v>28.9499999999999993</v>
      </c>
      <c r="W10" s="31" t="n">
        <v>1.60000000000000009</v>
      </c>
      <c r="X10" s="31" t="n">
        <v>11.3800000000000008</v>
      </c>
      <c r="Y10" s="31" t="n">
        <v>17.3000000000000007</v>
      </c>
      <c r="Z10" s="31" t="n">
        <v>23.1900000000000013</v>
      </c>
      <c r="AA10" s="31" t="n">
        <v>66.9000000000000057</v>
      </c>
      <c r="AB10" s="31" t="n">
        <v>0.6</v>
      </c>
      <c r="AC10" s="31" t="n">
        <v>31.8099999999999987</v>
      </c>
      <c r="AD10" s="31" t="n">
        <v>99.5799999999999983</v>
      </c>
      <c r="AE10" s="31" t="n">
        <v>20.5700000000000003</v>
      </c>
      <c r="AF10" s="31" t="n">
        <v>82.2000000000000028</v>
      </c>
      <c r="AG10" s="31" t="n">
        <v>64.269999999999996</v>
      </c>
      <c r="AH10" s="31" t="n">
        <v>5.95999999999999996</v>
      </c>
      <c r="AI10" s="31" t="n">
        <v>224.860000000000014</v>
      </c>
      <c r="AJ10" s="31" t="n">
        <v>222.349999999999994</v>
      </c>
      <c r="AK10" s="31" t="n">
        <v>262.199999999999989</v>
      </c>
      <c r="AL10" s="31" t="n">
        <v>203.550000000000011</v>
      </c>
      <c r="AM10" s="31" t="n">
        <v>224.310000000000002</v>
      </c>
      <c r="AN10" s="31" t="n">
        <v>218.460000000000008</v>
      </c>
      <c r="AO10" s="31" t="n">
        <v>129</v>
      </c>
      <c r="AP10" s="31" t="n">
        <v>423.079999999999984</v>
      </c>
      <c r="AQ10" s="31">
        <f>592.85-349.98</f>
        <v>242.870000000000005</v>
      </c>
      <c r="AR10" s="31" t="n">
        <v>131.02000000000001</v>
      </c>
      <c r="AS10" s="31" t="n">
        <v>246.080000000000013</v>
      </c>
      <c r="AT10" s="31" t="n">
        <v>113.25</v>
      </c>
      <c r="AU10" s="31" t="n">
        <v>552.700000000000045</v>
      </c>
      <c r="AV10" s="31" t="n">
        <v>203.689999999999998</v>
      </c>
      <c r="AW10" s="31" t="n">
        <v>187.319999999999993</v>
      </c>
      <c r="AX10" s="30"/>
      <c r="AY10" s="31">
        <f>438.73-350.32</f>
        <v>88.4099999999999966</v>
      </c>
      <c r="AZ10" s="31" t="n">
        <v>213.840000000000003</v>
      </c>
      <c r="BA10" s="30"/>
      <c r="BB10" s="30"/>
      <c r="BC10" s="31">
        <f>447.29-350.07</f>
        <v>97.2199999999999989</v>
      </c>
      <c r="BD10" s="30"/>
      <c r="BE10" s="30"/>
      <c r="BF10" s="31" t="n">
        <v>121.700000000000003</v>
      </c>
      <c r="BG10" s="30"/>
      <c r="BH10" s="31">
        <f>453.07-350.2</f>
        <v>102.870000000000005</v>
      </c>
      <c r="BI10" s="30"/>
      <c r="BJ10" s="30"/>
      <c r="BK10" s="30"/>
      <c r="BL10" s="30"/>
      <c r="BM10" s="27"/>
      <c r="BN10" s="27" t="n">
        <v>62.8999999999999986</v>
      </c>
      <c r="BO10" s="27" t="n">
        <v>3.29999999999999982</v>
      </c>
      <c r="BP10" s="27" t="n">
        <v>15.5999999999999996</v>
      </c>
      <c r="BQ10" s="27" t="n">
        <v>102.700000000000003</v>
      </c>
      <c r="BR10" s="27" t="n">
        <v>33.7999999999999972</v>
      </c>
      <c r="BS10" s="27" t="n">
        <v>9.40000000000000036</v>
      </c>
      <c r="BT10" s="27" t="n">
        <v>42.6000000000000014</v>
      </c>
      <c r="BU10" s="27" t="n">
        <v>102.799999999999997</v>
      </c>
      <c r="BV10" s="27" t="n">
        <v>81.5999999999999801</v>
      </c>
      <c r="BW10" s="27" t="n">
        <v>61.2000000000000028</v>
      </c>
    </row>
    <row r="11" spans="1:75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1" t="n">
        <v>17.8999999999999986</v>
      </c>
      <c r="K11" s="31" t="n">
        <v>1.5</v>
      </c>
      <c r="L11" s="30"/>
      <c r="M11" s="30"/>
      <c r="N11" s="31" t="n">
        <v>1.21999999999999997</v>
      </c>
      <c r="O11" s="31" t="n">
        <v>2.97000000000000028</v>
      </c>
      <c r="P11" s="31" t="n">
        <v>8.57000000000000028</v>
      </c>
      <c r="Q11" s="31" t="n">
        <v>1.78000000000000007</v>
      </c>
      <c r="R11" s="30"/>
      <c r="S11" s="30"/>
      <c r="T11" s="30"/>
      <c r="U11" s="30"/>
      <c r="V11" s="21" t="n">
        <v>0.280000000000000036</v>
      </c>
      <c r="W11" s="31" t="n">
        <v>0</v>
      </c>
      <c r="X11" s="31" t="n">
        <v>0.280000000000000036</v>
      </c>
      <c r="Y11" s="31" t="n">
        <v>0.7</v>
      </c>
      <c r="Z11" s="31" t="n">
        <v>0.270000000000000018</v>
      </c>
      <c r="AA11" s="31" t="n">
        <v>4.90000000000000036</v>
      </c>
      <c r="AB11" s="31" t="n">
        <v>0</v>
      </c>
      <c r="AC11" s="31" t="n">
        <v>0.540000000000000036</v>
      </c>
      <c r="AD11" s="31" t="n">
        <v>4.91999999999999993</v>
      </c>
      <c r="AE11" s="31" t="n">
        <v>1.26000000000000001</v>
      </c>
      <c r="AF11" s="31" t="n">
        <v>3.60000000000000009</v>
      </c>
      <c r="AG11" s="31" t="n">
        <v>3.20999999999999996</v>
      </c>
      <c r="AH11" s="31" t="n">
        <v>0.04</v>
      </c>
      <c r="AI11" s="31" t="n">
        <v>14.1500000000000004</v>
      </c>
      <c r="AJ11" s="31" t="n">
        <v>13.6099999999999994</v>
      </c>
      <c r="AK11" s="31" t="n">
        <v>15.4800000000000004</v>
      </c>
      <c r="AL11" s="31" t="n">
        <v>13.8599999999999994</v>
      </c>
      <c r="AM11" s="31" t="n">
        <v>31.6099999999999994</v>
      </c>
      <c r="AN11" s="31" t="n">
        <v>19.5799999999999983</v>
      </c>
      <c r="AO11" s="31" t="n">
        <v>13.8000000000000007</v>
      </c>
      <c r="AP11" s="31" t="n">
        <v>24.6400000000000006</v>
      </c>
      <c r="AQ11" s="31">
        <f>354.98-346.83</f>
        <v>8.15000000000003944</v>
      </c>
      <c r="AR11" s="31" t="n">
        <v>4.20000000000000018</v>
      </c>
      <c r="AS11" s="31" t="n">
        <v>17.2199999999999989</v>
      </c>
      <c r="AT11" s="31" t="n">
        <v>5.19000000000000039</v>
      </c>
      <c r="AU11" s="31" t="n">
        <v>22.6000000000000014</v>
      </c>
      <c r="AV11" s="31" t="n">
        <v>10.6500000000000004</v>
      </c>
      <c r="AW11" s="31" t="n">
        <v>13.5199999999999996</v>
      </c>
      <c r="AX11" s="30"/>
      <c r="AY11" s="31">
        <f>351.18-346.9</f>
        <v>4.28000000000002956</v>
      </c>
      <c r="AZ11" s="31" t="n">
        <v>48.5600000000000023</v>
      </c>
      <c r="BA11" s="30"/>
      <c r="BB11" s="30"/>
      <c r="BC11" s="31">
        <f>352-346.86</f>
        <v>5.13999999999998991</v>
      </c>
      <c r="BD11" s="30"/>
      <c r="BE11" s="30"/>
      <c r="BF11" s="31" t="n">
        <v>10.0999999999999996</v>
      </c>
      <c r="BG11" s="30"/>
      <c r="BH11" s="31">
        <f>348.26-346.87</f>
        <v>1.38999999999998991</v>
      </c>
      <c r="BI11" s="30"/>
      <c r="BJ11" s="30"/>
      <c r="BK11" s="30"/>
      <c r="BL11" s="30"/>
      <c r="BM11" s="27"/>
      <c r="BN11" s="27" t="n">
        <v>5.40000000000000036</v>
      </c>
      <c r="BO11" s="27" t="n">
        <v>1.9</v>
      </c>
      <c r="BP11" s="27" t="n">
        <v>3.70000000000000018</v>
      </c>
      <c r="BQ11" s="27" t="n">
        <v>5.29999999999999982</v>
      </c>
      <c r="BR11" s="27" t="n">
        <v>0.2</v>
      </c>
      <c r="BS11" s="27" t="n">
        <v>0.1</v>
      </c>
      <c r="BT11" s="27" t="n">
        <v>2.20000000000000018</v>
      </c>
      <c r="BU11" s="27" t="n">
        <v>0.9</v>
      </c>
      <c r="BV11" s="27" t="n">
        <v>6.29999999999999982</v>
      </c>
      <c r="BW11" s="27" t="n">
        <v>15</v>
      </c>
    </row>
    <row r="12" spans="1:75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1" t="n">
        <v>0</v>
      </c>
      <c r="K12" s="31" t="n">
        <v>0.06</v>
      </c>
      <c r="L12" s="30"/>
      <c r="M12" s="30"/>
      <c r="N12" s="31" t="n">
        <v>0</v>
      </c>
      <c r="O12" s="31" t="n">
        <v>0.35</v>
      </c>
      <c r="P12" s="31" t="n">
        <v>0</v>
      </c>
      <c r="Q12" s="31" t="n">
        <v>0.06</v>
      </c>
      <c r="R12" s="30"/>
      <c r="S12" s="30"/>
      <c r="T12" s="30"/>
      <c r="U12" s="30"/>
      <c r="V12" s="21" t="n">
        <v>0.119999999999999996</v>
      </c>
      <c r="W12" s="31" t="n">
        <v>0</v>
      </c>
      <c r="X12" s="31" t="n">
        <v>0.05</v>
      </c>
      <c r="Y12" s="31" t="n">
        <v>0</v>
      </c>
      <c r="Z12" s="31" t="n">
        <v>0.04</v>
      </c>
      <c r="AA12" s="31" t="n">
        <v>0.2</v>
      </c>
      <c r="AB12" s="31" t="n">
        <v>0</v>
      </c>
      <c r="AC12" s="31" t="n">
        <v>0.110000000000000009</v>
      </c>
      <c r="AD12" s="31" t="n">
        <v>0.230000000000000027</v>
      </c>
      <c r="AE12" s="31" t="n">
        <v>0.03</v>
      </c>
      <c r="AF12" s="31" t="n">
        <v>0.1</v>
      </c>
      <c r="AG12" s="31" t="n">
        <v>0.130000000000000004</v>
      </c>
      <c r="AH12" s="31" t="n">
        <v>0</v>
      </c>
      <c r="AI12" s="31" t="n">
        <v>0.119999999999999996</v>
      </c>
      <c r="AJ12" s="31" t="n">
        <v>0.03</v>
      </c>
      <c r="AK12" s="31" t="n">
        <v>0.02</v>
      </c>
      <c r="AL12" s="31" t="n">
        <v>0.06</v>
      </c>
      <c r="AM12" s="31" t="n">
        <v>0.179999999999999982</v>
      </c>
      <c r="AN12" s="31" t="n">
        <v>0.119999999999999996</v>
      </c>
      <c r="AO12" s="31" t="n">
        <v>0</v>
      </c>
      <c r="AP12" s="31" t="n">
        <v>0.04</v>
      </c>
      <c r="AQ12" s="31">
        <f>256.51-256.44</f>
        <v>0.0699999999999930012</v>
      </c>
      <c r="AR12" s="31" t="n">
        <v>0</v>
      </c>
      <c r="AS12" s="31" t="n">
        <v>0</v>
      </c>
      <c r="AT12" s="31" t="n">
        <v>0.04</v>
      </c>
      <c r="AU12" s="31" t="n">
        <v>0.15</v>
      </c>
      <c r="AV12" s="31" t="n">
        <v>0.09</v>
      </c>
      <c r="AW12" s="31" t="n">
        <v>0.01</v>
      </c>
      <c r="AX12" s="30"/>
      <c r="AY12" s="31">
        <f>256.48-256.46</f>
        <v>0.0200000000000389999</v>
      </c>
      <c r="AZ12" s="31" t="n">
        <v>0.05</v>
      </c>
      <c r="BA12" s="30"/>
      <c r="BB12" s="30"/>
      <c r="BC12" s="31">
        <f>256.52-256.46</f>
        <v>0.0600000000000020073</v>
      </c>
      <c r="BD12" s="30"/>
      <c r="BE12" s="30"/>
      <c r="BF12" s="31" t="n">
        <v>0.1</v>
      </c>
      <c r="BG12" s="30"/>
      <c r="BH12" s="31">
        <f>256.47-256.45</f>
        <v>0.0200000000000389999</v>
      </c>
      <c r="BI12" s="30"/>
      <c r="BJ12" s="30"/>
      <c r="BK12" s="30"/>
      <c r="BL12" s="30"/>
      <c r="BM12" s="27"/>
      <c r="BN12" s="27" t="n">
        <v>3.70000000000000018</v>
      </c>
      <c r="BO12" s="27" t="n">
        <v>1.60000000000000009</v>
      </c>
      <c r="BP12" s="27" t="n">
        <v>2.60000000000000009</v>
      </c>
      <c r="BQ12" s="27" t="n">
        <v>2.5</v>
      </c>
      <c r="BR12" s="27" t="n">
        <v>0</v>
      </c>
      <c r="BS12" s="27" t="n">
        <v>0</v>
      </c>
      <c r="BT12" s="27" t="n">
        <v>0</v>
      </c>
      <c r="BU12" s="27" t="n">
        <v>0</v>
      </c>
      <c r="BV12" s="27" t="n">
        <v>0.1</v>
      </c>
      <c r="BW12" s="27" t="n">
        <v>5.79999999999999982</v>
      </c>
    </row>
    <row r="13" spans="1:75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 t="s">
        <v>115</v>
      </c>
    </row>
    <row r="14" spans="1:75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>
        <f>(J6/J$4)*100</f>
        <v>0</v>
      </c>
      <c r="K14" s="33">
        <f>(K6/K$4)*100</f>
        <v>3.94549723848269984</v>
      </c>
      <c r="L14" s="33" t="e">
        <f>(L6/L$4)*100</f>
        <v>#DIV/0!</v>
      </c>
      <c r="M14" s="33" t="e">
        <f>(M6/M$4)*100</f>
        <v>#DIV/0!</v>
      </c>
      <c r="N14" s="33">
        <f>(N6/N$4)*100</f>
        <v>0</v>
      </c>
      <c r="O14" s="33">
        <f>(O6/O$4)*100</f>
        <v>9.23268009936520073</v>
      </c>
      <c r="P14" s="33">
        <f>(P6/P$4)*100</f>
        <v>0</v>
      </c>
      <c r="Q14" s="33">
        <f>(Q6/Q$4)*100</f>
        <v>0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>
        <f>(V6/V$4)*100</f>
        <v>0.636289874877200035</v>
      </c>
      <c r="W14" s="33">
        <f>(W6/W$4)*100</f>
        <v>3.50806451612900005</v>
      </c>
      <c r="X14" s="33">
        <f>(X6/X$4)*100</f>
        <v>0</v>
      </c>
      <c r="Y14" s="33">
        <f>(Y6/Y$4)*100</f>
        <v>7.97733217088059998</v>
      </c>
      <c r="Z14" s="33">
        <f>(Z6/Z$4)*100</f>
        <v>0.52741151977790004</v>
      </c>
      <c r="AA14" s="33">
        <f>(AA6/AA$4)*100</f>
        <v>0</v>
      </c>
      <c r="AB14" s="33">
        <f>(AB6/AB$4)*100</f>
        <v>0.69848661233989997</v>
      </c>
      <c r="AC14" s="33">
        <f>(AC6/AC$4)*100</f>
        <v>0.2135668330708</v>
      </c>
      <c r="AD14" s="33">
        <f>(AD6/AD$4)*100</f>
        <v>2.63323762168220021</v>
      </c>
      <c r="AE14" s="33">
        <f>(AE6/AE$4)*100</f>
        <v>1.29568553543780007</v>
      </c>
      <c r="AF14" s="33">
        <f>(AF6/AF$4)*100</f>
        <v>0</v>
      </c>
      <c r="AG14" s="33">
        <f>(AG6/AG$4)*100</f>
        <v>0</v>
      </c>
      <c r="AH14" s="33">
        <f>(AH6/AH$4)*100</f>
        <v>2.57973579834139999</v>
      </c>
      <c r="AI14" s="33">
        <f>(AI6/AI$4)*100</f>
        <v>0</v>
      </c>
      <c r="AJ14" s="33">
        <f>(AJ6/AJ$4)*100</f>
        <v>0</v>
      </c>
      <c r="AK14" s="33">
        <f>(AK6/AK$4)*100</f>
        <v>0.514909564933999953</v>
      </c>
      <c r="AL14" s="33">
        <f>(AL6/AL$4)*100</f>
        <v>0</v>
      </c>
      <c r="AM14" s="33">
        <f>(AM6/AM$4)*100</f>
        <v>0.119986910518900004</v>
      </c>
      <c r="AN14" s="33">
        <f>(AN6/AN$4)*100</f>
        <v>0.0123716441914999997</v>
      </c>
      <c r="AO14" s="33">
        <f>(AO6/AO$4)*100</f>
        <v>0.387409200968500009</v>
      </c>
      <c r="AP14" s="33">
        <f>(AP6/AP$4)*100</f>
        <v>0.0356073141611999988</v>
      </c>
      <c r="AQ14" s="33">
        <f>(AQ6/AQ$4)*100</f>
        <v>0.0148423005565999988</v>
      </c>
      <c r="AR14" s="33">
        <f>(AR6/AR$4)*100</f>
        <v>0.053160070880100001</v>
      </c>
      <c r="AS14" s="33">
        <f>(AS6/AS$4)*100</f>
        <v>0</v>
      </c>
      <c r="AT14" s="33">
        <f>(AT6/AT$4)*100</f>
        <v>0</v>
      </c>
      <c r="AU14" s="33">
        <f>(AU6/AU$4)*100</f>
        <v>0</v>
      </c>
      <c r="AV14" s="33">
        <f>(AV6/AV$4)*100</f>
        <v>0</v>
      </c>
      <c r="AW14" s="33">
        <f>(AW6/AW$4)*100</f>
        <v>0</v>
      </c>
      <c r="AX14" s="33" t="e">
        <f>(AX6/AX$4)*100</f>
        <v>#DIV/0!</v>
      </c>
      <c r="AY14" s="61">
        <f>(AY6/AY$4)*100</f>
        <v>0.0100583383625000011</v>
      </c>
      <c r="AZ14" s="33">
        <f>(AZ6/AZ$4)*100</f>
        <v>0</v>
      </c>
      <c r="BA14" s="33" t="e">
        <f>(BA6/BA$4)*100</f>
        <v>#DIV/0!</v>
      </c>
      <c r="BB14" s="33" t="e">
        <f>(BB6/BB$4)*100</f>
        <v>#DIV/0!</v>
      </c>
      <c r="BC14" s="61">
        <f>(BC6/BC$4)*100</f>
        <v>0</v>
      </c>
      <c r="BD14" s="33" t="e">
        <f>(BD6/BD$4)*100</f>
        <v>#DIV/0!</v>
      </c>
      <c r="BE14" s="33" t="e">
        <f>(BE6/BE$4)*100</f>
        <v>#DIV/0!</v>
      </c>
      <c r="BF14" s="33">
        <f>(BF6/BF$4)*100</f>
        <v>0</v>
      </c>
      <c r="BG14" s="33" t="e">
        <f>(BG6/BG$4)*100</f>
        <v>#DIV/0!</v>
      </c>
      <c r="BH14" s="61">
        <f>(BH6/BH$4)*100</f>
        <v>0.00679740339190000142</v>
      </c>
      <c r="BI14" s="33" t="e">
        <f>(BI6/BI$4)*100</f>
        <v>#DIV/0!</v>
      </c>
      <c r="BJ14" s="33" t="e">
        <f>(BJ6/BJ$4)*100</f>
        <v>#DIV/0!</v>
      </c>
      <c r="BK14" s="33" t="e">
        <f>(BK6/BK$4)*100</f>
        <v>#DIV/0!</v>
      </c>
      <c r="BL14" s="33" t="e">
        <f>(BL6/BL$4)*100</f>
        <v>#DIV/0!</v>
      </c>
      <c r="BM14" s="29" t="e">
        <f>(BM6/BM$4)*100</f>
        <v>#DIV/0!</v>
      </c>
      <c r="BN14" s="29">
        <f>(BN6/BN$4)*100</f>
        <v>11.8184896715204992</v>
      </c>
      <c r="BO14" s="29">
        <f>(BO6/BO$4)*100</f>
        <v>70.9472345835982026</v>
      </c>
      <c r="BP14" s="29">
        <f>(BP6/BP$4)*100</f>
        <v>32.2580645161289965</v>
      </c>
      <c r="BQ14" s="29">
        <f>(BQ6/BQ$4)*100</f>
        <v>0.515222482435599982</v>
      </c>
      <c r="BR14" s="29">
        <f>(BR6/BR$4)*100</f>
        <v>0</v>
      </c>
      <c r="BS14" s="29">
        <f>(BS6/BS$4)*100</f>
        <v>0</v>
      </c>
      <c r="BT14" s="29">
        <f>(BT6/BT$4)*100</f>
        <v>0</v>
      </c>
      <c r="BU14" s="29">
        <f>(BU6/BU$4)*100</f>
        <v>0.121891760117000003</v>
      </c>
      <c r="BV14" s="29">
        <f>(BV6/BV$4)*100</f>
        <v>0.496205487448899962</v>
      </c>
      <c r="BW14" s="29">
        <f>(BW6/BW$4)*100</f>
        <v>0</v>
      </c>
    </row>
    <row r="15" spans="1:75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>
        <f>(J7/J$4)*100</f>
        <v>0.0404448938322000018</v>
      </c>
      <c r="K15" s="33">
        <f>(K7/K$4)*100</f>
        <v>2.45725435724440011</v>
      </c>
      <c r="L15" s="33" t="e">
        <f>(L7/L$4)*100</f>
        <v>#DIV/0!</v>
      </c>
      <c r="M15" s="33" t="e">
        <f>(M7/M$4)*100</f>
        <v>#DIV/0!</v>
      </c>
      <c r="N15" s="33">
        <f>(N7/N$4)*100</f>
        <v>0</v>
      </c>
      <c r="O15" s="33">
        <f>(O7/O$4)*100</f>
        <v>2.49447971294509996</v>
      </c>
      <c r="P15" s="33">
        <f>(P7/P$4)*100</f>
        <v>0</v>
      </c>
      <c r="Q15" s="33">
        <f>(Q7/Q$4)*100</f>
        <v>0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>
        <f>(V7/V$4)*100</f>
        <v>1.53734466413290001</v>
      </c>
      <c r="W15" s="33">
        <f>(W7/W$4)*100</f>
        <v>5.64516129032259961</v>
      </c>
      <c r="X15" s="33">
        <f>(X7/X$4)*100</f>
        <v>0.0575934786461000048</v>
      </c>
      <c r="Y15" s="33">
        <f>(Y7/Y$4)*100</f>
        <v>3.26939843068879998</v>
      </c>
      <c r="Z15" s="33">
        <f>(Z7/Z$4)*100</f>
        <v>1.6853375632001999</v>
      </c>
      <c r="AA15" s="33">
        <f>(AA7/AA$4)*100</f>
        <v>0.131406044678099998</v>
      </c>
      <c r="AB15" s="33">
        <f>(AB7/AB$4)*100</f>
        <v>5.5587892898718998</v>
      </c>
      <c r="AC15" s="33">
        <f>(AC7/AC$4)*100</f>
        <v>1.56971622307060006</v>
      </c>
      <c r="AD15" s="33">
        <f>(AD7/AD$4)*100</f>
        <v>1.36214020589679996</v>
      </c>
      <c r="AE15" s="33">
        <f>(AE7/AE$4)*100</f>
        <v>2.55771690112399996</v>
      </c>
      <c r="AF15" s="33">
        <f>(AF7/AF$4)*100</f>
        <v>0.0674763832658999974</v>
      </c>
      <c r="AG15" s="33">
        <f>(AG7/AG$4)*100</f>
        <v>0.0417130144605000019</v>
      </c>
      <c r="AH15" s="33">
        <f>(AH7/AH$4)*100</f>
        <v>13.4165929131018995</v>
      </c>
      <c r="AI15" s="33">
        <f>(AI7/AI$4)*100</f>
        <v>0.036179450072399999</v>
      </c>
      <c r="AJ15" s="33">
        <f>(AJ7/AJ$4)*100</f>
        <v>0</v>
      </c>
      <c r="AK15" s="33">
        <f>(AK7/AK$4)*100</f>
        <v>0.716962685351099971</v>
      </c>
      <c r="AL15" s="33">
        <f>(AL7/AL$4)*100</f>
        <v>0</v>
      </c>
      <c r="AM15" s="33">
        <f>(AM7/AM$4)*100</f>
        <v>1.15623750136350001</v>
      </c>
      <c r="AN15" s="33">
        <f>(AN7/AN$4)*100</f>
        <v>0.0123716441914999997</v>
      </c>
      <c r="AO15" s="33">
        <f>(AO7/AO$4)*100</f>
        <v>0.338983050847500023</v>
      </c>
      <c r="AP15" s="33">
        <f>(AP7/AP$4)*100</f>
        <v>0.0167563831347000018</v>
      </c>
      <c r="AQ15" s="33">
        <f>(AQ7/AQ$4)*100</f>
        <v>0.00742115027829999896</v>
      </c>
      <c r="AR15" s="33">
        <f>(AR7/AR$4)*100</f>
        <v>0.448907265209699968</v>
      </c>
      <c r="AS15" s="33">
        <f>(AS7/AS$4)*100</f>
        <v>0</v>
      </c>
      <c r="AT15" s="33">
        <f>(AT7/AT$4)*100</f>
        <v>0.0405871609281000012</v>
      </c>
      <c r="AU15" s="33">
        <f>(AU7/AU$4)*100</f>
        <v>0</v>
      </c>
      <c r="AV15" s="33">
        <f>(AV7/AV$4)*100</f>
        <v>0.105014439485399991</v>
      </c>
      <c r="AW15" s="33">
        <f>(AW7/AW$4)*100</f>
        <v>0</v>
      </c>
      <c r="AX15" s="33" t="e">
        <f>(AX7/AX$4)*100</f>
        <v>#DIV/0!</v>
      </c>
      <c r="AY15" s="61">
        <f>(AY7/AY$4)*100</f>
        <v>0.00670555890830000045</v>
      </c>
      <c r="AZ15" s="33">
        <f>(AZ7/AZ$4)*100</f>
        <v>0</v>
      </c>
      <c r="BA15" s="33" t="e">
        <f>(BA7/BA$4)*100</f>
        <v>#DIV/0!</v>
      </c>
      <c r="BB15" s="33" t="e">
        <f>(BB7/BB$4)*100</f>
        <v>#DIV/0!</v>
      </c>
      <c r="BC15" s="61">
        <f>(BC7/BC$4)*100</f>
        <v>0</v>
      </c>
      <c r="BD15" s="33" t="e">
        <f>(BD7/BD$4)*100</f>
        <v>#DIV/0!</v>
      </c>
      <c r="BE15" s="33" t="e">
        <f>(BE7/BE$4)*100</f>
        <v>#DIV/0!</v>
      </c>
      <c r="BF15" s="33">
        <f>(BF7/BF$4)*100</f>
        <v>0.478984552748199999</v>
      </c>
      <c r="BG15" s="33" t="e">
        <f>(BG7/BG$4)*100</f>
        <v>#DIV/0!</v>
      </c>
      <c r="BH15" s="61">
        <f>(BH7/BH$4)*100</f>
        <v>0.013594806783800002</v>
      </c>
      <c r="BI15" s="33" t="e">
        <f>(BI7/BI$4)*100</f>
        <v>#DIV/0!</v>
      </c>
      <c r="BJ15" s="33" t="e">
        <f>(BJ7/BJ$4)*100</f>
        <v>#DIV/0!</v>
      </c>
      <c r="BK15" s="33" t="e">
        <f>(BK7/BK$4)*100</f>
        <v>#DIV/0!</v>
      </c>
      <c r="BL15" s="33" t="e">
        <f>(BL7/BL$4)*100</f>
        <v>#DIV/0!</v>
      </c>
      <c r="BM15" s="29" t="e">
        <f>(BM7/BM$4)*100</f>
        <v>#DIV/0!</v>
      </c>
      <c r="BN15" s="29">
        <f>(BN7/BN$4)*100</f>
        <v>7.95800880460549998</v>
      </c>
      <c r="BO15" s="29">
        <f>(BO7/BO$4)*100</f>
        <v>14.8124602670057008</v>
      </c>
      <c r="BP15" s="29">
        <f>(BP7/BP$4)*100</f>
        <v>11.0523532522474994</v>
      </c>
      <c r="BQ15" s="29">
        <f>(BQ7/BQ$4)*100</f>
        <v>0.374707259953199978</v>
      </c>
      <c r="BR15" s="29">
        <f>(BR7/BR$4)*100</f>
        <v>0.463917525773200001</v>
      </c>
      <c r="BS15" s="29">
        <f>(BS7/BS$4)*100</f>
        <v>0.056338028168999994</v>
      </c>
      <c r="BT15" s="29">
        <f>(BT7/BT$4)*100</f>
        <v>0.0614250614251000027</v>
      </c>
      <c r="BU15" s="29">
        <f>(BU7/BU$4)*100</f>
        <v>0.828863968795699968</v>
      </c>
      <c r="BV15" s="29">
        <f>(BV7/BV$4)*100</f>
        <v>2.07238762405139987</v>
      </c>
      <c r="BW15" s="29">
        <f>(BW7/BW$4)*100</f>
        <v>0.356294536817099994</v>
      </c>
    </row>
    <row r="16" spans="1:75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>
        <f>(J8/J$4)*100</f>
        <v>0.121334681496499996</v>
      </c>
      <c r="K16" s="33">
        <f>(K8/K$4)*100</f>
        <v>8.01336111386710037</v>
      </c>
      <c r="L16" s="33" t="e">
        <f>(L8/L$4)*100</f>
        <v>#DIV/0!</v>
      </c>
      <c r="M16" s="33" t="e">
        <f>(M8/M$4)*100</f>
        <v>#DIV/0!</v>
      </c>
      <c r="N16" s="33">
        <f>(N8/N$4)*100</f>
        <v>0.311526479750799989</v>
      </c>
      <c r="O16" s="33">
        <f>(O8/O$4)*100</f>
        <v>6.93831079216120017</v>
      </c>
      <c r="P16" s="33">
        <f>(P8/P$4)*100</f>
        <v>0.0433122022285999986</v>
      </c>
      <c r="Q16" s="33">
        <f>(Q8/Q$4)*100</f>
        <v>0.00992802184159999968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>
        <f>(V8/V$4)*100</f>
        <v>8.82265021138490013</v>
      </c>
      <c r="W16" s="33">
        <f>(W8/W$4)*100</f>
        <v>26.0080645161290001</v>
      </c>
      <c r="X16" s="33">
        <f>(X8/X$4)*100</f>
        <v>7.65107212475629961</v>
      </c>
      <c r="Y16" s="33">
        <f>(Y8/Y$4)*100</f>
        <v>15.5187445510025999</v>
      </c>
      <c r="Z16" s="33">
        <f>(Z8/Z$4)*100</f>
        <v>14.9241598096560004</v>
      </c>
      <c r="AA16" s="33">
        <f>(AA8/AA$4)*100</f>
        <v>4.59921156373189977</v>
      </c>
      <c r="AB16" s="33">
        <f>(AB8/AB$4)*100</f>
        <v>63.7077997671711032</v>
      </c>
      <c r="AC16" s="33">
        <f>(AC8/AC$4)*100</f>
        <v>9.61584665901390068</v>
      </c>
      <c r="AD16" s="33">
        <f>(AD8/AD$4)*100</f>
        <v>9.84312626934659995</v>
      </c>
      <c r="AE16" s="33">
        <f>(AE8/AE$4)*100</f>
        <v>24.8737968634314015</v>
      </c>
      <c r="AF16" s="33">
        <f>(AF8/AF$4)*100</f>
        <v>1.14709851551960007</v>
      </c>
      <c r="AG16" s="33">
        <f>(AG8/AG$4)*100</f>
        <v>5.13533555802739983</v>
      </c>
      <c r="AH16" s="33">
        <f>(AH8/AH$4)*100</f>
        <v>43.7080014422919021</v>
      </c>
      <c r="AI16" s="33">
        <f>(AI8/AI$4)*100</f>
        <v>1.27285883436390002</v>
      </c>
      <c r="AJ16" s="33">
        <f>(AJ8/AJ$4)*100</f>
        <v>0</v>
      </c>
      <c r="AK16" s="33">
        <f>(AK8/AK$4)*100</f>
        <v>1.30030959752319997</v>
      </c>
      <c r="AL16" s="33">
        <f>(AL8/AL$4)*100</f>
        <v>0.00443223118520000003</v>
      </c>
      <c r="AM16" s="33">
        <f>(AM8/AM$4)*100</f>
        <v>0.898083845398699943</v>
      </c>
      <c r="AN16" s="33">
        <f>(AN8/AN$4)*100</f>
        <v>0</v>
      </c>
      <c r="AO16" s="33">
        <f>(AO8/AO$4)*100</f>
        <v>3.24455205811139979</v>
      </c>
      <c r="AP16" s="33">
        <f>(AP8/AP$4)*100</f>
        <v>0.0293236704856999975</v>
      </c>
      <c r="AQ16" s="33">
        <f>(AQ8/AQ$4)*100</f>
        <v>0.00742115027829999896</v>
      </c>
      <c r="AR16" s="33">
        <f>(AR8/AR$4)*100</f>
        <v>1.52982870643830005</v>
      </c>
      <c r="AS16" s="33">
        <f>(AS8/AS$4)*100</f>
        <v>0</v>
      </c>
      <c r="AT16" s="33">
        <f>(AT8/AT$4)*100</f>
        <v>1.33261178380569989</v>
      </c>
      <c r="AU16" s="33">
        <f>(AU8/AU$4)*100</f>
        <v>0.0184473997551999993</v>
      </c>
      <c r="AV16" s="33">
        <f>(AV8/AV$4)*100</f>
        <v>0.463813774393999978</v>
      </c>
      <c r="AW16" s="33">
        <f>(AW8/AW$4)*100</f>
        <v>0</v>
      </c>
      <c r="AX16" s="33" t="e">
        <f>(AX8/AX$4)*100</f>
        <v>#DIV/0!</v>
      </c>
      <c r="AY16" s="61">
        <f>(AY8/AY$4)*100</f>
        <v>0.0234694561792000034</v>
      </c>
      <c r="AZ16" s="33">
        <f>(AZ8/AZ$4)*100</f>
        <v>0.00732681247020000015</v>
      </c>
      <c r="BA16" s="33" t="e">
        <f>(BA8/BA$4)*100</f>
        <v>#DIV/0!</v>
      </c>
      <c r="BB16" s="33" t="e">
        <f>(BB8/BB$4)*100</f>
        <v>#DIV/0!</v>
      </c>
      <c r="BC16" s="61">
        <f>(BC8/BC$4)*100</f>
        <v>0.151902230200899986</v>
      </c>
      <c r="BD16" s="33" t="e">
        <f>(BD8/BD$4)*100</f>
        <v>#DIV/0!</v>
      </c>
      <c r="BE16" s="33" t="e">
        <f>(BE8/BE$4)*100</f>
        <v>#DIV/0!</v>
      </c>
      <c r="BF16" s="33">
        <f>(BF8/BF$4)*100</f>
        <v>2.15543048736680021</v>
      </c>
      <c r="BG16" s="33" t="e">
        <f>(BG8/BG$4)*100</f>
        <v>#DIV/0!</v>
      </c>
      <c r="BH16" s="61">
        <f>(BH8/BH$4)*100</f>
        <v>0.0305883152636000011</v>
      </c>
      <c r="BI16" s="33" t="e">
        <f>(BI8/BI$4)*100</f>
        <v>#DIV/0!</v>
      </c>
      <c r="BJ16" s="33" t="e">
        <f>(BJ8/BJ$4)*100</f>
        <v>#DIV/0!</v>
      </c>
      <c r="BK16" s="33" t="e">
        <f>(BK8/BK$4)*100</f>
        <v>#DIV/0!</v>
      </c>
      <c r="BL16" s="33" t="e">
        <f>(BL8/BL$4)*100</f>
        <v>#DIV/0!</v>
      </c>
      <c r="BM16" s="29" t="e">
        <f>(BM8/BM$4)*100</f>
        <v>#DIV/0!</v>
      </c>
      <c r="BN16" s="29">
        <f>(BN8/BN$4)*100</f>
        <v>21.0294615645107008</v>
      </c>
      <c r="BO16" s="29">
        <f>(BO8/BO$4)*100</f>
        <v>6.61157024793389958</v>
      </c>
      <c r="BP16" s="29">
        <f>(BP8/BP$4)*100</f>
        <v>24.3786356425171995</v>
      </c>
      <c r="BQ16" s="29">
        <f>(BQ8/BQ$4)*100</f>
        <v>7.30679156908670002</v>
      </c>
      <c r="BR16" s="29">
        <f>(BR8/BR$4)*100</f>
        <v>16.3402061855669984</v>
      </c>
      <c r="BS16" s="29">
        <f>(BS8/BS$4)*100</f>
        <v>20.1690140845070012</v>
      </c>
      <c r="BT16" s="29">
        <f>(BT8/BT$4)*100</f>
        <v>5.03685503685500002</v>
      </c>
      <c r="BU16" s="29">
        <f>(BU8/BU$4)*100</f>
        <v>11.1409068746953004</v>
      </c>
      <c r="BV16" s="29">
        <f>(BV8/BV$4)*100</f>
        <v>10.2159953298306991</v>
      </c>
      <c r="BW16" s="29">
        <f>(BW8/BW$4)*100</f>
        <v>0.712589073634199988</v>
      </c>
    </row>
    <row r="17" spans="1:75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>
        <f>(J9/J$4)*100</f>
        <v>36.2790697674418965</v>
      </c>
      <c r="K17" s="33">
        <f>(K9/K$4)*100</f>
        <v>67.5133115057710995</v>
      </c>
      <c r="L17" s="33" t="e">
        <f>(L9/L$4)*100</f>
        <v>#DIV/0!</v>
      </c>
      <c r="M17" s="33" t="e">
        <f>(M9/M$4)*100</f>
        <v>#DIV/0!</v>
      </c>
      <c r="N17" s="33">
        <f>(N9/N$4)*100</f>
        <v>74.6105919003115048</v>
      </c>
      <c r="O17" s="33">
        <f>(O9/O$4)*100</f>
        <v>54.5542368203146992</v>
      </c>
      <c r="P17" s="33">
        <f>(P9/P$4)*100</f>
        <v>40.0755994802536009</v>
      </c>
      <c r="Q17" s="33">
        <f>(Q9/Q$4)*100</f>
        <v>39.1511541325390979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>
        <f>(V9/V$4)*100</f>
        <v>82.7347653414186937</v>
      </c>
      <c r="W17" s="33">
        <f>(W9/W$4)*100</f>
        <v>64.1532258064516014</v>
      </c>
      <c r="X17" s="33">
        <f>(X9/X$4)*100</f>
        <v>87.2231082757399037</v>
      </c>
      <c r="Y17" s="33">
        <f>(Y9/Y$4)*100</f>
        <v>65.3443766346992021</v>
      </c>
      <c r="Z17" s="33">
        <f>(Z9/Z$4)*100</f>
        <v>78.1937146822643001</v>
      </c>
      <c r="AA17" s="33">
        <f>(AA9/AA$4)*100</f>
        <v>48.1603153745071992</v>
      </c>
      <c r="AB17" s="33">
        <f>(AB9/AB$4)*100</f>
        <v>29.8020954598369983</v>
      </c>
      <c r="AC17" s="33">
        <f>(AC9/AC$4)*100</f>
        <v>79.9087001788622047</v>
      </c>
      <c r="AD17" s="33">
        <f>(AD9/AD$4)*100</f>
        <v>49.4432383220114033</v>
      </c>
      <c r="AE17" s="33">
        <f>(AE9/AE$4)*100</f>
        <v>63.8284983509457007</v>
      </c>
      <c r="AF17" s="33">
        <f>(AF9/AF$4)*100</f>
        <v>40.4858299595141986</v>
      </c>
      <c r="AG17" s="33">
        <f>(AG9/AG$4)*100</f>
        <v>79.1527623285132051</v>
      </c>
      <c r="AH17" s="33">
        <f>(AH9/AH$4)*100</f>
        <v>38.3190743108139031</v>
      </c>
      <c r="AI17" s="33">
        <f>(AI9/AI$4)*100</f>
        <v>20.0664386264964989</v>
      </c>
      <c r="AJ17" s="33">
        <f>(AJ9/AJ$4)*100</f>
        <v>8.44762260526180064</v>
      </c>
      <c r="AK17" s="33">
        <f>(AK9/AK$4)*100</f>
        <v>6.87958285807400038</v>
      </c>
      <c r="AL17" s="33">
        <f>(AL9/AL$4)*100</f>
        <v>3.66102295895750007</v>
      </c>
      <c r="AM17" s="33">
        <f>(AM9/AM$4)*100</f>
        <v>4.70857724611860018</v>
      </c>
      <c r="AN17" s="33">
        <f>(AN9/AN$4)*100</f>
        <v>1.76089735659200013</v>
      </c>
      <c r="AO17" s="33">
        <f>(AO9/AO$4)*100</f>
        <v>26.7796610169491984</v>
      </c>
      <c r="AP17" s="33">
        <f>(AP9/AP$4)*100</f>
        <v>6.12655258362480026</v>
      </c>
      <c r="AQ17" s="33">
        <f>(AQ9/AQ$4)*100</f>
        <v>6.78664192949910028</v>
      </c>
      <c r="AR17" s="33">
        <f>(AR9/AR$4)*100</f>
        <v>18.0803307737743992</v>
      </c>
      <c r="AS17" s="33">
        <f>(AS9/AS$4)*100</f>
        <v>8.81456861930480073</v>
      </c>
      <c r="AT17" s="33">
        <f>(AT9/AT$4)*100</f>
        <v>18.4671582222824</v>
      </c>
      <c r="AU17" s="33">
        <f>(AU9/AU$4)*100</f>
        <v>3.46140300860320016</v>
      </c>
      <c r="AV17" s="33">
        <f>(AV9/AV$4)*100</f>
        <v>5.59639450424429974</v>
      </c>
      <c r="AW17" s="33">
        <f>(AW9/AW$4)*100</f>
        <v>13.9357601713061996</v>
      </c>
      <c r="AX17" s="33" t="e">
        <f>(AX9/AX$4)*100</f>
        <v>#DIV/0!</v>
      </c>
      <c r="AY17" s="61">
        <f>(AY9/AY$4)*100</f>
        <v>68.8694427680546966</v>
      </c>
      <c r="AZ17" s="33">
        <f>(AZ9/AZ$4)*100</f>
        <v>3.87222039051910016</v>
      </c>
      <c r="BA17" s="33" t="e">
        <f>(BA9/BA$4)*100</f>
        <v>#DIV/0!</v>
      </c>
      <c r="BB17" s="33" t="e">
        <f>(BB9/BB$4)*100</f>
        <v>#DIV/0!</v>
      </c>
      <c r="BC17" s="61">
        <f>(BC9/BC$4)*100</f>
        <v>64.4583304563972064</v>
      </c>
      <c r="BD17" s="33" t="e">
        <f>(BD9/BD$4)*100</f>
        <v>#DIV/0!</v>
      </c>
      <c r="BE17" s="33" t="e">
        <f>(BE9/BE$4)*100</f>
        <v>#DIV/0!</v>
      </c>
      <c r="BF17" s="33">
        <f>(BF9/BF$4)*100</f>
        <v>17.3033169680278007</v>
      </c>
      <c r="BG17" s="33" t="e">
        <f>(BG9/BG$4)*100</f>
        <v>#DIV/0!</v>
      </c>
      <c r="BH17" s="61">
        <f>(BH9/BH$4)*100</f>
        <v>64.5447439078271969</v>
      </c>
      <c r="BI17" s="33" t="e">
        <f>(BI9/BI$4)*100</f>
        <v>#DIV/0!</v>
      </c>
      <c r="BJ17" s="33" t="e">
        <f>(BJ9/BJ$4)*100</f>
        <v>#DIV/0!</v>
      </c>
      <c r="BK17" s="33" t="e">
        <f>(BK9/BK$4)*100</f>
        <v>#DIV/0!</v>
      </c>
      <c r="BL17" s="33" t="e">
        <f>(BL9/BL$4)*100</f>
        <v>#DIV/0!</v>
      </c>
      <c r="BM17" s="29" t="e">
        <f>(BM9/BM$4)*100</f>
        <v>#DIV/0!</v>
      </c>
      <c r="BN17" s="29">
        <f>(BN9/BN$4)*100</f>
        <v>35.5570606163224028</v>
      </c>
      <c r="BO17" s="29">
        <f>(BO9/BO$4)*100</f>
        <v>3.81436745073109975</v>
      </c>
      <c r="BP17" s="29">
        <f>(BP9/BP$4)*100</f>
        <v>20.7826546800635015</v>
      </c>
      <c r="BQ17" s="29">
        <f>(BQ9/BQ$4)*100</f>
        <v>39.9531615925059</v>
      </c>
      <c r="BR17" s="29">
        <f>(BR9/BR$4)*100</f>
        <v>65.5154639175258069</v>
      </c>
      <c r="BS17" s="29">
        <f>(BS9/BS$4)*100</f>
        <v>74.4788732394365951</v>
      </c>
      <c r="BT17" s="29">
        <f>(BT9/BT$4)*100</f>
        <v>67.4447174447174973</v>
      </c>
      <c r="BU17" s="29">
        <f>(BU9/BU$4)*100</f>
        <v>62.5548512920527031</v>
      </c>
      <c r="BV17" s="29">
        <f>(BV9/BV$4)*100</f>
        <v>61.6170461179218023</v>
      </c>
      <c r="BW17" s="29">
        <f>(BW9/BW$4)*100</f>
        <v>1.18764845605699998</v>
      </c>
    </row>
    <row r="18" spans="1:75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>
        <f>(J10/J$4)*100</f>
        <v>56.299292214357898</v>
      </c>
      <c r="K18" s="33">
        <f>(K10/K$4)*100</f>
        <v>17.5414227601945001</v>
      </c>
      <c r="L18" s="33" t="e">
        <f>(L10/L$4)*100</f>
        <v>#DIV/0!</v>
      </c>
      <c r="M18" s="33" t="e">
        <f>(M10/M$4)*100</f>
        <v>#DIV/0!</v>
      </c>
      <c r="N18" s="33">
        <f>(N10/N$4)*100</f>
        <v>24.5777996392851001</v>
      </c>
      <c r="O18" s="33">
        <f>(O10/O$4)*100</f>
        <v>25.6279326524979005</v>
      </c>
      <c r="P18" s="33">
        <f>(P10/P$4)*100</f>
        <v>56.5775485293538978</v>
      </c>
      <c r="Q18" s="33">
        <f>(Q10/Q$4)*100</f>
        <v>59.8957557706627028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>
        <f>(V10/V$4)*100</f>
        <v>6.18140667036769997</v>
      </c>
      <c r="W18" s="33">
        <f>(W10/W$4)*100</f>
        <v>0.645161290322599967</v>
      </c>
      <c r="X18" s="33">
        <f>(X10/X$4)*100</f>
        <v>5.04164451532870039</v>
      </c>
      <c r="Y18" s="33">
        <f>(Y10/Y$4)*100</f>
        <v>7.54141238012210025</v>
      </c>
      <c r="Z18" s="33">
        <f>(Z10/Z$4)*100</f>
        <v>4.59799742242489984</v>
      </c>
      <c r="AA18" s="33">
        <f>(AA10/AA$4)*100</f>
        <v>43.9553219448094978</v>
      </c>
      <c r="AB18" s="33">
        <f>(AB10/AB$4)*100</f>
        <v>0.174621653084999995</v>
      </c>
      <c r="AC18" s="33">
        <f>(AC10/AC$4)*100</f>
        <v>8.49195119997859926</v>
      </c>
      <c r="AD18" s="33">
        <f>(AD10/AD$4)*100</f>
        <v>34.8693886126479029</v>
      </c>
      <c r="AE18" s="33">
        <f>(AE10/AE$4)*100</f>
        <v>6.92266271791080001</v>
      </c>
      <c r="AF18" s="33">
        <f>(AF10/AF$4)*100</f>
        <v>55.4655870445344021</v>
      </c>
      <c r="AG18" s="33">
        <f>(AG10/AG$4)*100</f>
        <v>14.8938635520948992</v>
      </c>
      <c r="AH18" s="33">
        <f>(AH10/AH$4)*100</f>
        <v>1.9536499819713999</v>
      </c>
      <c r="AI18" s="33">
        <f>(AI10/AI$4)*100</f>
        <v>73.9573740297329039</v>
      </c>
      <c r="AJ18" s="33">
        <f>(AJ10/AJ$4)*100</f>
        <v>118.656278349965007</v>
      </c>
      <c r="AK18" s="33">
        <f>(AK10/AK$4)*100</f>
        <v>85.4489164086686941</v>
      </c>
      <c r="AL18" s="33">
        <f>(AL10/AL$4)*100</f>
        <v>90.2180657743108014</v>
      </c>
      <c r="AM18" s="33">
        <f>(AM10/AM$4)*100</f>
        <v>81.5583754499509013</v>
      </c>
      <c r="AN18" s="33">
        <f>(AN10/AN$4)*100</f>
        <v>90.0903130025979948</v>
      </c>
      <c r="AO18" s="33">
        <f>(AO10/AO$4)*100</f>
        <v>62.4697336561742986</v>
      </c>
      <c r="AP18" s="33">
        <f>(AP10/AP$4)*100</f>
        <v>88.6161322078629041</v>
      </c>
      <c r="AQ18" s="33">
        <f>(AQ10/AQ$4)*100</f>
        <v>90.1187384044526993</v>
      </c>
      <c r="AR18" s="33">
        <f>(AR10/AR$4)*100</f>
        <v>77.3892498523331938</v>
      </c>
      <c r="AS18" s="33">
        <f>(AS10/AS$4)*100</f>
        <v>85.1959562387480958</v>
      </c>
      <c r="AT18" s="33">
        <f>(AT10/AT$4)*100</f>
        <v>76.6082662517757029</v>
      </c>
      <c r="AU18" s="33">
        <f>(AU10/AU$4)*100</f>
        <v>92.6897985879353996</v>
      </c>
      <c r="AV18" s="33">
        <f>(AV10/AV$4)*100</f>
        <v>89.1266299116128948</v>
      </c>
      <c r="AW18" s="33">
        <f>(AW10/AW$4)*100</f>
        <v>80.2226980728051018</v>
      </c>
      <c r="AX18" s="33" t="e">
        <f>(AX10/AX$4)*100</f>
        <v>#DIV/0!</v>
      </c>
      <c r="AY18" s="61">
        <f>(AY10/AY$4)*100</f>
        <v>29.6419231542949007</v>
      </c>
      <c r="AZ18" s="33">
        <f>(AZ10/AZ$4)*100</f>
        <v>78.3382789317506933</v>
      </c>
      <c r="BA18" s="33" t="e">
        <f>(BA10/BA$4)*100</f>
        <v>#DIV/0!</v>
      </c>
      <c r="BB18" s="33" t="e">
        <f>(BB10/BB$4)*100</f>
        <v>#DIV/0!</v>
      </c>
      <c r="BC18" s="61">
        <f>(BC10/BC$4)*100</f>
        <v>33.5634882275772028</v>
      </c>
      <c r="BD18" s="33" t="e">
        <f>(BD10/BD$4)*100</f>
        <v>#DIV/0!</v>
      </c>
      <c r="BE18" s="33" t="e">
        <f>(BE10/BE$4)*100</f>
        <v>#DIV/0!</v>
      </c>
      <c r="BF18" s="33">
        <f>(BF10/BF$4)*100</f>
        <v>72.8655250868160067</v>
      </c>
      <c r="BG18" s="33" t="e">
        <f>(BG10/BG$4)*100</f>
        <v>#DIV/0!</v>
      </c>
      <c r="BH18" s="61">
        <f>(BH10/BH$4)*100</f>
        <v>34.9624443462597014</v>
      </c>
      <c r="BI18" s="33" t="e">
        <f>(BI10/BI$4)*100</f>
        <v>#DIV/0!</v>
      </c>
      <c r="BJ18" s="33" t="e">
        <f>(BJ10/BJ$4)*100</f>
        <v>#DIV/0!</v>
      </c>
      <c r="BK18" s="33" t="e">
        <f>(BK10/BK$4)*100</f>
        <v>#DIV/0!</v>
      </c>
      <c r="BL18" s="33" t="e">
        <f>(BL10/BL$4)*100</f>
        <v>#DIV/0!</v>
      </c>
      <c r="BM18" s="29" t="e">
        <f>(BM10/BM$4)*100</f>
        <v>#DIV/0!</v>
      </c>
      <c r="BN18" s="29">
        <f>(BN10/BN$4)*100</f>
        <v>21.3003725025398012</v>
      </c>
      <c r="BO18" s="29">
        <f>(BO10/BO$4)*100</f>
        <v>2.09790209790210014</v>
      </c>
      <c r="BP18" s="29">
        <f>(BP10/BP$4)*100</f>
        <v>8.24960338445269947</v>
      </c>
      <c r="BQ18" s="29">
        <f>(BQ10/BQ$4)*100</f>
        <v>48.1030444964871009</v>
      </c>
      <c r="BR18" s="29">
        <f>(BR10/BR$4)*100</f>
        <v>17.4226804123711005</v>
      </c>
      <c r="BS18" s="29">
        <f>(BS10/BS$4)*100</f>
        <v>5.29577464788730001</v>
      </c>
      <c r="BT18" s="29">
        <f>(BT10/BT$4)*100</f>
        <v>26.1670761670761998</v>
      </c>
      <c r="BU18" s="29">
        <f>(BU10/BU$4)*100</f>
        <v>25.060945880058501</v>
      </c>
      <c r="BV18" s="29">
        <f>(BV10/BV$4)*100</f>
        <v>23.8178633975482015</v>
      </c>
      <c r="BW18" s="29">
        <f>(BW10/BW$4)*100</f>
        <v>72.6840855106888029</v>
      </c>
    </row>
    <row r="19" spans="1:75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>
        <f>(J11/J$4)*100</f>
        <v>7.23963599595550011</v>
      </c>
      <c r="K19" s="33">
        <f>(K11/K$4)*100</f>
        <v>0.496080960412700023</v>
      </c>
      <c r="L19" s="33" t="e">
        <f>(L11/L$4)*100</f>
        <v>#DIV/0!</v>
      </c>
      <c r="M19" s="33" t="e">
        <f>(M11/M$4)*100</f>
        <v>#DIV/0!</v>
      </c>
      <c r="N19" s="33">
        <f>(N11/N$4)*100</f>
        <v>0.500081980652599967</v>
      </c>
      <c r="O19" s="33">
        <f>(O11/O$4)*100</f>
        <v>1.02470328457079995</v>
      </c>
      <c r="P19" s="33">
        <f>(P11/P$4)*100</f>
        <v>3.3744143009016998</v>
      </c>
      <c r="Q19" s="33">
        <f>(Q11/Q$4)*100</f>
        <v>0.883593943906699941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>
        <f>(V11/V$4)*100</f>
        <v>0.0597856258274000041</v>
      </c>
      <c r="W19" s="33">
        <f>(W11/W$4)*100</f>
        <v>0</v>
      </c>
      <c r="X19" s="33">
        <f>(X11/X$4)*100</f>
        <v>0.124047492468499998</v>
      </c>
      <c r="Y19" s="33">
        <f>(Y11/Y$4)*100</f>
        <v>0.305143853530999998</v>
      </c>
      <c r="Z19" s="33">
        <f>(Z11/Z$4)*100</f>
        <v>0.0535342520074999939</v>
      </c>
      <c r="AA19" s="33">
        <f>(AA11/AA$4)*100</f>
        <v>3.2194480946124</v>
      </c>
      <c r="AB19" s="33">
        <f>(AB11/AB$4)*100</f>
        <v>0</v>
      </c>
      <c r="AC19" s="33">
        <f>(AC11/AC$4)*100</f>
        <v>0.144157612322799995</v>
      </c>
      <c r="AD19" s="33">
        <f>(AD11/AD$4)*100</f>
        <v>1.72280972056870008</v>
      </c>
      <c r="AE19" s="33">
        <f>(AE11/AE$4)*100</f>
        <v>0.424042538870599994</v>
      </c>
      <c r="AF19" s="33">
        <f>(AF11/AF$4)*100</f>
        <v>2.42914979757090022</v>
      </c>
      <c r="AG19" s="33">
        <f>(AG11/AG$4)*100</f>
        <v>0.743882091212500018</v>
      </c>
      <c r="AH19" s="33">
        <f>(AH11/AH$4)*100</f>
        <v>0.0131117448453999996</v>
      </c>
      <c r="AI19" s="33">
        <f>(AI11/AI$4)*100</f>
        <v>4.65399289567159968</v>
      </c>
      <c r="AJ19" s="33">
        <f>(AJ11/AJ$4)*100</f>
        <v>7.2629275841826999</v>
      </c>
      <c r="AK19" s="33">
        <f>(AK11/AK$4)*100</f>
        <v>5.04481016783439973</v>
      </c>
      <c r="AL19" s="33">
        <f>(AL11/AL$4)*100</f>
        <v>6.14307242265759967</v>
      </c>
      <c r="AM19" s="33">
        <f>(AM11/AM$4)*100</f>
        <v>11.4932916409119006</v>
      </c>
      <c r="AN19" s="33">
        <f>(AN11/AN$4)*100</f>
        <v>8.07455977566089977</v>
      </c>
      <c r="AO19" s="33">
        <f>(AO11/AO$4)*100</f>
        <v>6.68280871670700005</v>
      </c>
      <c r="AP19" s="33">
        <f>(AP11/AP$4)*100</f>
        <v>5.16096600548770024</v>
      </c>
      <c r="AQ19" s="33">
        <f>(AQ11/AQ$4)*100</f>
        <v>3.02411873840449985</v>
      </c>
      <c r="AR19" s="33">
        <f>(AR11/AR$4)*100</f>
        <v>2.48080330773770008</v>
      </c>
      <c r="AS19" s="33">
        <f>(AS11/AS$4)*100</f>
        <v>5.96177814707099962</v>
      </c>
      <c r="AT19" s="33">
        <f>(AT11/AT$4)*100</f>
        <v>3.51078942028009999</v>
      </c>
      <c r="AU19" s="33">
        <f>(AU11/AU$4)*100</f>
        <v>3.79010213151319997</v>
      </c>
      <c r="AV19" s="33">
        <f>(AV11/AV$4)*100</f>
        <v>4.6600157521658998</v>
      </c>
      <c r="AW19" s="33">
        <f>(AW11/AW$4)*100</f>
        <v>5.79014989293360038</v>
      </c>
      <c r="AX19" s="33" t="e">
        <f>(AX11/AX$4)*100</f>
        <v>#DIV/0!</v>
      </c>
      <c r="AY19" s="61">
        <f>(AY11/AY$4)*100</f>
        <v>1.43498960638369999</v>
      </c>
      <c r="AZ19" s="33">
        <f>(AZ11/AZ$4)*100</f>
        <v>17.7895006777301994</v>
      </c>
      <c r="BA19" s="33" t="e">
        <f>(BA11/BA$4)*100</f>
        <v>#DIV/0!</v>
      </c>
      <c r="BB19" s="33" t="e">
        <f>(BB11/BB$4)*100</f>
        <v>#DIV/0!</v>
      </c>
      <c r="BC19" s="61">
        <f>(BC11/BC$4)*100</f>
        <v>1.77449423461990001</v>
      </c>
      <c r="BD19" s="33" t="e">
        <f>(BD11/BD$4)*100</f>
        <v>#DIV/0!</v>
      </c>
      <c r="BE19" s="33" t="e">
        <f>(BE11/BE$4)*100</f>
        <v>#DIV/0!</v>
      </c>
      <c r="BF19" s="33">
        <f>(BF11/BF$4)*100</f>
        <v>6.04717997844570032</v>
      </c>
      <c r="BG19" s="33" t="e">
        <f>(BG11/BG$4)*100</f>
        <v>#DIV/0!</v>
      </c>
      <c r="BH19" s="61">
        <f>(BH11/BH$4)*100</f>
        <v>0.472419535737300045</v>
      </c>
      <c r="BI19" s="33" t="e">
        <f>(BI11/BI$4)*100</f>
        <v>#DIV/0!</v>
      </c>
      <c r="BJ19" s="33" t="e">
        <f>(BJ11/BJ$4)*100</f>
        <v>#DIV/0!</v>
      </c>
      <c r="BK19" s="33" t="e">
        <f>(BK11/BK$4)*100</f>
        <v>#DIV/0!</v>
      </c>
      <c r="BL19" s="33" t="e">
        <f>(BL11/BL$4)*100</f>
        <v>#DIV/0!</v>
      </c>
      <c r="BM19" s="29" t="e">
        <f>(BM11/BM$4)*100</f>
        <v>#DIV/0!</v>
      </c>
      <c r="BN19" s="29">
        <f>(BN11/BN$4)*100</f>
        <v>1.82864883169660004</v>
      </c>
      <c r="BO19" s="29">
        <f>(BO11/BO$4)*100</f>
        <v>1.20788302606479991</v>
      </c>
      <c r="BP19" s="29">
        <f>(BP11/BP$4)*100</f>
        <v>1.95663670015860003</v>
      </c>
      <c r="BQ19" s="29">
        <f>(BQ11/BQ$4)*100</f>
        <v>2.48243559718970008</v>
      </c>
      <c r="BR19" s="29">
        <f>(BR11/BR$4)*100</f>
        <v>0.103092783505199992</v>
      </c>
      <c r="BS19" s="29">
        <f>(BS11/BS$4)*100</f>
        <v>0.056338028168999994</v>
      </c>
      <c r="BT19" s="29">
        <f>(BT11/BT$4)*100</f>
        <v>1.35135135135139994</v>
      </c>
      <c r="BU19" s="29">
        <f>(BU11/BU$4)*100</f>
        <v>0.21940516821060001</v>
      </c>
      <c r="BV19" s="29">
        <f>(BV11/BV$4)*100</f>
        <v>1.83887915936950002</v>
      </c>
      <c r="BW19" s="29">
        <f>(BW11/BW$4)*100</f>
        <v>17.8147268408551014</v>
      </c>
    </row>
    <row r="20" spans="1:75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>
        <f>(J12/J$4)*100</f>
        <v>0</v>
      </c>
      <c r="K20" s="33">
        <f>(K12/K$4)*100</f>
        <v>0.0198432384165000002</v>
      </c>
      <c r="L20" s="33" t="e">
        <f>(L12/L$4)*100</f>
        <v>#DIV/0!</v>
      </c>
      <c r="M20" s="33" t="e">
        <f>(M12/M$4)*100</f>
        <v>#DIV/0!</v>
      </c>
      <c r="N20" s="33">
        <f>(N12/N$4)*100</f>
        <v>0</v>
      </c>
      <c r="O20" s="33">
        <f>(O12/O$4)*100</f>
        <v>0.120756279326499993</v>
      </c>
      <c r="P20" s="33">
        <f>(P12/P$4)*100</f>
        <v>0</v>
      </c>
      <c r="Q20" s="33">
        <f>(Q12/Q$4)*100</f>
        <v>0.0297840655249000008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>
        <f>(V12/V$4)*100</f>
        <v>0.0256224110689000018</v>
      </c>
      <c r="W20" s="33">
        <f>(W12/W$4)*100</f>
        <v>0</v>
      </c>
      <c r="X20" s="33">
        <f>(X12/X$4)*100</f>
        <v>0.0221513379408000022</v>
      </c>
      <c r="Y20" s="33">
        <f>(Y12/Y$4)*100</f>
        <v>0</v>
      </c>
      <c r="Z20" s="33">
        <f>(Z12/Z$4)*100</f>
        <v>0.0079310002973999989</v>
      </c>
      <c r="AA20" s="33">
        <f>(AA12/AA$4)*100</f>
        <v>0.131406044678099998</v>
      </c>
      <c r="AB20" s="33">
        <f>(AB12/AB$4)*100</f>
        <v>0</v>
      </c>
      <c r="AC20" s="33">
        <f>(AC12/AC$4)*100</f>
        <v>0.0293654395472000029</v>
      </c>
      <c r="AD20" s="33">
        <f>(AD12/AD$4)*100</f>
        <v>0.0805378527907999953</v>
      </c>
      <c r="AE20" s="33">
        <f>(AE12/AE$4)*100</f>
        <v>0.0100962509254999988</v>
      </c>
      <c r="AF20" s="33">
        <f>(AF12/AF$4)*100</f>
        <v>0.0674763832658999974</v>
      </c>
      <c r="AG20" s="33">
        <f>(AG12/AG$4)*100</f>
        <v>0.030126065999299998</v>
      </c>
      <c r="AH20" s="33">
        <f>(AH12/AH$4)*100</f>
        <v>0</v>
      </c>
      <c r="AI20" s="33">
        <f>(AI12/AI$4)*100</f>
        <v>0.0394684909880000045</v>
      </c>
      <c r="AJ20" s="33">
        <f>(AJ12/AJ$4)*100</f>
        <v>0.0160093921766999987</v>
      </c>
      <c r="AK20" s="33">
        <f>(AK12/AK$4)*100</f>
        <v>0.00651784259409999933</v>
      </c>
      <c r="AL20" s="33">
        <f>(AL12/AL$4)*100</f>
        <v>0.0265933871110999975</v>
      </c>
      <c r="AM20" s="33">
        <f>(AM12/AM$4)*100</f>
        <v>0.0654474057375999951</v>
      </c>
      <c r="AN20" s="33">
        <f>(AN12/AN$4)*100</f>
        <v>0.0494865767660999989</v>
      </c>
      <c r="AO20" s="33">
        <f>(AO12/AO$4)*100</f>
        <v>0</v>
      </c>
      <c r="AP20" s="33">
        <f>(AP12/AP$4)*100</f>
        <v>0.00837819156740000004</v>
      </c>
      <c r="AQ20" s="33">
        <f>(AQ12/AQ$4)*100</f>
        <v>0.025974025973999999</v>
      </c>
      <c r="AR20" s="33">
        <f>(AR12/AR$4)*100</f>
        <v>0</v>
      </c>
      <c r="AS20" s="33">
        <f>(AS12/AS$4)*100</f>
        <v>0</v>
      </c>
      <c r="AT20" s="33">
        <f>(AT12/AT$4)*100</f>
        <v>0.0270581072854000038</v>
      </c>
      <c r="AU20" s="33">
        <f>(AU12/AU$4)*100</f>
        <v>0.0251555451207000003</v>
      </c>
      <c r="AV20" s="33">
        <f>(AV12/AV$4)*100</f>
        <v>0.0393804148069999993</v>
      </c>
      <c r="AW20" s="33">
        <f>(AW12/AW$4)*100</f>
        <v>0.00428265524630000005</v>
      </c>
      <c r="AX20" s="33" t="e">
        <f>(AX12/AX$4)*100</f>
        <v>#DIV/0!</v>
      </c>
      <c r="AY20" s="61">
        <f>(AY12/AY$4)*100</f>
        <v>0.00670555890830000045</v>
      </c>
      <c r="AZ20" s="33">
        <f>(AZ12/AZ$4)*100</f>
        <v>0.0183170311756000004</v>
      </c>
      <c r="BA20" s="33" t="e">
        <f>(BA12/BA$4)*100</f>
        <v>#DIV/0!</v>
      </c>
      <c r="BB20" s="33" t="e">
        <f>(BB12/BB$4)*100</f>
        <v>#DIV/0!</v>
      </c>
      <c r="BC20" s="61">
        <f>(BC12/BC$4)*100</f>
        <v>0.0207139404819000017</v>
      </c>
      <c r="BD20" s="33" t="e">
        <f>(BD12/BD$4)*100</f>
        <v>#DIV/0!</v>
      </c>
      <c r="BE20" s="33" t="e">
        <f>(BE12/BE$4)*100</f>
        <v>#DIV/0!</v>
      </c>
      <c r="BF20" s="33">
        <f>(BF12/BF$4)*100</f>
        <v>0.0598730690934999998</v>
      </c>
      <c r="BG20" s="33" t="e">
        <f>(BG12/BG$4)*100</f>
        <v>#DIV/0!</v>
      </c>
      <c r="BH20" s="61">
        <f>(BH12/BH$4)*100</f>
        <v>0.00679740339190000142</v>
      </c>
      <c r="BI20" s="33" t="e">
        <f>(BI12/BI$4)*100</f>
        <v>#DIV/0!</v>
      </c>
      <c r="BJ20" s="33" t="e">
        <f>(BJ12/BJ$4)*100</f>
        <v>#DIV/0!</v>
      </c>
      <c r="BK20" s="33" t="e">
        <f>(BK12/BK$4)*100</f>
        <v>#DIV/0!</v>
      </c>
      <c r="BL20" s="33" t="e">
        <f>(BL12/BL$4)*100</f>
        <v>#DIV/0!</v>
      </c>
      <c r="BM20" s="29" t="e">
        <f>(BM12/BM$4)*100</f>
        <v>#DIV/0!</v>
      </c>
      <c r="BN20" s="29">
        <f>(BN12/BN$4)*100</f>
        <v>1.25296308838470005</v>
      </c>
      <c r="BO20" s="29">
        <f>(BO12/BO$4)*100</f>
        <v>1.0171646535283001</v>
      </c>
      <c r="BP20" s="29">
        <f>(BP12/BP$4)*100</f>
        <v>1.3749338974087999</v>
      </c>
      <c r="BQ20" s="29">
        <f>(BQ12/BQ$4)*100</f>
        <v>1.17096018735359997</v>
      </c>
      <c r="BR20" s="29">
        <f>(BR12/BR$4)*100</f>
        <v>0</v>
      </c>
      <c r="BS20" s="29">
        <f>(BS12/BS$4)*100</f>
        <v>0</v>
      </c>
      <c r="BT20" s="29">
        <f>(BT12/BT$4)*100</f>
        <v>0</v>
      </c>
      <c r="BU20" s="29">
        <f>(BU12/BU$4)*100</f>
        <v>0</v>
      </c>
      <c r="BV20" s="29">
        <f>(BV12/BV$4)*100</f>
        <v>0.0291885580852000004</v>
      </c>
      <c r="BW20" s="29">
        <f>(BW12/BW$4)*100</f>
        <v>6.88836104513060032</v>
      </c>
    </row>
    <row r="21" spans="1:75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</row>
    <row r="22" spans="1:75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>
        <f>J14</f>
        <v>0</v>
      </c>
      <c r="K22" s="33">
        <f>K14</f>
        <v>3.94549723848269984</v>
      </c>
      <c r="L22" s="33" t="e">
        <f>L14</f>
        <v>#DIV/0!</v>
      </c>
      <c r="M22" s="33" t="e">
        <f>M14</f>
        <v>#DIV/0!</v>
      </c>
      <c r="N22" s="33">
        <f>N14</f>
        <v>0</v>
      </c>
      <c r="O22" s="33">
        <f>O14</f>
        <v>9.23268009936520073</v>
      </c>
      <c r="P22" s="33">
        <f>P14</f>
        <v>0</v>
      </c>
      <c r="Q22" s="33">
        <f>Q14</f>
        <v>0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>
        <f>V14</f>
        <v>0.636289874877200035</v>
      </c>
      <c r="W22" s="33">
        <f>W14</f>
        <v>3.50806451612900005</v>
      </c>
      <c r="X22" s="33">
        <f>X14</f>
        <v>0</v>
      </c>
      <c r="Y22" s="33">
        <f>Y14</f>
        <v>7.97733217088059998</v>
      </c>
      <c r="Z22" s="33">
        <f>Z14</f>
        <v>0.52741151977790004</v>
      </c>
      <c r="AA22" s="33">
        <f>AA14</f>
        <v>0</v>
      </c>
      <c r="AB22" s="33">
        <f>AB14</f>
        <v>0.69848661233989997</v>
      </c>
      <c r="AC22" s="33">
        <f>AC14</f>
        <v>0.2135668330708</v>
      </c>
      <c r="AD22" s="33">
        <f>AD14</f>
        <v>2.63323762168220021</v>
      </c>
      <c r="AE22" s="33">
        <f>AE14</f>
        <v>1.29568553543780007</v>
      </c>
      <c r="AF22" s="33">
        <f>AF14</f>
        <v>0</v>
      </c>
      <c r="AG22" s="33">
        <f>AG14</f>
        <v>0</v>
      </c>
      <c r="AH22" s="33">
        <f>AH14</f>
        <v>2.57973579834139999</v>
      </c>
      <c r="AI22" s="33">
        <f>AI14</f>
        <v>0</v>
      </c>
      <c r="AJ22" s="33">
        <f>AJ14</f>
        <v>0</v>
      </c>
      <c r="AK22" s="33">
        <f>AK14</f>
        <v>0.514909564933999953</v>
      </c>
      <c r="AL22" s="33">
        <f>AL14</f>
        <v>0</v>
      </c>
      <c r="AM22" s="33">
        <f>AM14</f>
        <v>0.119986910518900004</v>
      </c>
      <c r="AN22" s="33">
        <f>AN14</f>
        <v>0.0123716441914999997</v>
      </c>
      <c r="AO22" s="33">
        <f>AO14</f>
        <v>0.387409200968500009</v>
      </c>
      <c r="AP22" s="33">
        <f>AP14</f>
        <v>0.0356073141611999988</v>
      </c>
      <c r="AQ22" s="33">
        <f>AQ14</f>
        <v>0.0148423005565999988</v>
      </c>
      <c r="AR22" s="33">
        <f>AR14</f>
        <v>0.053160070880100001</v>
      </c>
      <c r="AS22" s="33">
        <f>AS14</f>
        <v>0</v>
      </c>
      <c r="AT22" s="33">
        <f>AT14</f>
        <v>0</v>
      </c>
      <c r="AU22" s="33">
        <f>AU14</f>
        <v>0</v>
      </c>
      <c r="AV22" s="33">
        <f>AV14</f>
        <v>0</v>
      </c>
      <c r="AW22" s="33">
        <f>AW14</f>
        <v>0</v>
      </c>
      <c r="AX22" s="33" t="e">
        <f>AX14</f>
        <v>#DIV/0!</v>
      </c>
      <c r="AY22" s="61">
        <f>AY14</f>
        <v>0.0100583383625000011</v>
      </c>
      <c r="AZ22" s="33">
        <f>AZ14</f>
        <v>0</v>
      </c>
      <c r="BA22" s="33" t="e">
        <f>BA14</f>
        <v>#DIV/0!</v>
      </c>
      <c r="BB22" s="33" t="e">
        <f>BB14</f>
        <v>#DIV/0!</v>
      </c>
      <c r="BC22" s="61">
        <f>BC14</f>
        <v>0</v>
      </c>
      <c r="BD22" s="33" t="e">
        <f>BD14</f>
        <v>#DIV/0!</v>
      </c>
      <c r="BE22" s="33" t="e">
        <f>BE14</f>
        <v>#DIV/0!</v>
      </c>
      <c r="BF22" s="33">
        <f>BF14</f>
        <v>0</v>
      </c>
      <c r="BG22" s="33" t="e">
        <f>BG14</f>
        <v>#DIV/0!</v>
      </c>
      <c r="BH22" s="61">
        <f>BH14</f>
        <v>0.00679740339190000142</v>
      </c>
      <c r="BI22" s="33" t="e">
        <f>BI14</f>
        <v>#DIV/0!</v>
      </c>
      <c r="BJ22" s="33" t="e">
        <f>BJ14</f>
        <v>#DIV/0!</v>
      </c>
      <c r="BK22" s="33" t="e">
        <f>BK14</f>
        <v>#DIV/0!</v>
      </c>
      <c r="BL22" s="33" t="e">
        <f>BL14</f>
        <v>#DIV/0!</v>
      </c>
      <c r="BM22" s="29" t="e">
        <f>BM14</f>
        <v>#DIV/0!</v>
      </c>
      <c r="BN22" s="29">
        <f>BN14</f>
        <v>11.8184896715204992</v>
      </c>
      <c r="BO22" s="29">
        <f>BO14</f>
        <v>70.9472345835982026</v>
      </c>
      <c r="BP22" s="29">
        <f>BP14</f>
        <v>32.2580645161289965</v>
      </c>
      <c r="BQ22" s="29">
        <f>BQ14</f>
        <v>0.515222482435599982</v>
      </c>
      <c r="BR22" s="29">
        <f>BR14</f>
        <v>0</v>
      </c>
      <c r="BS22" s="29">
        <f>BS14</f>
        <v>0</v>
      </c>
      <c r="BT22" s="29">
        <f>BT14</f>
        <v>0</v>
      </c>
      <c r="BU22" s="29">
        <f>BU14</f>
        <v>0.121891760117000003</v>
      </c>
      <c r="BV22" s="29">
        <f>BV14</f>
        <v>0.496205487448899962</v>
      </c>
      <c r="BW22" s="29">
        <f>BW14</f>
        <v>0</v>
      </c>
    </row>
    <row r="23" spans="1:75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>
        <f>J15+J22</f>
        <v>0.0404448938322000018</v>
      </c>
      <c r="K23" s="33">
        <f>K15+K22</f>
        <v>6.40275159572709995</v>
      </c>
      <c r="L23" s="33" t="e">
        <f>L15+L22</f>
        <v>#DIV/0!</v>
      </c>
      <c r="M23" s="33" t="e">
        <f>M15+M22</f>
        <v>#DIV/0!</v>
      </c>
      <c r="N23" s="33">
        <f>N15+N22</f>
        <v>0</v>
      </c>
      <c r="O23" s="33">
        <f>O15+O22</f>
        <v>11.7271598123102994</v>
      </c>
      <c r="P23" s="33">
        <f>P15+P22</f>
        <v>0</v>
      </c>
      <c r="Q23" s="33">
        <f>Q15+Q22</f>
        <v>0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>
        <f>V15+V22</f>
        <v>2.17363453901009995</v>
      </c>
      <c r="W23" s="33">
        <f>W15+W22</f>
        <v>9.15322580645159967</v>
      </c>
      <c r="X23" s="33">
        <f>X15+X22</f>
        <v>0.0575934786461000048</v>
      </c>
      <c r="Y23" s="33">
        <f>Y15+Y22</f>
        <v>11.2467306015694</v>
      </c>
      <c r="Z23" s="33">
        <f>Z15+Z22</f>
        <v>2.21274908297810002</v>
      </c>
      <c r="AA23" s="33">
        <f>AA15+AA22</f>
        <v>0.131406044678099998</v>
      </c>
      <c r="AB23" s="33">
        <f>AB15+AB22</f>
        <v>6.2572759022118003</v>
      </c>
      <c r="AC23" s="33">
        <f>AC15+AC22</f>
        <v>1.78328305614139992</v>
      </c>
      <c r="AD23" s="33">
        <f>AD15+AD22</f>
        <v>3.99537782757900004</v>
      </c>
      <c r="AE23" s="33">
        <f>AE15+AE22</f>
        <v>3.85340243656180004</v>
      </c>
      <c r="AF23" s="33">
        <f>AF15+AF22</f>
        <v>0.0674763832658999974</v>
      </c>
      <c r="AG23" s="33">
        <f>AG15+AG22</f>
        <v>0.0417130144605000019</v>
      </c>
      <c r="AH23" s="33">
        <f>AH15+AH22</f>
        <v>15.9963287114433008</v>
      </c>
      <c r="AI23" s="33">
        <f>AI15+AI22</f>
        <v>0.036179450072399999</v>
      </c>
      <c r="AJ23" s="33">
        <f>AJ15+AJ22</f>
        <v>0</v>
      </c>
      <c r="AK23" s="33">
        <f>AK15+AK22</f>
        <v>1.23187225028510006</v>
      </c>
      <c r="AL23" s="33">
        <f>AL15+AL22</f>
        <v>0</v>
      </c>
      <c r="AM23" s="33">
        <f>AM15+AM22</f>
        <v>1.27622441188239999</v>
      </c>
      <c r="AN23" s="33">
        <f>AN15+AN22</f>
        <v>0.0247432883829999994</v>
      </c>
      <c r="AO23" s="33">
        <f>AO15+AO22</f>
        <v>0.726392251815999934</v>
      </c>
      <c r="AP23" s="33">
        <f>AP15+AP22</f>
        <v>0.0523636972959000069</v>
      </c>
      <c r="AQ23" s="33">
        <f>AQ15+AQ22</f>
        <v>0.0222634508349000004</v>
      </c>
      <c r="AR23" s="33">
        <f>AR15+AR22</f>
        <v>0.502067336089799987</v>
      </c>
      <c r="AS23" s="33">
        <f>AS15+AS22</f>
        <v>0</v>
      </c>
      <c r="AT23" s="33">
        <f>AT15+AT22</f>
        <v>0.0405871609281000012</v>
      </c>
      <c r="AU23" s="33">
        <f>AU15+AU22</f>
        <v>0</v>
      </c>
      <c r="AV23" s="33">
        <f>AV15+AV22</f>
        <v>0.105014439485399991</v>
      </c>
      <c r="AW23" s="33">
        <f>AW15+AW22</f>
        <v>0</v>
      </c>
      <c r="AX23" s="33" t="e">
        <f>AX15+AX22</f>
        <v>#DIV/0!</v>
      </c>
      <c r="AY23" s="61">
        <f>AY15+AY22</f>
        <v>0.0167638972707999994</v>
      </c>
      <c r="AZ23" s="33">
        <f>AZ15+AZ22</f>
        <v>0</v>
      </c>
      <c r="BA23" s="33" t="e">
        <f>BA15+BA22</f>
        <v>#DIV/0!</v>
      </c>
      <c r="BB23" s="33" t="e">
        <f>BB15+BB22</f>
        <v>#DIV/0!</v>
      </c>
      <c r="BC23" s="61">
        <f>BC15+BC22</f>
        <v>0</v>
      </c>
      <c r="BD23" s="33" t="e">
        <f>BD15+BD22</f>
        <v>#DIV/0!</v>
      </c>
      <c r="BE23" s="33" t="e">
        <f>BE15+BE22</f>
        <v>#DIV/0!</v>
      </c>
      <c r="BF23" s="33">
        <f>BF15+BF22</f>
        <v>0.478984552748199999</v>
      </c>
      <c r="BG23" s="33" t="e">
        <f>BG15+BG22</f>
        <v>#DIV/0!</v>
      </c>
      <c r="BH23" s="61">
        <f>BH15+BH22</f>
        <v>0.0203922101757000007</v>
      </c>
      <c r="BI23" s="33" t="e">
        <f>BI15+BI22</f>
        <v>#DIV/0!</v>
      </c>
      <c r="BJ23" s="33" t="e">
        <f>BJ15+BJ22</f>
        <v>#DIV/0!</v>
      </c>
      <c r="BK23" s="33" t="e">
        <f>BK15+BK22</f>
        <v>#DIV/0!</v>
      </c>
      <c r="BL23" s="33" t="e">
        <f>BL15+BL22</f>
        <v>#DIV/0!</v>
      </c>
      <c r="BM23" s="29" t="e">
        <f>BM15+BM22</f>
        <v>#DIV/0!</v>
      </c>
      <c r="BN23" s="29">
        <f>BN15+BN22</f>
        <v>19.776498476126001</v>
      </c>
      <c r="BO23" s="29">
        <f>BO15+BO22</f>
        <v>85.759694850603907</v>
      </c>
      <c r="BP23" s="29">
        <f>BP15+BP22</f>
        <v>43.310417768376503</v>
      </c>
      <c r="BQ23" s="29">
        <f>BQ15+BQ22</f>
        <v>0.889929742388799916</v>
      </c>
      <c r="BR23" s="29">
        <f>BR15+BR22</f>
        <v>0.463917525773200001</v>
      </c>
      <c r="BS23" s="29">
        <f>BS15+BS22</f>
        <v>0.056338028168999994</v>
      </c>
      <c r="BT23" s="29">
        <f>BT15+BT22</f>
        <v>0.0614250614251000027</v>
      </c>
      <c r="BU23" s="29">
        <f>BU15+BU22</f>
        <v>0.950755728912699993</v>
      </c>
      <c r="BV23" s="29">
        <f>BV15+BV22</f>
        <v>2.56859311150030001</v>
      </c>
      <c r="BW23" s="29">
        <f>BW15+BW22</f>
        <v>0.356294536817099994</v>
      </c>
    </row>
    <row r="24" spans="1:75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>
        <f>J16+J23</f>
        <v>0.161779575328699998</v>
      </c>
      <c r="K24" s="33">
        <f>K16+K23</f>
        <v>14.4161127095942003</v>
      </c>
      <c r="L24" s="33" t="e">
        <f>L16+L23</f>
        <v>#DIV/0!</v>
      </c>
      <c r="M24" s="33" t="e">
        <f>M16+M23</f>
        <v>#DIV/0!</v>
      </c>
      <c r="N24" s="33">
        <f>N16+N23</f>
        <v>0.311526479750799989</v>
      </c>
      <c r="O24" s="33">
        <f>O16+O23</f>
        <v>18.6654706044715013</v>
      </c>
      <c r="P24" s="33">
        <f>P16+P23</f>
        <v>0.0433122022285999986</v>
      </c>
      <c r="Q24" s="33">
        <f>Q16+Q23</f>
        <v>0.00992802184159999968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>
        <f>V16+V23</f>
        <v>10.9962847503950005</v>
      </c>
      <c r="W24" s="33">
        <f>W16+W23</f>
        <v>35.1612903225805979</v>
      </c>
      <c r="X24" s="33">
        <f>X16+X23</f>
        <v>7.70866560340239992</v>
      </c>
      <c r="Y24" s="33">
        <f>Y16+Y23</f>
        <v>26.7654751525720016</v>
      </c>
      <c r="Z24" s="33">
        <f>Z16+Z23</f>
        <v>17.1369088926341</v>
      </c>
      <c r="AA24" s="33">
        <f>AA16+AA23</f>
        <v>4.73061760841000023</v>
      </c>
      <c r="AB24" s="33">
        <f>AB16+AB23</f>
        <v>69.9650756693828981</v>
      </c>
      <c r="AC24" s="33">
        <f>AC16+AC23</f>
        <v>11.3991297151553006</v>
      </c>
      <c r="AD24" s="33">
        <f>AD16+AD23</f>
        <v>13.8385040969256004</v>
      </c>
      <c r="AE24" s="33">
        <f>AE16+AE23</f>
        <v>28.7271992999931989</v>
      </c>
      <c r="AF24" s="33">
        <f>AF16+AF23</f>
        <v>1.21457489878550007</v>
      </c>
      <c r="AG24" s="33">
        <f>AG16+AG23</f>
        <v>5.17704857248789985</v>
      </c>
      <c r="AH24" s="33">
        <f>AH16+AH23</f>
        <v>59.7043301537351994</v>
      </c>
      <c r="AI24" s="33">
        <f>AI16+AI23</f>
        <v>1.30903828443629999</v>
      </c>
      <c r="AJ24" s="33">
        <f>AJ16+AJ23</f>
        <v>0</v>
      </c>
      <c r="AK24" s="33">
        <f>AK16+AK23</f>
        <v>2.53218184780830002</v>
      </c>
      <c r="AL24" s="33">
        <f>AL16+AL23</f>
        <v>0.00443223118520000003</v>
      </c>
      <c r="AM24" s="33">
        <f>AM16+AM23</f>
        <v>2.17430825728109989</v>
      </c>
      <c r="AN24" s="33">
        <f>AN16+AN23</f>
        <v>0.0247432883829999994</v>
      </c>
      <c r="AO24" s="33">
        <f>AO16+AO23</f>
        <v>3.97094430992740008</v>
      </c>
      <c r="AP24" s="33">
        <f>AP16+AP23</f>
        <v>0.0816873677816000132</v>
      </c>
      <c r="AQ24" s="33">
        <f>AQ16+AQ23</f>
        <v>0.0296846011131999976</v>
      </c>
      <c r="AR24" s="33">
        <f>AR16+AR23</f>
        <v>2.03189604252809985</v>
      </c>
      <c r="AS24" s="33">
        <f>AS16+AS23</f>
        <v>0</v>
      </c>
      <c r="AT24" s="33">
        <f>AT16+AT23</f>
        <v>1.3731989447338</v>
      </c>
      <c r="AU24" s="33">
        <f>AU16+AU23</f>
        <v>0.0184473997551999993</v>
      </c>
      <c r="AV24" s="33">
        <f>AV16+AV23</f>
        <v>0.568828213879399947</v>
      </c>
      <c r="AW24" s="33">
        <f>AW16+AW23</f>
        <v>0</v>
      </c>
      <c r="AX24" s="33" t="e">
        <f>AX16+AX23</f>
        <v>#DIV/0!</v>
      </c>
      <c r="AY24" s="61">
        <f>AY16+AY23</f>
        <v>0.0402333534500000045</v>
      </c>
      <c r="AZ24" s="33">
        <f>AZ16+AZ23</f>
        <v>0.00732681247020000015</v>
      </c>
      <c r="BA24" s="33" t="e">
        <f>BA16+BA23</f>
        <v>#DIV/0!</v>
      </c>
      <c r="BB24" s="33" t="e">
        <f>BB16+BB23</f>
        <v>#DIV/0!</v>
      </c>
      <c r="BC24" s="61">
        <f>BC16+BC23</f>
        <v>0.151902230200899986</v>
      </c>
      <c r="BD24" s="33" t="e">
        <f>BD16+BD23</f>
        <v>#DIV/0!</v>
      </c>
      <c r="BE24" s="33" t="e">
        <f>BE16+BE23</f>
        <v>#DIV/0!</v>
      </c>
      <c r="BF24" s="33">
        <f>BF16+BF23</f>
        <v>2.63441504011499994</v>
      </c>
      <c r="BG24" s="33" t="e">
        <f>BG16+BG23</f>
        <v>#DIV/0!</v>
      </c>
      <c r="BH24" s="61">
        <f>BH16+BH23</f>
        <v>0.0509805254392999974</v>
      </c>
      <c r="BI24" s="33" t="e">
        <f>BI16+BI23</f>
        <v>#DIV/0!</v>
      </c>
      <c r="BJ24" s="33" t="e">
        <f>BJ16+BJ23</f>
        <v>#DIV/0!</v>
      </c>
      <c r="BK24" s="33" t="e">
        <f>BK16+BK23</f>
        <v>#DIV/0!</v>
      </c>
      <c r="BL24" s="33" t="e">
        <f>BL16+BL23</f>
        <v>#DIV/0!</v>
      </c>
      <c r="BM24" s="29" t="e">
        <f>BM16+BM23</f>
        <v>#DIV/0!</v>
      </c>
      <c r="BN24" s="29">
        <f>BN16+BN23</f>
        <v>40.8059600406366982</v>
      </c>
      <c r="BO24" s="29">
        <f>BO16+BO23</f>
        <v>92.3712650985378048</v>
      </c>
      <c r="BP24" s="29">
        <f>BP16+BP23</f>
        <v>67.6890534108937061</v>
      </c>
      <c r="BQ24" s="29">
        <f>BQ16+BQ23</f>
        <v>8.19672131147549976</v>
      </c>
      <c r="BR24" s="29">
        <f>BR16+BR23</f>
        <v>16.8041237113401998</v>
      </c>
      <c r="BS24" s="29">
        <f>BS16+BS23</f>
        <v>20.2253521126759992</v>
      </c>
      <c r="BT24" s="29">
        <f>BT16+BT23</f>
        <v>5.09828009828010043</v>
      </c>
      <c r="BU24" s="29">
        <f>BU16+BU23</f>
        <v>12.0916626036080004</v>
      </c>
      <c r="BV24" s="29">
        <f>BV16+BV23</f>
        <v>12.7845884413309996</v>
      </c>
      <c r="BW24" s="29">
        <f>BW16+BW23</f>
        <v>1.06888361045129998</v>
      </c>
    </row>
    <row r="25" spans="1:75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>
        <f>J17+J24</f>
        <v>36.4408493427705977</v>
      </c>
      <c r="K25" s="33">
        <f>K17+K24</f>
        <v>81.9294242153653016</v>
      </c>
      <c r="L25" s="33" t="e">
        <f>L17+L24</f>
        <v>#DIV/0!</v>
      </c>
      <c r="M25" s="33" t="e">
        <f>M17+M24</f>
        <v>#DIV/0!</v>
      </c>
      <c r="N25" s="33">
        <f>N17+N24</f>
        <v>74.922118380062301</v>
      </c>
      <c r="O25" s="33">
        <f>O17+O24</f>
        <v>73.2197074247861934</v>
      </c>
      <c r="P25" s="33">
        <f>P17+P24</f>
        <v>40.1189116824821994</v>
      </c>
      <c r="Q25" s="33">
        <f>Q17+Q24</f>
        <v>39.1610821543807006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>
        <f>V17+V24</f>
        <v>93.7310500918136995</v>
      </c>
      <c r="W25" s="33">
        <f>W17+W24</f>
        <v>99.3145161290321994</v>
      </c>
      <c r="X25" s="33">
        <f>X17+X24</f>
        <v>94.9317738791422983</v>
      </c>
      <c r="Y25" s="33">
        <f>Y17+Y24</f>
        <v>92.1098517872711966</v>
      </c>
      <c r="Z25" s="33">
        <f>Z17+Z24</f>
        <v>95.3306235748983966</v>
      </c>
      <c r="AA25" s="33">
        <f>AA17+AA24</f>
        <v>52.8909329829171995</v>
      </c>
      <c r="AB25" s="33">
        <f>AB17+AB24</f>
        <v>99.7671711292199035</v>
      </c>
      <c r="AC25" s="33">
        <f>AC17+AC24</f>
        <v>91.3078298940175017</v>
      </c>
      <c r="AD25" s="33">
        <f>AD17+AD24</f>
        <v>63.2817424189370001</v>
      </c>
      <c r="AE25" s="33">
        <f>AE17+AE24</f>
        <v>92.555697650938896</v>
      </c>
      <c r="AF25" s="33">
        <f>AF17+AF24</f>
        <v>41.7004048582996987</v>
      </c>
      <c r="AG25" s="33">
        <f>AG17+AG24</f>
        <v>84.3298109010010961</v>
      </c>
      <c r="AH25" s="33">
        <f>AH17+AH24</f>
        <v>98.0234044645491025</v>
      </c>
      <c r="AI25" s="33">
        <f>AI17+AI24</f>
        <v>21.3754769109328002</v>
      </c>
      <c r="AJ25" s="33">
        <f>AJ17+AJ24</f>
        <v>8.44762260526180064</v>
      </c>
      <c r="AK25" s="33">
        <f>AK17+AK24</f>
        <v>9.41176470588229996</v>
      </c>
      <c r="AL25" s="33">
        <f>AL17+AL24</f>
        <v>3.66545519014269994</v>
      </c>
      <c r="AM25" s="33">
        <f>AM17+AM24</f>
        <v>6.88288550339969962</v>
      </c>
      <c r="AN25" s="33">
        <f>AN17+AN24</f>
        <v>1.78564064497499997</v>
      </c>
      <c r="AO25" s="33">
        <f>AO17+AO24</f>
        <v>30.7506053268765989</v>
      </c>
      <c r="AP25" s="33">
        <f>AP17+AP24</f>
        <v>6.20823995140639973</v>
      </c>
      <c r="AQ25" s="33">
        <f>AQ17+AQ24</f>
        <v>6.81632653061229998</v>
      </c>
      <c r="AR25" s="33">
        <f>AR17+AR24</f>
        <v>20.1122268163024991</v>
      </c>
      <c r="AS25" s="33">
        <f>AS17+AS24</f>
        <v>8.81456861930480073</v>
      </c>
      <c r="AT25" s="33">
        <f>AT17+AT24</f>
        <v>19.8403571670162009</v>
      </c>
      <c r="AU25" s="33">
        <f>AU17+AU24</f>
        <v>3.47985040835839987</v>
      </c>
      <c r="AV25" s="33">
        <f>AV17+AV24</f>
        <v>6.16522271812370004</v>
      </c>
      <c r="AW25" s="33">
        <f>AW17+AW24</f>
        <v>13.9357601713061996</v>
      </c>
      <c r="AX25" s="33" t="e">
        <f>AX17+AX24</f>
        <v>#DIV/0!</v>
      </c>
      <c r="AY25" s="61">
        <f>AY17+AY24</f>
        <v>68.9096761215047025</v>
      </c>
      <c r="AZ25" s="33">
        <f>AZ17+AZ24</f>
        <v>3.8795472029893002</v>
      </c>
      <c r="BA25" s="33" t="e">
        <f>BA17+BA24</f>
        <v>#DIV/0!</v>
      </c>
      <c r="BB25" s="33" t="e">
        <f>BB17+BB24</f>
        <v>#DIV/0!</v>
      </c>
      <c r="BC25" s="61">
        <f>BC17+BC24</f>
        <v>64.6102326865980956</v>
      </c>
      <c r="BD25" s="33" t="e">
        <f>BD17+BD24</f>
        <v>#DIV/0!</v>
      </c>
      <c r="BE25" s="33" t="e">
        <f>BE17+BE24</f>
        <v>#DIV/0!</v>
      </c>
      <c r="BF25" s="33">
        <f>BF17+BF24</f>
        <v>19.9377320081427989</v>
      </c>
      <c r="BG25" s="33" t="e">
        <f>BG17+BG24</f>
        <v>#DIV/0!</v>
      </c>
      <c r="BH25" s="61">
        <f>BH17+BH24</f>
        <v>64.595724433266497</v>
      </c>
      <c r="BI25" s="33" t="e">
        <f>BI17+BI24</f>
        <v>#DIV/0!</v>
      </c>
      <c r="BJ25" s="33" t="e">
        <f>BJ17+BJ24</f>
        <v>#DIV/0!</v>
      </c>
      <c r="BK25" s="33" t="e">
        <f>BK17+BK24</f>
        <v>#DIV/0!</v>
      </c>
      <c r="BL25" s="33" t="e">
        <f>BL17+BL24</f>
        <v>#DIV/0!</v>
      </c>
      <c r="BM25" s="29" t="e">
        <f>BM17+BM24</f>
        <v>#DIV/0!</v>
      </c>
      <c r="BN25" s="29">
        <f>BN17+BN24</f>
        <v>76.3630206569590939</v>
      </c>
      <c r="BO25" s="29">
        <f>BO17+BO24</f>
        <v>96.1856325492689024</v>
      </c>
      <c r="BP25" s="29">
        <f>BP17+BP24</f>
        <v>88.4717080909571933</v>
      </c>
      <c r="BQ25" s="29">
        <f>BQ17+BQ24</f>
        <v>48.1498829039813998</v>
      </c>
      <c r="BR25" s="29">
        <f>BR17+BR24</f>
        <v>82.3195876288660031</v>
      </c>
      <c r="BS25" s="29">
        <f>BS17+BS24</f>
        <v>94.7042253521126014</v>
      </c>
      <c r="BT25" s="29">
        <f>BT17+BT24</f>
        <v>72.5429975429975968</v>
      </c>
      <c r="BU25" s="29">
        <f>BU17+BU24</f>
        <v>74.6465138956607035</v>
      </c>
      <c r="BV25" s="29">
        <f>BV17+BV24</f>
        <v>74.4016345592527983</v>
      </c>
      <c r="BW25" s="29">
        <f>BW17+BW24</f>
        <v>2.25653206650830018</v>
      </c>
    </row>
    <row r="26" spans="1:75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>
        <f>J18+J25</f>
        <v>92.7401415571284957</v>
      </c>
      <c r="K26" s="33">
        <f>K18+K25</f>
        <v>99.4708469755597946</v>
      </c>
      <c r="L26" s="33" t="e">
        <f>L18+L25</f>
        <v>#DIV/0!</v>
      </c>
      <c r="M26" s="33" t="e">
        <f>M18+M25</f>
        <v>#DIV/0!</v>
      </c>
      <c r="N26" s="33">
        <f>N18+N25</f>
        <v>99.4999180193474047</v>
      </c>
      <c r="O26" s="33">
        <f>O18+O25</f>
        <v>98.8476400772840975</v>
      </c>
      <c r="P26" s="33">
        <f>P18+P25</f>
        <v>96.6964602118360972</v>
      </c>
      <c r="Q26" s="33">
        <f>Q18+Q25</f>
        <v>99.0568379250433964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>
        <f>V18+V25</f>
        <v>99.9124567621814066</v>
      </c>
      <c r="W26" s="33">
        <f>W18+W25</f>
        <v>99.9596774193548043</v>
      </c>
      <c r="X26" s="33">
        <f>X18+X25</f>
        <v>99.9734183944709969</v>
      </c>
      <c r="Y26" s="33">
        <f>Y18+Y25</f>
        <v>99.6512641673932933</v>
      </c>
      <c r="Z26" s="33">
        <f>Z18+Z25</f>
        <v>99.9286209973233071</v>
      </c>
      <c r="AA26" s="33">
        <f>AA18+AA25</f>
        <v>96.8462549277267044</v>
      </c>
      <c r="AB26" s="33">
        <f>AB18+AB25</f>
        <v>99.9417927823049013</v>
      </c>
      <c r="AC26" s="33">
        <f>AC18+AC25</f>
        <v>99.7997810939961028</v>
      </c>
      <c r="AD26" s="33">
        <f>AD18+AD25</f>
        <v>98.1511310315848959</v>
      </c>
      <c r="AE26" s="33">
        <f>AE18+AE25</f>
        <v>99.4783603688497067</v>
      </c>
      <c r="AF26" s="33">
        <f>AF18+AF25</f>
        <v>97.1659919028340937</v>
      </c>
      <c r="AG26" s="33">
        <f>AG18+AG25</f>
        <v>99.2236744530959953</v>
      </c>
      <c r="AH26" s="33">
        <f>AH18+AH25</f>
        <v>99.9770544465204978</v>
      </c>
      <c r="AI26" s="33">
        <f>AI18+AI25</f>
        <v>95.3328509406656934</v>
      </c>
      <c r="AJ26" s="33">
        <f>AJ18+AJ25</f>
        <v>127.103900955227004</v>
      </c>
      <c r="AK26" s="33">
        <f>AK18+AK25</f>
        <v>94.8606811145509994</v>
      </c>
      <c r="AL26" s="33">
        <f>AL18+AL25</f>
        <v>93.8835209644534956</v>
      </c>
      <c r="AM26" s="33">
        <f>AM18+AM25</f>
        <v>88.4412609533505929</v>
      </c>
      <c r="AN26" s="33">
        <f>AN18+AN25</f>
        <v>91.8759536475729988</v>
      </c>
      <c r="AO26" s="33">
        <f>AO18+AO25</f>
        <v>93.2203389830508939</v>
      </c>
      <c r="AP26" s="33">
        <f>AP18+AP25</f>
        <v>94.8243721592693021</v>
      </c>
      <c r="AQ26" s="33">
        <f>AQ18+AQ25</f>
        <v>96.9350649350650002</v>
      </c>
      <c r="AR26" s="33">
        <f>AR18+AR25</f>
        <v>97.5014766686357035</v>
      </c>
      <c r="AS26" s="33">
        <f>AS18+AS25</f>
        <v>94.0105248580529036</v>
      </c>
      <c r="AT26" s="33">
        <f>AT18+AT25</f>
        <v>96.4486234187918967</v>
      </c>
      <c r="AU26" s="33">
        <f>AU18+AU25</f>
        <v>96.1696489962938017</v>
      </c>
      <c r="AV26" s="33">
        <f>AV18+AV25</f>
        <v>95.2918526297365958</v>
      </c>
      <c r="AW26" s="33">
        <f>AW18+AW25</f>
        <v>94.1584582441113014</v>
      </c>
      <c r="AX26" s="33" t="e">
        <f>AX18+AX25</f>
        <v>#DIV/0!</v>
      </c>
      <c r="AY26" s="61">
        <f>AY18+AY25</f>
        <v>98.5515992757996031</v>
      </c>
      <c r="AZ26" s="33">
        <f>AZ18+AZ25</f>
        <v>82.2178261347399939</v>
      </c>
      <c r="BA26" s="33" t="e">
        <f>BA18+BA25</f>
        <v>#DIV/0!</v>
      </c>
      <c r="BB26" s="33" t="e">
        <f>BB18+BB25</f>
        <v>#DIV/0!</v>
      </c>
      <c r="BC26" s="61">
        <f>BC18+BC25</f>
        <v>98.1737209141753056</v>
      </c>
      <c r="BD26" s="33" t="e">
        <f>BD18+BD25</f>
        <v>#DIV/0!</v>
      </c>
      <c r="BE26" s="33" t="e">
        <f>BE18+BE25</f>
        <v>#DIV/0!</v>
      </c>
      <c r="BF26" s="33">
        <f>BF18+BF25</f>
        <v>92.8032570949587949</v>
      </c>
      <c r="BG26" s="33" t="e">
        <f>BG18+BG25</f>
        <v>#DIV/0!</v>
      </c>
      <c r="BH26" s="61">
        <f>BH18+BH25</f>
        <v>99.5581687795261985</v>
      </c>
      <c r="BI26" s="33" t="e">
        <f>BI18+BI25</f>
        <v>#DIV/0!</v>
      </c>
      <c r="BJ26" s="33" t="e">
        <f>BJ18+BJ25</f>
        <v>#DIV/0!</v>
      </c>
      <c r="BK26" s="33" t="e">
        <f>BK18+BK25</f>
        <v>#DIV/0!</v>
      </c>
      <c r="BL26" s="33" t="e">
        <f>BL18+BL25</f>
        <v>#DIV/0!</v>
      </c>
      <c r="BM26" s="29" t="e">
        <f>BM18+BM25</f>
        <v>#DIV/0!</v>
      </c>
      <c r="BN26" s="29">
        <f>BN18+BN25</f>
        <v>97.6633931594988951</v>
      </c>
      <c r="BO26" s="29">
        <f>BO18+BO25</f>
        <v>98.2835346471709954</v>
      </c>
      <c r="BP26" s="29">
        <f>BP18+BP25</f>
        <v>96.7213114754099053</v>
      </c>
      <c r="BQ26" s="29">
        <f>BQ18+BQ25</f>
        <v>96.2529274004684936</v>
      </c>
      <c r="BR26" s="29">
        <f>BR18+BR25</f>
        <v>99.7422680412370966</v>
      </c>
      <c r="BS26" s="29">
        <f>BS18+BS25</f>
        <v>99.9999999999999005</v>
      </c>
      <c r="BT26" s="29">
        <f>BT18+BT25</f>
        <v>98.7100737100738002</v>
      </c>
      <c r="BU26" s="29">
        <f>BU18+BU25</f>
        <v>99.7074597757192009</v>
      </c>
      <c r="BV26" s="29">
        <f>BV18+BV25</f>
        <v>98.2194979568010069</v>
      </c>
      <c r="BW26" s="29">
        <f>BW18+BW25</f>
        <v>74.9406175771971022</v>
      </c>
    </row>
    <row r="27" spans="1:75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>
        <f>J19+J26</f>
        <v>99.9797775530840056</v>
      </c>
      <c r="K27" s="33">
        <f>K19+K26</f>
        <v>99.9669279359725067</v>
      </c>
      <c r="L27" s="33" t="e">
        <f>L19+L26</f>
        <v>#DIV/0!</v>
      </c>
      <c r="M27" s="33" t="e">
        <f>M19+M26</f>
        <v>#DIV/0!</v>
      </c>
      <c r="N27" s="33">
        <f>N19+N26</f>
        <v>100</v>
      </c>
      <c r="O27" s="33">
        <f>O19+O26</f>
        <v>99.8723433618549024</v>
      </c>
      <c r="P27" s="33">
        <f>P19+P26</f>
        <v>100.070874512738001</v>
      </c>
      <c r="Q27" s="33">
        <f>Q19+Q26</f>
        <v>99.9404318689500997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>
        <f>V19+V26</f>
        <v>99.9722423880087945</v>
      </c>
      <c r="W27" s="33">
        <f>W19+W26</f>
        <v>99.9596774193548043</v>
      </c>
      <c r="X27" s="33">
        <f>X19+X26</f>
        <v>100.09746588694</v>
      </c>
      <c r="Y27" s="33">
        <f>Y19+Y26</f>
        <v>99.9564080209243002</v>
      </c>
      <c r="Z27" s="33">
        <f>Z19+Z26</f>
        <v>99.9821552493308019</v>
      </c>
      <c r="AA27" s="33">
        <f>AA19+AA26</f>
        <v>100.065703022338994</v>
      </c>
      <c r="AB27" s="33">
        <f>AB19+AB26</f>
        <v>99.9417927823049013</v>
      </c>
      <c r="AC27" s="33">
        <f>AC19+AC26</f>
        <v>99.9439387063189031</v>
      </c>
      <c r="AD27" s="33">
        <f>AD19+AD26</f>
        <v>99.8739407521536009</v>
      </c>
      <c r="AE27" s="33">
        <f>AE19+AE26</f>
        <v>99.9024029077203011</v>
      </c>
      <c r="AF27" s="33">
        <f>AF19+AF26</f>
        <v>99.5951417004049944</v>
      </c>
      <c r="AG27" s="33">
        <f>AG19+AG26</f>
        <v>99.9675565443084935</v>
      </c>
      <c r="AH27" s="33">
        <f>AH19+AH26</f>
        <v>99.9901661913659012</v>
      </c>
      <c r="AI27" s="33">
        <f>AI19+AI26</f>
        <v>99.9868438363373002</v>
      </c>
      <c r="AJ27" s="33">
        <f>AJ19+AJ26</f>
        <v>134.366828539409994</v>
      </c>
      <c r="AK27" s="33">
        <f>AK19+AK26</f>
        <v>99.9054912823853982</v>
      </c>
      <c r="AL27" s="33">
        <f>AL19+AL26</f>
        <v>100.026593387111006</v>
      </c>
      <c r="AM27" s="33">
        <f>AM19+AM26</f>
        <v>99.9345525942624988</v>
      </c>
      <c r="AN27" s="33">
        <f>AN19+AN26</f>
        <v>99.9505134232339003</v>
      </c>
      <c r="AO27" s="33">
        <f>AO19+AO26</f>
        <v>99.9031476997578949</v>
      </c>
      <c r="AP27" s="33">
        <f>AP19+AP26</f>
        <v>99.9853381647569961</v>
      </c>
      <c r="AQ27" s="33">
        <f>AQ19+AQ26</f>
        <v>99.9591836734694965</v>
      </c>
      <c r="AR27" s="33">
        <f>AR19+AR26</f>
        <v>99.9822799763734054</v>
      </c>
      <c r="AS27" s="33">
        <f>AS19+AS26</f>
        <v>99.972303005123905</v>
      </c>
      <c r="AT27" s="33">
        <f>AT19+AT26</f>
        <v>99.9594128390720016</v>
      </c>
      <c r="AU27" s="33">
        <f>AU19+AU26</f>
        <v>99.9597511278069959</v>
      </c>
      <c r="AV27" s="33">
        <f>AV19+AV26</f>
        <v>99.9518683819025</v>
      </c>
      <c r="AW27" s="33">
        <f>AW19+AW26</f>
        <v>99.9486081370449</v>
      </c>
      <c r="AX27" s="33" t="e">
        <f>AX19+AX26</f>
        <v>#DIV/0!</v>
      </c>
      <c r="AY27" s="61">
        <f>AY19+AY26</f>
        <v>99.9865888821832982</v>
      </c>
      <c r="AZ27" s="33">
        <f>AZ19+AZ26</f>
        <v>100.007326812469998</v>
      </c>
      <c r="BA27" s="33" t="e">
        <f>BA19+BA26</f>
        <v>#DIV/0!</v>
      </c>
      <c r="BB27" s="33" t="e">
        <f>BB19+BB26</f>
        <v>#DIV/0!</v>
      </c>
      <c r="BC27" s="61">
        <f>BC19+BC26</f>
        <v>99.9482151487951995</v>
      </c>
      <c r="BD27" s="33" t="e">
        <f>BD19+BD26</f>
        <v>#DIV/0!</v>
      </c>
      <c r="BE27" s="33" t="e">
        <f>BE19+BE26</f>
        <v>#DIV/0!</v>
      </c>
      <c r="BF27" s="33">
        <f>BF19+BF26</f>
        <v>98.8504370734045068</v>
      </c>
      <c r="BG27" s="33" t="e">
        <f>BG19+BG26</f>
        <v>#DIV/0!</v>
      </c>
      <c r="BH27" s="61">
        <f>BH19+BH26</f>
        <v>100.030588315263998</v>
      </c>
      <c r="BI27" s="33" t="e">
        <f>BI19+BI26</f>
        <v>#DIV/0!</v>
      </c>
      <c r="BJ27" s="33" t="e">
        <f>BJ19+BJ26</f>
        <v>#DIV/0!</v>
      </c>
      <c r="BK27" s="33" t="e">
        <f>BK19+BK26</f>
        <v>#DIV/0!</v>
      </c>
      <c r="BL27" s="33" t="e">
        <f>BL19+BL26</f>
        <v>#DIV/0!</v>
      </c>
      <c r="BM27" s="29" t="e">
        <f>BM19+BM26</f>
        <v>#DIV/0!</v>
      </c>
      <c r="BN27" s="29">
        <f>BN19+BN26</f>
        <v>99.4920419911955065</v>
      </c>
      <c r="BO27" s="29">
        <f>BO19+BO26</f>
        <v>99.4914176732358015</v>
      </c>
      <c r="BP27" s="29">
        <f>BP19+BP26</f>
        <v>98.6779481755685026</v>
      </c>
      <c r="BQ27" s="29">
        <f>BQ19+BQ26</f>
        <v>98.7353629976581999</v>
      </c>
      <c r="BR27" s="29">
        <f>BR19+BR26</f>
        <v>99.8453608247423006</v>
      </c>
      <c r="BS27" s="29">
        <f>BS19+BS26</f>
        <v>100.056338028168994</v>
      </c>
      <c r="BT27" s="29">
        <f>BT19+BT26</f>
        <v>100.061425061424998</v>
      </c>
      <c r="BU27" s="29">
        <f>BU19+BU26</f>
        <v>99.9268649439298002</v>
      </c>
      <c r="BV27" s="29">
        <f>BV19+BV26</f>
        <v>100.058377116171002</v>
      </c>
      <c r="BW27" s="29">
        <f>BW19+BW26</f>
        <v>92.7553444180522035</v>
      </c>
    </row>
    <row r="28" spans="1:75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>
        <f>J20+J27</f>
        <v>99.9797775530840056</v>
      </c>
      <c r="K28" s="33">
        <f>K20+K27</f>
        <v>99.9867711743890055</v>
      </c>
      <c r="L28" s="33" t="e">
        <f>L20+L27</f>
        <v>#DIV/0!</v>
      </c>
      <c r="M28" s="33" t="e">
        <f>M20+M27</f>
        <v>#DIV/0!</v>
      </c>
      <c r="N28" s="33">
        <f>N20+N27</f>
        <v>100</v>
      </c>
      <c r="O28" s="33">
        <f>O20+O27</f>
        <v>99.9930996411814021</v>
      </c>
      <c r="P28" s="33">
        <f>P20+P27</f>
        <v>100.070874512738001</v>
      </c>
      <c r="Q28" s="33">
        <f>Q20+Q27</f>
        <v>99.970215934474993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>
        <f>V20+V27</f>
        <v>99.9978647990777034</v>
      </c>
      <c r="W28" s="33">
        <f>W20+W27</f>
        <v>99.9596774193548043</v>
      </c>
      <c r="X28" s="33">
        <f>X20+X27</f>
        <v>100.119617224880997</v>
      </c>
      <c r="Y28" s="33">
        <f>Y20+Y27</f>
        <v>99.9564080209243002</v>
      </c>
      <c r="Z28" s="33">
        <f>Z20+Z27</f>
        <v>99.9900862496282059</v>
      </c>
      <c r="AA28" s="33">
        <f>AA20+AA27</f>
        <v>100.197109067016996</v>
      </c>
      <c r="AB28" s="33">
        <f>AB20+AB27</f>
        <v>99.9417927823049013</v>
      </c>
      <c r="AC28" s="33">
        <f>AC20+AC27</f>
        <v>99.9733041458660949</v>
      </c>
      <c r="AD28" s="33">
        <f>AD20+AD27</f>
        <v>99.9544786049443985</v>
      </c>
      <c r="AE28" s="33">
        <f>AE20+AE27</f>
        <v>99.9124991586458009</v>
      </c>
      <c r="AF28" s="33">
        <f>AF20+AF27</f>
        <v>99.6626180836709068</v>
      </c>
      <c r="AG28" s="33">
        <f>AG20+AG27</f>
        <v>99.9976826103078054</v>
      </c>
      <c r="AH28" s="33">
        <f>AH20+AH27</f>
        <v>99.9901661913659012</v>
      </c>
      <c r="AI28" s="33">
        <f>AI20+AI27</f>
        <v>100.026312327325002</v>
      </c>
      <c r="AJ28" s="33">
        <f>AJ20+AJ27</f>
        <v>134.382837931587005</v>
      </c>
      <c r="AK28" s="33">
        <f>AK20+AK27</f>
        <v>99.9120091249795053</v>
      </c>
      <c r="AL28" s="33">
        <f>AL20+AL27</f>
        <v>100.053186774221999</v>
      </c>
      <c r="AM28" s="33">
        <f>AM20+AM27</f>
        <v>100</v>
      </c>
      <c r="AN28" s="33">
        <f>AN20+AN27</f>
        <v>100</v>
      </c>
      <c r="AO28" s="33">
        <f>AO20+AO27</f>
        <v>99.9031476997578949</v>
      </c>
      <c r="AP28" s="33">
        <f>AP20+AP27</f>
        <v>99.9937163563243985</v>
      </c>
      <c r="AQ28" s="33">
        <f>AQ20+AQ27</f>
        <v>99.985157699443505</v>
      </c>
      <c r="AR28" s="33">
        <f>AR20+AR27</f>
        <v>99.9822799763734054</v>
      </c>
      <c r="AS28" s="33">
        <f>AS20+AS27</f>
        <v>99.972303005123905</v>
      </c>
      <c r="AT28" s="33">
        <f>AT20+AT27</f>
        <v>99.9864709463574002</v>
      </c>
      <c r="AU28" s="33">
        <f>AU20+AU27</f>
        <v>99.9849066729277069</v>
      </c>
      <c r="AV28" s="33">
        <f>AV20+AV27</f>
        <v>99.9912487967094989</v>
      </c>
      <c r="AW28" s="33">
        <f>AW20+AW27</f>
        <v>99.9528907922911998</v>
      </c>
      <c r="AX28" s="33" t="e">
        <f>AX20+AX27</f>
        <v>#DIV/0!</v>
      </c>
      <c r="AY28" s="61">
        <f>AY20+AY27</f>
        <v>99.9932944410916065</v>
      </c>
      <c r="AZ28" s="33">
        <f>AZ20+AZ27</f>
        <v>100.025643843645994</v>
      </c>
      <c r="BA28" s="33" t="e">
        <f>BA20+BA27</f>
        <v>#DIV/0!</v>
      </c>
      <c r="BB28" s="33" t="e">
        <f>BB20+BB27</f>
        <v>#DIV/0!</v>
      </c>
      <c r="BC28" s="61">
        <f>BC20+BC27</f>
        <v>99.968929089277097</v>
      </c>
      <c r="BD28" s="33" t="e">
        <f>BD20+BD27</f>
        <v>#DIV/0!</v>
      </c>
      <c r="BE28" s="33" t="e">
        <f>BE20+BE27</f>
        <v>#DIV/0!</v>
      </c>
      <c r="BF28" s="33">
        <f>BF20+BF27</f>
        <v>98.9103101424980053</v>
      </c>
      <c r="BG28" s="33" t="e">
        <f>BG20+BG27</f>
        <v>#DIV/0!</v>
      </c>
      <c r="BH28" s="61">
        <f>BH20+BH27</f>
        <v>100.037385718655997</v>
      </c>
      <c r="BI28" s="33" t="e">
        <f>BI20+BI27</f>
        <v>#DIV/0!</v>
      </c>
      <c r="BJ28" s="33" t="e">
        <f>BJ20+BJ27</f>
        <v>#DIV/0!</v>
      </c>
      <c r="BK28" s="33" t="e">
        <f>BK20+BK27</f>
        <v>#DIV/0!</v>
      </c>
      <c r="BL28" s="33" t="e">
        <f>BL20+BL27</f>
        <v>#DIV/0!</v>
      </c>
      <c r="BM28" s="29" t="e">
        <f>BM20+BM27</f>
        <v>#DIV/0!</v>
      </c>
      <c r="BN28" s="29">
        <f>BN20+BN27</f>
        <v>100.745005079579997</v>
      </c>
      <c r="BO28" s="29">
        <f>BO20+BO27</f>
        <v>100.508582326764</v>
      </c>
      <c r="BP28" s="29">
        <f>BP20+BP27</f>
        <v>100.052882072976999</v>
      </c>
      <c r="BQ28" s="29">
        <f>BQ20+BQ27</f>
        <v>99.9063231850118001</v>
      </c>
      <c r="BR28" s="29">
        <f>BR20+BR27</f>
        <v>99.8453608247423006</v>
      </c>
      <c r="BS28" s="29">
        <f>BS20+BS27</f>
        <v>100.056338028168994</v>
      </c>
      <c r="BT28" s="29">
        <f>BT20+BT27</f>
        <v>100.061425061424998</v>
      </c>
      <c r="BU28" s="29">
        <f>BU20+BU27</f>
        <v>99.9268649439298002</v>
      </c>
      <c r="BV28" s="29">
        <f>BV20+BV27</f>
        <v>100.087565674255998</v>
      </c>
      <c r="BW28" s="29">
        <f>BW20+BW27</f>
        <v>99.6437054631827976</v>
      </c>
    </row>
    <row r="29" spans="1:75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</row>
    <row r="30" spans="1:75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247.199999999999989</v>
      </c>
      <c r="K30" s="30">
        <f>SUM(K6:K12)</f>
        <v>302.329999999999984</v>
      </c>
      <c r="L30" s="30">
        <f>SUM(L6:L12)</f>
        <v>0</v>
      </c>
      <c r="M30" s="30">
        <f>SUM(M6:M12)</f>
        <v>0</v>
      </c>
      <c r="N30" s="30">
        <f>SUM(N6:N12)</f>
        <v>243.960000000000008</v>
      </c>
      <c r="O30" s="30">
        <f>SUM(O6:O12)</f>
        <v>289.819999999999993</v>
      </c>
      <c r="P30" s="30">
        <f>SUM(P6:P12)</f>
        <v>254.150000000000006</v>
      </c>
      <c r="Q30" s="30">
        <f>SUM(Q6:Q12)</f>
        <v>201.389999999999986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468.329999999999984</v>
      </c>
      <c r="W30" s="30">
        <f>SUM(W6:W12)</f>
        <v>247.900000000000006</v>
      </c>
      <c r="X30" s="30">
        <f>SUM(X6:X12)</f>
        <v>225.990000000000009</v>
      </c>
      <c r="Y30" s="30">
        <f>SUM(Y6:Y12)</f>
        <v>229.300000000000011</v>
      </c>
      <c r="Z30" s="30">
        <f>SUM(Z6:Z12)</f>
        <v>504.300000000000011</v>
      </c>
      <c r="AA30" s="30">
        <f>SUM(AA6:AA12)</f>
        <v>152.5</v>
      </c>
      <c r="AB30" s="30">
        <f>SUM(AB6:AB12)</f>
        <v>343.399999999999977</v>
      </c>
      <c r="AC30" s="30">
        <f>SUM(AC6:AC12)</f>
        <v>374.490000000000009</v>
      </c>
      <c r="AD30" s="30">
        <f>SUM(AD6:AD12)</f>
        <v>285.449999999999989</v>
      </c>
      <c r="AE30" s="30">
        <f>SUM(AE6:AE12)</f>
        <v>296.879999999999995</v>
      </c>
      <c r="AF30" s="30">
        <f>SUM(AF6:AF12)</f>
        <v>147.699999999999989</v>
      </c>
      <c r="AG30" s="30">
        <f>SUM(AG6:AG12)</f>
        <v>431.509999999999991</v>
      </c>
      <c r="AH30" s="30">
        <f>SUM(AH6:AH12)</f>
        <v>305.04000000000002</v>
      </c>
      <c r="AI30" s="30">
        <f>SUM(AI6:AI12)</f>
        <v>304.120000000000005</v>
      </c>
      <c r="AJ30" s="30">
        <f>SUM(AJ6:AJ12)</f>
        <v>251.819999999999993</v>
      </c>
      <c r="AK30" s="30">
        <f>SUM(AK6:AK12)</f>
        <v>306.579999999999984</v>
      </c>
      <c r="AL30" s="30">
        <f>SUM(AL6:AL12)</f>
        <v>225.740000000000009</v>
      </c>
      <c r="AM30" s="30">
        <f>SUM(AM6:AM12)</f>
        <v>275.029999999999973</v>
      </c>
      <c r="AN30" s="30">
        <f>SUM(AN6:AN12)</f>
        <v>242.490000000000009</v>
      </c>
      <c r="AO30" s="30">
        <f>SUM(AO6:AO12)</f>
        <v>206.300000000000011</v>
      </c>
      <c r="AP30" s="30">
        <f>SUM(AP6:AP12)</f>
        <v>477.399999999999977</v>
      </c>
      <c r="AQ30" s="30">
        <f>SUM(AQ6:AQ12)</f>
        <v>269.45999999999998</v>
      </c>
      <c r="AR30" s="30">
        <f>SUM(AR6:AR12)</f>
        <v>169.27000000000001</v>
      </c>
      <c r="AS30" s="30">
        <f>SUM(AS6:AS12)</f>
        <v>288.759999999999991</v>
      </c>
      <c r="AT30" s="30">
        <f>SUM(AT6:AT12)</f>
        <v>147.810000000000002</v>
      </c>
      <c r="AU30" s="30">
        <f>SUM(AU6:AU12)</f>
        <v>596.200000000000045</v>
      </c>
      <c r="AV30" s="30">
        <f>SUM(AV6:AV12)</f>
        <v>228.52000000000001</v>
      </c>
      <c r="AW30" s="30">
        <f>SUM(AW6:AW12)</f>
        <v>233.389999999999986</v>
      </c>
      <c r="AX30" s="30">
        <f>SUM(AX6:AX12)</f>
        <v>0</v>
      </c>
      <c r="AY30" s="31">
        <f>SUM(AY6:AY12)</f>
        <v>298.240000000000009</v>
      </c>
      <c r="AZ30" s="30">
        <f>SUM(AZ6:AZ12)</f>
        <v>273.04000000000002</v>
      </c>
      <c r="BA30" s="30">
        <f>SUM(BA6:BA12)</f>
        <v>0</v>
      </c>
      <c r="BB30" s="30">
        <f>SUM(BB6:BB12)</f>
        <v>0</v>
      </c>
      <c r="BC30" s="31">
        <f>SUM(BC6:BC12)</f>
        <v>289.569999999999993</v>
      </c>
      <c r="BD30" s="30">
        <f>SUM(BD6:BD12)</f>
        <v>0</v>
      </c>
      <c r="BE30" s="30">
        <f>SUM(BE6:BE12)</f>
        <v>0</v>
      </c>
      <c r="BF30" s="30">
        <f>SUM(BF6:BF12)</f>
        <v>165.199999999999989</v>
      </c>
      <c r="BG30" s="30">
        <f>SUM(BG6:BG12)</f>
        <v>0</v>
      </c>
      <c r="BH30" s="31">
        <f>SUM(BH6:BH12)</f>
        <v>294.339999999999975</v>
      </c>
      <c r="BI30" s="30">
        <f>SUM(BI6:BI12)</f>
        <v>0</v>
      </c>
      <c r="BJ30" s="30">
        <f>SUM(BJ6:BJ12)</f>
        <v>0</v>
      </c>
      <c r="BK30" s="30">
        <f>SUM(BK6:BK12)</f>
        <v>0</v>
      </c>
      <c r="BL30" s="30">
        <f>SUM(BL6:BL12)</f>
        <v>0</v>
      </c>
      <c r="BM30" s="27">
        <f>SUM(BM6:BM12)</f>
        <v>0</v>
      </c>
      <c r="BN30" s="27">
        <f>SUM(BN6:BN12)</f>
        <v>297.5</v>
      </c>
      <c r="BO30" s="27">
        <f>SUM(BO6:BO12)</f>
        <v>158.099999999999994</v>
      </c>
      <c r="BP30" s="27">
        <f>SUM(BP6:BP12)</f>
        <v>189.199999999999989</v>
      </c>
      <c r="BQ30" s="27">
        <f>SUM(BQ6:BQ12)</f>
        <v>213.300000000000011</v>
      </c>
      <c r="BR30" s="27">
        <f>SUM(BR6:BR12)</f>
        <v>193.699999999999989</v>
      </c>
      <c r="BS30" s="27">
        <f>SUM(BS6:BS12)</f>
        <v>177.599999999999994</v>
      </c>
      <c r="BT30" s="27">
        <f>SUM(BT6:BT12)</f>
        <v>162.900000000000006</v>
      </c>
      <c r="BU30" s="27">
        <f>SUM(BU6:BU12)</f>
        <v>409.899999999999977</v>
      </c>
      <c r="BV30" s="27">
        <f>SUM(BV6:BV12)</f>
        <v>342.899999999999977</v>
      </c>
      <c r="BW30" s="27">
        <f>SUM(BW6:BW12)</f>
        <v>83.9000000000000057</v>
      </c>
    </row>
    <row r="31" spans="1:75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0.0500000000000110045</v>
      </c>
      <c r="K31" s="36">
        <f>K4-K30</f>
        <v>0.0400000000000200018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0.019999999999982002</v>
      </c>
      <c r="P31" s="36">
        <f>P4-P30</f>
        <v>-0.180000000000006999</v>
      </c>
      <c r="Q31" s="36">
        <f>Q4-Q30</f>
        <v>0.0600000000000020073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0.00999999999999100098</v>
      </c>
      <c r="W31" s="36">
        <f>W4-W30</f>
        <v>0.0999999999999939959</v>
      </c>
      <c r="X31" s="36">
        <f>X4-X30</f>
        <v>-0.27000000000001001</v>
      </c>
      <c r="Y31" s="36">
        <f>Y4-Y30</f>
        <v>0.0999999999999939959</v>
      </c>
      <c r="Z31" s="36">
        <f>Z4-Z30</f>
        <v>0.0500000000000110045</v>
      </c>
      <c r="AA31" s="36">
        <f>AA4-AA30</f>
        <v>-0.300000000000010969</v>
      </c>
      <c r="AB31" s="36">
        <f>AB4-AB30</f>
        <v>0.200000000000046008</v>
      </c>
      <c r="AC31" s="36">
        <f>AC4-AC30</f>
        <v>0.0999999999999660005</v>
      </c>
      <c r="AD31" s="36">
        <f>AD4-AD30</f>
        <v>0.129999999999995008</v>
      </c>
      <c r="AE31" s="36">
        <f>AE4-AE30</f>
        <v>0.259999999999990994</v>
      </c>
      <c r="AF31" s="36">
        <f>AF4-AF30</f>
        <v>0.5</v>
      </c>
      <c r="AG31" s="36">
        <f>AG4-AG30</f>
        <v>0.00999999999999100098</v>
      </c>
      <c r="AH31" s="36">
        <f>AH4-AH30</f>
        <v>0.0299999999999729994</v>
      </c>
      <c r="AI31" s="36">
        <f>AI4-AI30</f>
        <v>-0.079999999999983995</v>
      </c>
      <c r="AJ31" s="36">
        <f>AJ4-AJ30</f>
        <v>-64.4300000000000068</v>
      </c>
      <c r="AK31" s="36">
        <f>AK4-AK30</f>
        <v>0.270000000000039009</v>
      </c>
      <c r="AL31" s="36">
        <f>AL4-AL30</f>
        <v>-0.120000000000005014</v>
      </c>
      <c r="AM31" s="36">
        <f>AM4-AM30</f>
        <v>0</v>
      </c>
      <c r="AN31" s="36">
        <f>AN4-AN30</f>
        <v>0</v>
      </c>
      <c r="AO31" s="36">
        <f>AO4-AO30</f>
        <v>0.199999999999988987</v>
      </c>
      <c r="AP31" s="36">
        <f>AP4-AP30</f>
        <v>0.0300000000000299982</v>
      </c>
      <c r="AQ31" s="36">
        <f>AQ4-AQ30</f>
        <v>0.0400000000000200018</v>
      </c>
      <c r="AR31" s="36">
        <f>AR4-AR30</f>
        <v>0.0300000000000010036</v>
      </c>
      <c r="AS31" s="36">
        <f>AS4-AS30</f>
        <v>0.079999999999983995</v>
      </c>
      <c r="AT31" s="36">
        <f>AT4-AT30</f>
        <v>0.0200000000000100009</v>
      </c>
      <c r="AU31" s="36">
        <f>AU4-AU30</f>
        <v>0.0899999999999180034</v>
      </c>
      <c r="AV31" s="36">
        <f>AV4-AV30</f>
        <v>0.019999999999982002</v>
      </c>
      <c r="AW31" s="36">
        <f>AW4-AW30</f>
        <v>0.110000000000013998</v>
      </c>
      <c r="AX31" s="36">
        <f>AX4-AX30</f>
        <v>0</v>
      </c>
      <c r="AY31" s="62">
        <f>AY4-AY30</f>
        <v>0.019999999999982002</v>
      </c>
      <c r="AZ31" s="36">
        <f>AZ4-AZ30</f>
        <v>-0.0699999999999930012</v>
      </c>
      <c r="BA31" s="36">
        <f>BA4-BA30</f>
        <v>0</v>
      </c>
      <c r="BB31" s="36">
        <f>BB4-BB30</f>
        <v>0</v>
      </c>
      <c r="BC31" s="62">
        <f>BC4-BC30</f>
        <v>0.0900000000000319922</v>
      </c>
      <c r="BD31" s="36">
        <f>BD4-BD30</f>
        <v>0</v>
      </c>
      <c r="BE31" s="36">
        <f>BE4-BE30</f>
        <v>0</v>
      </c>
      <c r="BF31" s="36">
        <f>BF4-BF30</f>
        <v>1.82000000000002</v>
      </c>
      <c r="BG31" s="36">
        <f>BG4-BG30</f>
        <v>0</v>
      </c>
      <c r="BH31" s="62">
        <f>BH4-BH30</f>
        <v>-0.109999999999956998</v>
      </c>
      <c r="BI31" s="36">
        <f>BI4-BI30</f>
        <v>0</v>
      </c>
      <c r="BJ31" s="36">
        <f>BJ4-BJ30</f>
        <v>0</v>
      </c>
      <c r="BK31" s="36">
        <f>BK4-BK30</f>
        <v>0</v>
      </c>
      <c r="BL31" s="36">
        <f>BL4-BL30</f>
        <v>0</v>
      </c>
      <c r="BM31" s="38">
        <f>BM4-BM30</f>
        <v>0</v>
      </c>
      <c r="BN31" s="38">
        <f>BN4-BN30</f>
        <v>-2.19999999999998996</v>
      </c>
      <c r="BO31" s="38">
        <f>BO4-BO30</f>
        <v>-0.799999999999982947</v>
      </c>
      <c r="BP31" s="38">
        <f>BP4-BP30</f>
        <v>-0.0999999999999939959</v>
      </c>
      <c r="BQ31" s="38">
        <f>BQ4-BQ30</f>
        <v>0.199999999999988987</v>
      </c>
      <c r="BR31" s="38">
        <f>BR4-BR30</f>
        <v>0.300000000000010969</v>
      </c>
      <c r="BS31" s="38">
        <f>BS4-BS30</f>
        <v>-0.0999999999999939959</v>
      </c>
      <c r="BT31" s="38">
        <f>BT4-BT30</f>
        <v>-0.0999999999999939959</v>
      </c>
      <c r="BU31" s="38">
        <f>BU4-BU30</f>
        <v>0.300000000000010969</v>
      </c>
      <c r="BV31" s="38">
        <f>BV4-BV30</f>
        <v>-0.299999999999955023</v>
      </c>
      <c r="BW31" s="38">
        <f>BW4-BW30</f>
        <v>0.29999999999999698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BV36"/>
  <sheetViews>
    <sheetView view="normal" topLeftCell="BT1" workbookViewId="0">
      <selection activeCell="BX33" sqref="BX33"/>
    </sheetView>
  </sheetViews>
  <sheetFormatPr defaultRowHeight="15.40"/>
  <cols>
    <col min="55" max="55" width="11.178571" customWidth="1"/>
  </cols>
  <sheetData>
    <row r="1" spans="1:74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24"/>
      <c r="BM1" s="25"/>
      <c r="BN1" s="25"/>
      <c r="BO1" s="24"/>
      <c r="BP1" s="5"/>
      <c r="BQ1" s="5"/>
      <c r="BR1" s="5"/>
      <c r="BS1" s="5"/>
      <c r="BT1" s="7"/>
      <c r="BU1" s="7"/>
      <c r="BV1" s="7"/>
    </row>
    <row r="2" spans="1:74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7</v>
      </c>
      <c r="P2" s="9" t="s">
        <v>8</v>
      </c>
      <c r="Q2" s="9" t="s">
        <v>8</v>
      </c>
      <c r="R2" s="9" t="s">
        <v>9</v>
      </c>
      <c r="S2" s="9" t="s">
        <v>9</v>
      </c>
      <c r="T2" s="9" t="s">
        <v>9</v>
      </c>
      <c r="U2" s="9" t="s">
        <v>10</v>
      </c>
      <c r="V2" s="9" t="s">
        <v>10</v>
      </c>
      <c r="W2" s="9" t="s">
        <v>10</v>
      </c>
      <c r="X2" s="9" t="s">
        <v>11</v>
      </c>
      <c r="Y2" s="20" t="s">
        <v>11</v>
      </c>
      <c r="Z2" s="9" t="s">
        <v>12</v>
      </c>
      <c r="AA2" s="9" t="s">
        <v>12</v>
      </c>
      <c r="AB2" s="9" t="s">
        <v>13</v>
      </c>
      <c r="AC2" s="9" t="s">
        <v>13</v>
      </c>
      <c r="AD2" s="9" t="s">
        <v>13</v>
      </c>
      <c r="AE2" s="9" t="s">
        <v>14</v>
      </c>
      <c r="AF2" s="9" t="s">
        <v>14</v>
      </c>
      <c r="AG2" s="9" t="s">
        <v>15</v>
      </c>
      <c r="AH2" s="9" t="s">
        <v>15</v>
      </c>
      <c r="AI2" s="9" t="s">
        <v>16</v>
      </c>
      <c r="AJ2" s="9" t="s">
        <v>16</v>
      </c>
      <c r="AK2" s="9" t="s">
        <v>17</v>
      </c>
      <c r="AL2" s="9" t="s">
        <v>17</v>
      </c>
      <c r="AM2" s="9" t="s">
        <v>17</v>
      </c>
      <c r="AN2" s="9" t="s">
        <v>18</v>
      </c>
      <c r="AO2" s="9" t="s">
        <v>18</v>
      </c>
      <c r="AP2" s="9" t="s">
        <v>19</v>
      </c>
      <c r="AQ2" s="9" t="s">
        <v>19</v>
      </c>
      <c r="AR2" s="9" t="s">
        <v>19</v>
      </c>
      <c r="AS2" s="9" t="s">
        <v>20</v>
      </c>
      <c r="AT2" s="9" t="s">
        <v>20</v>
      </c>
      <c r="AU2" s="9" t="s">
        <v>21</v>
      </c>
      <c r="AV2" s="9" t="s">
        <v>21</v>
      </c>
      <c r="AW2" s="9" t="s">
        <v>21</v>
      </c>
      <c r="AX2" s="9" t="s">
        <v>22</v>
      </c>
      <c r="AY2" s="9" t="s">
        <v>22</v>
      </c>
      <c r="AZ2" s="9" t="s">
        <v>23</v>
      </c>
      <c r="BA2" s="9" t="s">
        <v>23</v>
      </c>
      <c r="BB2" s="9" t="s">
        <v>24</v>
      </c>
      <c r="BC2" s="9" t="s">
        <v>24</v>
      </c>
      <c r="BD2" s="9" t="s">
        <v>24</v>
      </c>
      <c r="BE2" s="9" t="s">
        <v>24</v>
      </c>
      <c r="BF2" s="9" t="s">
        <v>25</v>
      </c>
      <c r="BG2" s="9" t="s">
        <v>25</v>
      </c>
      <c r="BH2" s="9" t="s">
        <v>26</v>
      </c>
      <c r="BI2" s="9" t="s">
        <v>26</v>
      </c>
      <c r="BJ2" s="9" t="s">
        <v>26</v>
      </c>
      <c r="BK2" s="9" t="s">
        <v>27</v>
      </c>
      <c r="BL2" s="26" t="s">
        <v>27</v>
      </c>
      <c r="BM2" s="26" t="s">
        <v>28</v>
      </c>
      <c r="BN2" s="26" t="s">
        <v>28</v>
      </c>
      <c r="BO2" s="26" t="s">
        <v>29</v>
      </c>
      <c r="BP2" s="9" t="s">
        <v>29</v>
      </c>
      <c r="BQ2" s="9" t="s">
        <v>30</v>
      </c>
      <c r="BR2" s="9" t="s">
        <v>30</v>
      </c>
      <c r="BS2" s="9" t="s">
        <v>31</v>
      </c>
      <c r="BT2" s="9" t="s">
        <v>31</v>
      </c>
      <c r="BU2" s="9" t="s">
        <v>32</v>
      </c>
      <c r="BV2" s="9" t="s">
        <v>33</v>
      </c>
    </row>
    <row r="3" spans="1:74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71</v>
      </c>
      <c r="K3" s="9" t="s">
        <v>76</v>
      </c>
      <c r="L3" s="9" t="s">
        <v>77</v>
      </c>
      <c r="M3" s="9" t="s">
        <v>72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77</v>
      </c>
      <c r="T3" s="9" t="s">
        <v>72</v>
      </c>
      <c r="U3" s="9" t="s">
        <v>35</v>
      </c>
      <c r="V3" s="9" t="s">
        <v>77</v>
      </c>
      <c r="W3" s="9" t="s">
        <v>72</v>
      </c>
      <c r="X3" s="9" t="s">
        <v>35</v>
      </c>
      <c r="Y3" s="20" t="s">
        <v>36</v>
      </c>
      <c r="Z3" s="9" t="s">
        <v>35</v>
      </c>
      <c r="AA3" s="9" t="s">
        <v>36</v>
      </c>
      <c r="AB3" s="9" t="s">
        <v>35</v>
      </c>
      <c r="AC3" s="9" t="s">
        <v>77</v>
      </c>
      <c r="AD3" s="9" t="s">
        <v>72</v>
      </c>
      <c r="AE3" s="9" t="s">
        <v>35</v>
      </c>
      <c r="AF3" s="9" t="s">
        <v>36</v>
      </c>
      <c r="AG3" s="9" t="s">
        <v>35</v>
      </c>
      <c r="AH3" s="9" t="s">
        <v>36</v>
      </c>
      <c r="AI3" s="9" t="s">
        <v>35</v>
      </c>
      <c r="AJ3" s="9" t="s">
        <v>36</v>
      </c>
      <c r="AK3" s="9" t="s">
        <v>35</v>
      </c>
      <c r="AL3" s="9" t="s">
        <v>77</v>
      </c>
      <c r="AM3" s="9" t="s">
        <v>72</v>
      </c>
      <c r="AN3" s="9" t="s">
        <v>35</v>
      </c>
      <c r="AO3" s="9" t="s">
        <v>36</v>
      </c>
      <c r="AP3" s="9" t="s">
        <v>35</v>
      </c>
      <c r="AQ3" s="9" t="s">
        <v>77</v>
      </c>
      <c r="AR3" s="9" t="s">
        <v>72</v>
      </c>
      <c r="AS3" s="9" t="s">
        <v>35</v>
      </c>
      <c r="AT3" s="9" t="s">
        <v>36</v>
      </c>
      <c r="AU3" s="9" t="s">
        <v>35</v>
      </c>
      <c r="AV3" s="9" t="s">
        <v>77</v>
      </c>
      <c r="AW3" s="9" t="s">
        <v>72</v>
      </c>
      <c r="AX3" s="9" t="s">
        <v>35</v>
      </c>
      <c r="AY3" s="9" t="s">
        <v>36</v>
      </c>
      <c r="AZ3" s="9" t="s">
        <v>35</v>
      </c>
      <c r="BA3" s="9" t="s">
        <v>36</v>
      </c>
      <c r="BB3" s="9" t="s">
        <v>35</v>
      </c>
      <c r="BC3" s="9" t="s">
        <v>158</v>
      </c>
      <c r="BD3" s="9" t="s">
        <v>77</v>
      </c>
      <c r="BE3" s="9" t="s">
        <v>72</v>
      </c>
      <c r="BF3" s="9" t="s">
        <v>35</v>
      </c>
      <c r="BG3" s="9" t="s">
        <v>36</v>
      </c>
      <c r="BH3" s="9" t="s">
        <v>35</v>
      </c>
      <c r="BI3" s="9" t="s">
        <v>77</v>
      </c>
      <c r="BJ3" s="9" t="s">
        <v>72</v>
      </c>
      <c r="BK3" s="9" t="s">
        <v>35</v>
      </c>
      <c r="BL3" s="26" t="s">
        <v>36</v>
      </c>
      <c r="BM3" s="26" t="s">
        <v>35</v>
      </c>
      <c r="BN3" s="26" t="s">
        <v>36</v>
      </c>
      <c r="BO3" s="26" t="s">
        <v>35</v>
      </c>
      <c r="BP3" s="9" t="s">
        <v>36</v>
      </c>
      <c r="BQ3" s="9" t="s">
        <v>35</v>
      </c>
      <c r="BR3" s="9" t="s">
        <v>36</v>
      </c>
      <c r="BS3" s="9" t="s">
        <v>35</v>
      </c>
      <c r="BT3" s="9" t="s">
        <v>36</v>
      </c>
      <c r="BU3" s="9" t="s">
        <v>35</v>
      </c>
      <c r="BV3" s="9" t="s">
        <v>36</v>
      </c>
    </row>
    <row r="4" spans="1:74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 t="n">
        <v>297.100000000000023</v>
      </c>
      <c r="K4" s="30" t="n">
        <v>303.04000000000002</v>
      </c>
      <c r="L4" s="30" t="n">
        <v>291.829999999999984</v>
      </c>
      <c r="M4" s="31" t="n">
        <v>316.560000000000002</v>
      </c>
      <c r="N4" s="30"/>
      <c r="O4" s="30"/>
      <c r="P4" s="31" t="n">
        <v>241.580000000000013</v>
      </c>
      <c r="Q4" s="31" t="n">
        <v>296.100000000000023</v>
      </c>
      <c r="R4" s="31" t="n">
        <v>322.699999999999989</v>
      </c>
      <c r="S4" s="30" t="n">
        <v>313.25</v>
      </c>
      <c r="T4" s="30" t="n">
        <v>305.819999999999993</v>
      </c>
      <c r="U4" s="31" t="n">
        <v>245.639999999999986</v>
      </c>
      <c r="V4" s="30" t="n">
        <v>436.399999999999977</v>
      </c>
      <c r="W4" s="31" t="n">
        <v>227.110000000000014</v>
      </c>
      <c r="X4" s="30"/>
      <c r="Y4" s="30"/>
      <c r="Z4" s="21"/>
      <c r="AA4" s="30"/>
      <c r="AB4" s="30" t="n">
        <v>332.379999999999995</v>
      </c>
      <c r="AC4" s="30" t="n">
        <v>378.089999999999975</v>
      </c>
      <c r="AD4" s="30" t="n">
        <v>394.399999999999977</v>
      </c>
      <c r="AE4" s="30"/>
      <c r="AF4" s="30"/>
      <c r="AG4" s="30" t="n">
        <v>270.430000000000007</v>
      </c>
      <c r="AH4" s="31" t="n">
        <v>243.02000000000001</v>
      </c>
      <c r="AI4" s="30"/>
      <c r="AJ4" s="30"/>
      <c r="AK4" s="30" t="n">
        <v>320.04000000000002</v>
      </c>
      <c r="AL4" s="30" t="n">
        <v>274.069999999999993</v>
      </c>
      <c r="AM4" s="30" t="n">
        <v>294.649999999999977</v>
      </c>
      <c r="AN4" s="30"/>
      <c r="AO4" s="30"/>
      <c r="AP4" s="31" t="n">
        <v>297.379999999999995</v>
      </c>
      <c r="AQ4" s="30" t="n">
        <v>305.389999999999986</v>
      </c>
      <c r="AR4" s="30" t="n">
        <v>322.04000000000002</v>
      </c>
      <c r="AS4" s="30"/>
      <c r="AT4" s="30"/>
      <c r="AU4" s="31" t="n">
        <v>319.240000000000009</v>
      </c>
      <c r="AV4" s="30" t="n">
        <v>185.620000000000005</v>
      </c>
      <c r="AW4" s="30" t="n">
        <v>200.460000000000008</v>
      </c>
      <c r="AX4" s="30"/>
      <c r="AY4" s="30"/>
      <c r="AZ4" s="30"/>
      <c r="BA4" s="30"/>
      <c r="BB4" s="30" t="n">
        <v>312.240000000000009</v>
      </c>
      <c r="BC4" s="30" t="n">
        <v>362.240000000000009</v>
      </c>
      <c r="BD4" s="30" t="n">
        <v>328.519999999999982</v>
      </c>
      <c r="BE4" s="30" t="n">
        <v>298.019999999999982</v>
      </c>
      <c r="BF4" s="30"/>
      <c r="BG4" s="30"/>
      <c r="BH4" s="31" t="n">
        <v>243</v>
      </c>
      <c r="BI4" s="30" t="n">
        <v>361.120000000000005</v>
      </c>
      <c r="BJ4" s="30" t="n">
        <v>279.129999999999995</v>
      </c>
      <c r="BK4" s="30"/>
      <c r="BL4" s="31"/>
      <c r="BM4" s="30"/>
      <c r="BN4" s="30"/>
      <c r="BO4" s="31" t="n">
        <v>258.180000000000007</v>
      </c>
      <c r="BP4" s="30" t="n">
        <v>287.620000000000005</v>
      </c>
      <c r="BQ4" s="30"/>
      <c r="BR4" s="30"/>
      <c r="BS4" s="30" t="n">
        <v>276.060000000000002</v>
      </c>
      <c r="BT4" s="30"/>
      <c r="BU4" s="30" t="n">
        <v>331.009999999999991</v>
      </c>
      <c r="BV4" s="27" t="n">
        <v>209.300000000000011</v>
      </c>
    </row>
    <row r="5" spans="1:74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2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28"/>
    </row>
    <row r="6" spans="1:74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 t="n">
        <v>0.2</v>
      </c>
      <c r="K6" s="30" t="n">
        <v>0.09</v>
      </c>
      <c r="L6" s="30" t="n">
        <v>0.02</v>
      </c>
      <c r="M6" s="31" t="n">
        <v>0.05</v>
      </c>
      <c r="N6" s="30"/>
      <c r="O6" s="30"/>
      <c r="P6" s="31" t="n">
        <v>0</v>
      </c>
      <c r="Q6" s="31" t="n">
        <v>0.05</v>
      </c>
      <c r="R6" s="31" t="n">
        <v>0</v>
      </c>
      <c r="S6" s="30" t="n">
        <v>0.08</v>
      </c>
      <c r="T6" s="30" t="n">
        <v>0.06</v>
      </c>
      <c r="U6" s="31" t="n">
        <v>0</v>
      </c>
      <c r="V6" s="30" t="n">
        <v>0.02</v>
      </c>
      <c r="W6" s="31" t="n">
        <v>0</v>
      </c>
      <c r="X6" s="30"/>
      <c r="Y6" s="30"/>
      <c r="Z6" s="21"/>
      <c r="AA6" s="30"/>
      <c r="AB6" s="30" t="n">
        <v>0.469999999999999929</v>
      </c>
      <c r="AC6" s="30" t="n">
        <v>0</v>
      </c>
      <c r="AD6" s="30" t="n">
        <v>0</v>
      </c>
      <c r="AE6" s="30"/>
      <c r="AF6" s="30"/>
      <c r="AG6" s="30" t="n">
        <v>0.729999999999999982</v>
      </c>
      <c r="AH6" s="31" t="n">
        <v>0</v>
      </c>
      <c r="AI6" s="30"/>
      <c r="AJ6" s="30"/>
      <c r="AK6" s="30" t="n">
        <v>0.140000000000000018</v>
      </c>
      <c r="AL6" s="30" t="n">
        <v>0</v>
      </c>
      <c r="AM6" s="30" t="n">
        <v>0</v>
      </c>
      <c r="AN6" s="30"/>
      <c r="AO6" s="30"/>
      <c r="AP6" s="31" t="n">
        <v>0.09</v>
      </c>
      <c r="AQ6" s="30" t="n">
        <v>0.01</v>
      </c>
      <c r="AR6" s="30" t="n">
        <v>0.1</v>
      </c>
      <c r="AS6" s="30"/>
      <c r="AT6" s="30"/>
      <c r="AU6" s="31" t="n">
        <v>0.01</v>
      </c>
      <c r="AV6" s="30" t="n">
        <v>0</v>
      </c>
      <c r="AW6" s="30" t="n">
        <v>0</v>
      </c>
      <c r="AX6" s="30"/>
      <c r="AY6" s="30"/>
      <c r="AZ6" s="30"/>
      <c r="BA6" s="30"/>
      <c r="BB6" s="30" t="n">
        <v>0</v>
      </c>
      <c r="BC6" s="30" t="n">
        <v>0</v>
      </c>
      <c r="BD6" s="30" t="n">
        <v>0</v>
      </c>
      <c r="BE6" s="30" t="n">
        <v>0</v>
      </c>
      <c r="BF6" s="30"/>
      <c r="BG6" s="30"/>
      <c r="BH6" s="31" t="n">
        <v>0</v>
      </c>
      <c r="BI6" s="30" t="n">
        <v>0</v>
      </c>
      <c r="BJ6" s="30" t="n">
        <v>0</v>
      </c>
      <c r="BK6" s="30"/>
      <c r="BL6" s="31"/>
      <c r="BM6" s="30"/>
      <c r="BN6" s="30"/>
      <c r="BO6" s="31" t="n">
        <v>0</v>
      </c>
      <c r="BP6" s="30" t="n">
        <v>0</v>
      </c>
      <c r="BQ6" s="30"/>
      <c r="BR6" s="30"/>
      <c r="BS6" s="30" t="n">
        <v>1.23999999999999999</v>
      </c>
      <c r="BT6" s="30"/>
      <c r="BU6" s="30" t="n">
        <v>0.640000000000000036</v>
      </c>
      <c r="BV6" s="27" t="n">
        <v>0</v>
      </c>
    </row>
    <row r="7" spans="1:74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 t="n">
        <v>0.4</v>
      </c>
      <c r="K7" s="30" t="n">
        <v>0.770000000000000018</v>
      </c>
      <c r="L7" s="30" t="n">
        <v>0.390000000000000036</v>
      </c>
      <c r="M7" s="31" t="n">
        <v>0.379999999999999982</v>
      </c>
      <c r="N7" s="30"/>
      <c r="O7" s="30"/>
      <c r="P7" s="31" t="n">
        <v>0.09</v>
      </c>
      <c r="Q7" s="31" t="n">
        <v>2.35000000000000009</v>
      </c>
      <c r="R7" s="31" t="n">
        <v>0.03</v>
      </c>
      <c r="S7" s="30" t="n">
        <v>0.05</v>
      </c>
      <c r="T7" s="30" t="n">
        <v>0.110000000000000009</v>
      </c>
      <c r="U7" s="31" t="n">
        <v>0.02</v>
      </c>
      <c r="V7" s="30" t="n">
        <v>0.1</v>
      </c>
      <c r="W7" s="31" t="n">
        <v>0.01</v>
      </c>
      <c r="X7" s="30"/>
      <c r="Y7" s="30"/>
      <c r="Z7" s="21"/>
      <c r="AA7" s="30"/>
      <c r="AB7" s="30" t="n">
        <v>1.33000000000000007</v>
      </c>
      <c r="AC7" s="30" t="n">
        <v>0.02</v>
      </c>
      <c r="AD7" s="30" t="n">
        <v>0.1</v>
      </c>
      <c r="AE7" s="30"/>
      <c r="AF7" s="30"/>
      <c r="AG7" s="30" t="n">
        <v>1.02000000000000002</v>
      </c>
      <c r="AH7" s="31" t="n">
        <v>0.1</v>
      </c>
      <c r="AI7" s="30"/>
      <c r="AJ7" s="30"/>
      <c r="AK7" s="30" t="n">
        <v>0.460000000000000053</v>
      </c>
      <c r="AL7" s="30" t="n">
        <v>0</v>
      </c>
      <c r="AM7" s="30" t="n">
        <v>0.02</v>
      </c>
      <c r="AN7" s="30"/>
      <c r="AO7" s="30"/>
      <c r="AP7" s="31" t="n">
        <v>0.490000000000000036</v>
      </c>
      <c r="AQ7" s="30" t="n">
        <v>0.03</v>
      </c>
      <c r="AR7" s="30" t="n">
        <v>0.08</v>
      </c>
      <c r="AS7" s="30"/>
      <c r="AT7" s="30"/>
      <c r="AU7" s="31" t="n">
        <v>0.1</v>
      </c>
      <c r="AV7" s="30" t="n">
        <v>0.1</v>
      </c>
      <c r="AW7" s="30" t="n">
        <v>0.110000000000000009</v>
      </c>
      <c r="AX7" s="30"/>
      <c r="AY7" s="30"/>
      <c r="AZ7" s="30"/>
      <c r="BA7" s="30"/>
      <c r="BB7" s="30" t="n">
        <v>0</v>
      </c>
      <c r="BC7" s="30" t="n">
        <v>0</v>
      </c>
      <c r="BD7" s="30" t="n">
        <v>0</v>
      </c>
      <c r="BE7" s="30" t="n">
        <v>0</v>
      </c>
      <c r="BF7" s="30"/>
      <c r="BG7" s="30"/>
      <c r="BH7" s="31" t="n">
        <v>0.1</v>
      </c>
      <c r="BI7" s="30" t="n">
        <v>0</v>
      </c>
      <c r="BJ7" s="30" t="n">
        <v>0</v>
      </c>
      <c r="BK7" s="30"/>
      <c r="BL7" s="31"/>
      <c r="BM7" s="30"/>
      <c r="BN7" s="30"/>
      <c r="BO7" s="31" t="n">
        <v>0.160000000000000009</v>
      </c>
      <c r="BP7" s="30" t="n">
        <v>0.670000000000000018</v>
      </c>
      <c r="BQ7" s="30"/>
      <c r="BR7" s="30"/>
      <c r="BS7" s="30" t="n">
        <v>1.52000000000000002</v>
      </c>
      <c r="BT7" s="30"/>
      <c r="BU7" s="30" t="n">
        <v>1.08000000000000007</v>
      </c>
      <c r="BV7" s="27" t="n">
        <v>0</v>
      </c>
    </row>
    <row r="8" spans="1:74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1" t="n">
        <v>12.5999999999999996</v>
      </c>
      <c r="K8" s="31" t="n">
        <v>11.9399999999999995</v>
      </c>
      <c r="L8" s="31" t="n">
        <v>7.62999999999999989</v>
      </c>
      <c r="M8" s="31" t="n">
        <v>7.69000000000000039</v>
      </c>
      <c r="N8" s="30"/>
      <c r="O8" s="30"/>
      <c r="P8" s="31" t="n">
        <v>7.08999999999999986</v>
      </c>
      <c r="Q8" s="31" t="n">
        <v>28.5300000000000011</v>
      </c>
      <c r="R8" s="31" t="n">
        <v>5.87999999999999989</v>
      </c>
      <c r="S8" s="31" t="n">
        <v>18.7600000000000016</v>
      </c>
      <c r="T8" s="31" t="n">
        <v>18.1999999999999993</v>
      </c>
      <c r="U8" s="31" t="n">
        <v>1.52000000000000002</v>
      </c>
      <c r="V8" s="31" t="n">
        <v>5.75</v>
      </c>
      <c r="W8" s="31" t="n">
        <v>2.91999999999999993</v>
      </c>
      <c r="X8" s="30"/>
      <c r="Y8" s="30"/>
      <c r="Z8" s="21"/>
      <c r="AA8" s="30"/>
      <c r="AB8" s="31" t="n">
        <v>39.0499999999999972</v>
      </c>
      <c r="AC8" s="31" t="n">
        <v>1.10000000000000009</v>
      </c>
      <c r="AD8" s="31" t="n">
        <v>1.3600000000000001</v>
      </c>
      <c r="AE8" s="30"/>
      <c r="AF8" s="30"/>
      <c r="AG8" s="31" t="n">
        <v>43.7800000000000011</v>
      </c>
      <c r="AH8" s="31" t="n">
        <v>5.57000000000000028</v>
      </c>
      <c r="AI8" s="30"/>
      <c r="AJ8" s="30"/>
      <c r="AK8" s="31" t="n">
        <v>26.4699999999999989</v>
      </c>
      <c r="AL8" s="31" t="n">
        <v>0.15</v>
      </c>
      <c r="AM8" s="31" t="n">
        <v>0.2</v>
      </c>
      <c r="AN8" s="30"/>
      <c r="AO8" s="30"/>
      <c r="AP8" s="31" t="n">
        <v>1.37000000000000011</v>
      </c>
      <c r="AQ8" s="31" t="n">
        <v>0.04</v>
      </c>
      <c r="AR8" s="31" t="n">
        <v>0.0700000000000000089</v>
      </c>
      <c r="AS8" s="30"/>
      <c r="AT8" s="30"/>
      <c r="AU8" s="31" t="n">
        <v>2.10999999999999988</v>
      </c>
      <c r="AV8" s="31" t="n">
        <v>0.160000000000000009</v>
      </c>
      <c r="AW8" s="31" t="n">
        <v>0.08</v>
      </c>
      <c r="AX8" s="30"/>
      <c r="AY8" s="30"/>
      <c r="AZ8" s="30"/>
      <c r="BA8" s="30"/>
      <c r="BB8" s="31" t="n">
        <v>0.770000000000000018</v>
      </c>
      <c r="BC8" s="31" t="n">
        <v>0.02</v>
      </c>
      <c r="BD8" s="31" t="n">
        <v>0.25</v>
      </c>
      <c r="BE8" s="31" t="n">
        <v>0.1</v>
      </c>
      <c r="BF8" s="30"/>
      <c r="BG8" s="30"/>
      <c r="BH8" s="31" t="n">
        <v>0.890000000000000036</v>
      </c>
      <c r="BI8" s="31" t="n">
        <v>0.210000000000000009</v>
      </c>
      <c r="BJ8" s="31" t="n">
        <v>0.170000000000000018</v>
      </c>
      <c r="BK8" s="30"/>
      <c r="BL8" s="31"/>
      <c r="BM8" s="30"/>
      <c r="BN8" s="30"/>
      <c r="BO8" s="31" t="n">
        <v>2.10000000000000009</v>
      </c>
      <c r="BP8" s="31" t="n">
        <v>2.62000000000000011</v>
      </c>
      <c r="BQ8" s="30"/>
      <c r="BR8" s="30"/>
      <c r="BS8" s="31" t="n">
        <v>5.33999999999999986</v>
      </c>
      <c r="BT8" s="30"/>
      <c r="BU8" s="31" t="n">
        <v>5.44000000000000039</v>
      </c>
      <c r="BV8" s="27" t="n">
        <v>0.140000000000000018</v>
      </c>
    </row>
    <row r="9" spans="1:74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1" t="n">
        <v>186.099999999999994</v>
      </c>
      <c r="K9" s="31" t="n">
        <v>186.780000000000001</v>
      </c>
      <c r="L9" s="31" t="n">
        <v>231.879999999999995</v>
      </c>
      <c r="M9" s="31" t="n">
        <v>251.349999999999994</v>
      </c>
      <c r="N9" s="30"/>
      <c r="O9" s="30"/>
      <c r="P9" s="31" t="n">
        <v>174.659999999999997</v>
      </c>
      <c r="Q9" s="31" t="n">
        <v>192.180000000000007</v>
      </c>
      <c r="R9" s="31" t="n">
        <v>276.939999999999998</v>
      </c>
      <c r="S9" s="31" t="n">
        <v>219.569999999999993</v>
      </c>
      <c r="T9" s="31" t="n">
        <v>212.009999999999991</v>
      </c>
      <c r="U9" s="31" t="n">
        <v>123.480000000000004</v>
      </c>
      <c r="V9" s="31" t="n">
        <v>322.620000000000005</v>
      </c>
      <c r="W9" s="31" t="n">
        <v>161.460000000000008</v>
      </c>
      <c r="X9" s="30"/>
      <c r="Y9" s="30"/>
      <c r="Z9" s="21"/>
      <c r="AA9" s="30"/>
      <c r="AB9" s="31" t="n">
        <v>282.360000000000014</v>
      </c>
      <c r="AC9" s="31" t="n">
        <v>265.319999999999993</v>
      </c>
      <c r="AD9" s="31" t="n">
        <v>277.170000000000016</v>
      </c>
      <c r="AE9" s="30"/>
      <c r="AF9" s="30"/>
      <c r="AG9" s="31" t="n">
        <v>210.530000000000001</v>
      </c>
      <c r="AH9" s="31" t="n">
        <v>179.800000000000011</v>
      </c>
      <c r="AI9" s="30"/>
      <c r="AJ9" s="30"/>
      <c r="AK9" s="31" t="n">
        <v>270.79000000000002</v>
      </c>
      <c r="AL9" s="31" t="n">
        <v>45.1499999999999986</v>
      </c>
      <c r="AM9" s="31" t="n">
        <v>47.5399999999999991</v>
      </c>
      <c r="AN9" s="30"/>
      <c r="AO9" s="30"/>
      <c r="AP9" s="31" t="n">
        <v>19.2100000000000009</v>
      </c>
      <c r="AQ9" s="31" t="n">
        <v>14.5399999999999991</v>
      </c>
      <c r="AR9" s="31" t="n">
        <v>15.7799999999999994</v>
      </c>
      <c r="AS9" s="30"/>
      <c r="AT9" s="30"/>
      <c r="AU9" s="31" t="n">
        <v>100.709999999999994</v>
      </c>
      <c r="AV9" s="31" t="n">
        <v>9.63000000000000078</v>
      </c>
      <c r="AW9" s="31" t="n">
        <v>10.1999999999999993</v>
      </c>
      <c r="AX9" s="30"/>
      <c r="AY9" s="30"/>
      <c r="AZ9" s="30"/>
      <c r="BA9" s="30"/>
      <c r="BB9" s="31" t="n">
        <v>110.659999999999997</v>
      </c>
      <c r="BC9" s="31" t="n">
        <v>20.2899999999999991</v>
      </c>
      <c r="BD9" s="31" t="n">
        <v>36.7700000000000031</v>
      </c>
      <c r="BE9" s="31" t="n">
        <v>27.75</v>
      </c>
      <c r="BF9" s="30"/>
      <c r="BG9" s="30"/>
      <c r="BH9" s="31" t="n">
        <v>98.8400000000000034</v>
      </c>
      <c r="BI9" s="31" t="n">
        <v>126.530000000000001</v>
      </c>
      <c r="BJ9" s="31" t="n">
        <v>21.2800000000000011</v>
      </c>
      <c r="BK9" s="30"/>
      <c r="BL9" s="31"/>
      <c r="BM9" s="30"/>
      <c r="BN9" s="30"/>
      <c r="BO9" s="31" t="n">
        <v>72.5</v>
      </c>
      <c r="BP9" s="31" t="n">
        <v>139.47999999999999</v>
      </c>
      <c r="BQ9" s="30"/>
      <c r="BR9" s="30"/>
      <c r="BS9" s="31" t="n">
        <v>75.5300000000000011</v>
      </c>
      <c r="BT9" s="30"/>
      <c r="BU9" s="31" t="n">
        <v>96.1500000000000057</v>
      </c>
      <c r="BV9" s="27" t="n">
        <v>20.5799999999999983</v>
      </c>
    </row>
    <row r="10" spans="1:74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1" t="n">
        <v>95.4000000000000057</v>
      </c>
      <c r="K10" s="31" t="n">
        <v>100.700000000000003</v>
      </c>
      <c r="L10" s="31" t="n">
        <v>51.259999999999998</v>
      </c>
      <c r="M10" s="31" t="n">
        <v>55.9799999999999969</v>
      </c>
      <c r="N10" s="30"/>
      <c r="O10" s="30"/>
      <c r="P10" s="31" t="n">
        <v>58.9299999999999997</v>
      </c>
      <c r="Q10" s="31" t="n">
        <v>69.1099999999999994</v>
      </c>
      <c r="R10" s="31" t="n">
        <v>39.2999999999999972</v>
      </c>
      <c r="S10" s="31" t="n">
        <v>71.2999999999999972</v>
      </c>
      <c r="T10" s="31" t="n">
        <v>71.2399999999999949</v>
      </c>
      <c r="U10" s="31" t="n">
        <v>117.469999999999999</v>
      </c>
      <c r="V10" s="31" t="n">
        <v>106.760000000000005</v>
      </c>
      <c r="W10" s="31" t="n">
        <v>61.7100000000000009</v>
      </c>
      <c r="X10" s="30"/>
      <c r="Y10" s="30"/>
      <c r="Z10" s="21"/>
      <c r="AA10" s="30"/>
      <c r="AB10" s="31" t="n">
        <v>9.10999999999999943</v>
      </c>
      <c r="AC10" s="31" t="n">
        <v>109.620000000000005</v>
      </c>
      <c r="AD10" s="31" t="n">
        <v>113.840000000000003</v>
      </c>
      <c r="AE10" s="30"/>
      <c r="AF10" s="30"/>
      <c r="AG10" s="31" t="n">
        <v>14.5</v>
      </c>
      <c r="AH10" s="31" t="n">
        <v>55.7299999999999969</v>
      </c>
      <c r="AI10" s="30"/>
      <c r="AJ10" s="30"/>
      <c r="AK10" s="31" t="n">
        <v>21.7199999999999989</v>
      </c>
      <c r="AL10" s="31" t="n">
        <v>212.22999999999999</v>
      </c>
      <c r="AM10" s="31" t="n">
        <v>229.259999999999991</v>
      </c>
      <c r="AN10" s="30"/>
      <c r="AO10" s="30"/>
      <c r="AP10" s="31" t="n">
        <v>262.569999999999993</v>
      </c>
      <c r="AQ10" s="31" t="n">
        <v>276.610000000000014</v>
      </c>
      <c r="AR10" s="31" t="n">
        <v>291.430000000000007</v>
      </c>
      <c r="AS10" s="30"/>
      <c r="AT10" s="30"/>
      <c r="AU10" s="31" t="n">
        <v>206.370000000000005</v>
      </c>
      <c r="AV10" s="31" t="n">
        <v>165.590000000000003</v>
      </c>
      <c r="AW10" s="31" t="n">
        <v>178.349999999999994</v>
      </c>
      <c r="AX10" s="30"/>
      <c r="AY10" s="30"/>
      <c r="AZ10" s="30"/>
      <c r="BA10" s="30"/>
      <c r="BB10" s="31" t="n">
        <v>196.889999999999986</v>
      </c>
      <c r="BC10" s="31" t="n">
        <v>271.620000000000005</v>
      </c>
      <c r="BD10" s="31" t="n">
        <v>279.04000000000002</v>
      </c>
      <c r="BE10" s="31" t="n">
        <v>257.04000000000002</v>
      </c>
      <c r="BF10" s="30"/>
      <c r="BG10" s="30"/>
      <c r="BH10" s="31" t="n">
        <v>141.300000000000011</v>
      </c>
      <c r="BI10" s="31" t="n">
        <v>227.650000000000006</v>
      </c>
      <c r="BJ10" s="31" t="n">
        <v>245.569999999999993</v>
      </c>
      <c r="BK10" s="30"/>
      <c r="BL10" s="31"/>
      <c r="BM10" s="30"/>
      <c r="BN10" s="30"/>
      <c r="BO10" s="31" t="n">
        <v>173.659999999999997</v>
      </c>
      <c r="BP10" s="31" t="n">
        <v>137.490000000000009</v>
      </c>
      <c r="BQ10" s="30"/>
      <c r="BR10" s="30"/>
      <c r="BS10" s="31" t="n">
        <v>185.72999999999999</v>
      </c>
      <c r="BT10" s="30"/>
      <c r="BU10" s="31" t="n">
        <v>216.860000000000014</v>
      </c>
      <c r="BV10" s="27" t="n">
        <v>184.199999999999989</v>
      </c>
    </row>
    <row r="11" spans="1:74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1" t="n">
        <v>2.70000000000000018</v>
      </c>
      <c r="K11" s="31" t="n">
        <v>2.56000000000000005</v>
      </c>
      <c r="L11" s="31" t="n">
        <v>0.440000000000000036</v>
      </c>
      <c r="M11" s="31" t="n">
        <v>0.6</v>
      </c>
      <c r="N11" s="30"/>
      <c r="O11" s="30"/>
      <c r="P11" s="31" t="n">
        <v>0.6</v>
      </c>
      <c r="Q11" s="31" t="n">
        <v>3.81000000000000014</v>
      </c>
      <c r="R11" s="31" t="n">
        <v>0.689999999999999947</v>
      </c>
      <c r="S11" s="31" t="n">
        <v>3.70000000000000018</v>
      </c>
      <c r="T11" s="31" t="n">
        <v>3.70999999999999996</v>
      </c>
      <c r="U11" s="31" t="n">
        <v>1.82000000000000011</v>
      </c>
      <c r="V11" s="31" t="n">
        <v>1.66999999999999993</v>
      </c>
      <c r="W11" s="31" t="n">
        <v>0.890000000000000036</v>
      </c>
      <c r="X11" s="30"/>
      <c r="Y11" s="30"/>
      <c r="Z11" s="21"/>
      <c r="AA11" s="30"/>
      <c r="AB11" s="31" t="n">
        <v>0.0700000000000000089</v>
      </c>
      <c r="AC11" s="31" t="n">
        <v>1.62999999999999989</v>
      </c>
      <c r="AD11" s="31" t="n">
        <v>1.83000000000000007</v>
      </c>
      <c r="AE11" s="30"/>
      <c r="AF11" s="30"/>
      <c r="AG11" s="31" t="n">
        <v>0.03</v>
      </c>
      <c r="AH11" s="31" t="n">
        <v>1.85</v>
      </c>
      <c r="AI11" s="30"/>
      <c r="AJ11" s="30"/>
      <c r="AK11" s="31" t="n">
        <v>0.210000000000000009</v>
      </c>
      <c r="AL11" s="31" t="n">
        <v>16.1799999999999997</v>
      </c>
      <c r="AM11" s="31" t="n">
        <v>18.0700000000000003</v>
      </c>
      <c r="AN11" s="30"/>
      <c r="AO11" s="30"/>
      <c r="AP11" s="31" t="n">
        <v>13.5099999999999998</v>
      </c>
      <c r="AQ11" s="31" t="n">
        <v>13.7799999999999994</v>
      </c>
      <c r="AR11" s="31" t="n">
        <v>14.3200000000000003</v>
      </c>
      <c r="AS11" s="30"/>
      <c r="AT11" s="30"/>
      <c r="AU11" s="31" t="n">
        <v>9.91000000000000014</v>
      </c>
      <c r="AV11" s="31" t="n">
        <v>10.6300000000000008</v>
      </c>
      <c r="AW11" s="31" t="n">
        <v>11.7599999999999998</v>
      </c>
      <c r="AX11" s="30"/>
      <c r="AY11" s="30"/>
      <c r="AZ11" s="30"/>
      <c r="BA11" s="30"/>
      <c r="BB11" s="31" t="n">
        <v>3.66999999999999993</v>
      </c>
      <c r="BC11" s="31" t="n">
        <v>70.2800000000000011</v>
      </c>
      <c r="BD11" s="31" t="n">
        <v>11.9399999999999995</v>
      </c>
      <c r="BE11" s="31" t="n">
        <v>12.8499999999999996</v>
      </c>
      <c r="BF11" s="30"/>
      <c r="BG11" s="30"/>
      <c r="BH11" s="31" t="n">
        <v>2</v>
      </c>
      <c r="BI11" s="31" t="n">
        <v>9.76999999999999957</v>
      </c>
      <c r="BJ11" s="31" t="n">
        <v>12.5899999999999999</v>
      </c>
      <c r="BK11" s="30"/>
      <c r="BL11" s="31"/>
      <c r="BM11" s="30"/>
      <c r="BN11" s="30"/>
      <c r="BO11" s="31" t="n">
        <v>9.60999999999999943</v>
      </c>
      <c r="BP11" s="31" t="n">
        <v>7.04999999999999982</v>
      </c>
      <c r="BQ11" s="30"/>
      <c r="BR11" s="30"/>
      <c r="BS11" s="31" t="n">
        <v>6.62999999999999989</v>
      </c>
      <c r="BT11" s="30"/>
      <c r="BU11" s="31" t="n">
        <v>10.8499999999999996</v>
      </c>
      <c r="BV11" s="27" t="n">
        <v>4.40000000000000036</v>
      </c>
    </row>
    <row r="12" spans="1:74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1" t="n">
        <v>0.1</v>
      </c>
      <c r="K12" s="31" t="n">
        <v>0.02</v>
      </c>
      <c r="L12" s="31" t="n">
        <v>0</v>
      </c>
      <c r="M12" s="31" t="n">
        <v>0</v>
      </c>
      <c r="N12" s="30"/>
      <c r="O12" s="30"/>
      <c r="P12" s="31" t="n">
        <v>0</v>
      </c>
      <c r="Q12" s="31" t="n">
        <v>0.06</v>
      </c>
      <c r="R12" s="31" t="n">
        <v>0</v>
      </c>
      <c r="S12" s="31" t="n">
        <v>0.09</v>
      </c>
      <c r="T12" s="31" t="n">
        <v>0.230000000000000027</v>
      </c>
      <c r="U12" s="31" t="n">
        <v>0.02</v>
      </c>
      <c r="V12" s="31" t="n">
        <v>0</v>
      </c>
      <c r="W12" s="31" t="n">
        <v>0</v>
      </c>
      <c r="X12" s="30"/>
      <c r="Y12" s="30"/>
      <c r="Z12" s="21"/>
      <c r="AA12" s="30"/>
      <c r="AB12" s="31" t="n">
        <v>0</v>
      </c>
      <c r="AC12" s="31" t="n">
        <v>0</v>
      </c>
      <c r="AD12" s="31" t="n">
        <v>0.09</v>
      </c>
      <c r="AE12" s="30"/>
      <c r="AF12" s="30"/>
      <c r="AG12" s="31" t="n">
        <v>0</v>
      </c>
      <c r="AH12" s="31" t="n">
        <v>0.03</v>
      </c>
      <c r="AI12" s="30"/>
      <c r="AJ12" s="30"/>
      <c r="AK12" s="31" t="n">
        <v>0</v>
      </c>
      <c r="AL12" s="31" t="n">
        <v>0.06</v>
      </c>
      <c r="AM12" s="31" t="n">
        <v>0.2</v>
      </c>
      <c r="AN12" s="30"/>
      <c r="AO12" s="30"/>
      <c r="AP12" s="31" t="n">
        <v>0</v>
      </c>
      <c r="AQ12" s="31" t="n">
        <v>0.170000000000000018</v>
      </c>
      <c r="AR12" s="31" t="n">
        <v>0.220000000000000018</v>
      </c>
      <c r="AS12" s="30"/>
      <c r="AT12" s="30"/>
      <c r="AU12" s="31" t="n">
        <v>0</v>
      </c>
      <c r="AV12" s="31" t="n">
        <v>0.06</v>
      </c>
      <c r="AW12" s="31" t="n">
        <v>0.0700000000000000089</v>
      </c>
      <c r="AX12" s="30"/>
      <c r="AY12" s="30"/>
      <c r="AZ12" s="30"/>
      <c r="BA12" s="30"/>
      <c r="BB12" s="31" t="n">
        <v>0</v>
      </c>
      <c r="BC12" s="31" t="n">
        <v>0.15</v>
      </c>
      <c r="BD12" s="31" t="n">
        <v>0.3</v>
      </c>
      <c r="BE12" s="31" t="n">
        <v>0.15</v>
      </c>
      <c r="BF12" s="30"/>
      <c r="BG12" s="30"/>
      <c r="BH12" s="31" t="n">
        <v>0</v>
      </c>
      <c r="BI12" s="31" t="n">
        <v>0.2</v>
      </c>
      <c r="BJ12" s="31" t="n">
        <v>0.02</v>
      </c>
      <c r="BK12" s="30"/>
      <c r="BL12" s="31"/>
      <c r="BM12" s="30"/>
      <c r="BN12" s="30"/>
      <c r="BO12" s="31" t="n">
        <v>0.02</v>
      </c>
      <c r="BP12" s="31" t="n">
        <v>0</v>
      </c>
      <c r="BQ12" s="30"/>
      <c r="BR12" s="30"/>
      <c r="BS12" s="31" t="n">
        <v>0</v>
      </c>
      <c r="BT12" s="30"/>
      <c r="BU12" s="31" t="n">
        <v>0</v>
      </c>
      <c r="BV12" s="27" t="n">
        <v>0.01</v>
      </c>
    </row>
    <row r="13" spans="1:74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2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28"/>
    </row>
    <row r="14" spans="1:74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>
        <f>(J6/J$4)*100</f>
        <v>0.0673174015483000066</v>
      </c>
      <c r="K14" s="33">
        <f>(K6/K$4)*100</f>
        <v>0.0296990496303999976</v>
      </c>
      <c r="L14" s="33">
        <f>(L6/L$4)*100</f>
        <v>0.00685330500630000117</v>
      </c>
      <c r="M14" s="33">
        <f>(M6/M$4)*100</f>
        <v>0.0157947940359000016</v>
      </c>
      <c r="N14" s="33" t="e">
        <f>(N6/N$4)*100</f>
        <v>#DIV/0!</v>
      </c>
      <c r="O14" s="33" t="e">
        <f>(O6/O$4)*100</f>
        <v>#DIV/0!</v>
      </c>
      <c r="P14" s="33">
        <f>(P6/P$4)*100</f>
        <v>0</v>
      </c>
      <c r="Q14" s="33">
        <f>(Q6/Q$4)*100</f>
        <v>0.0168861870990000007</v>
      </c>
      <c r="R14" s="33">
        <f>(R6/R$4)*100</f>
        <v>0</v>
      </c>
      <c r="S14" s="33">
        <f>(S6/S$4)*100</f>
        <v>0.0255387071030000001</v>
      </c>
      <c r="T14" s="33">
        <f>(T6/T$4)*100</f>
        <v>0.0196193839513000015</v>
      </c>
      <c r="U14" s="33">
        <f>(U6/U$4)*100</f>
        <v>0</v>
      </c>
      <c r="V14" s="33">
        <f>(V6/V$4)*100</f>
        <v>0.00458295142069999972</v>
      </c>
      <c r="W14" s="33">
        <f>(W6/W$4)*100</f>
        <v>0</v>
      </c>
      <c r="X14" s="33" t="e">
        <f>(X6/X$4)*100</f>
        <v>#DIV/0!</v>
      </c>
      <c r="Y14" s="33" t="e">
        <f>(Y6/Y$4)*100</f>
        <v>#DIV/0!</v>
      </c>
      <c r="Z14" s="23" t="e">
        <f>(Z6/Z$4)*100</f>
        <v>#DIV/0!</v>
      </c>
      <c r="AA14" s="33" t="e">
        <f>(AA6/AA$4)*100</f>
        <v>#DIV/0!</v>
      </c>
      <c r="AB14" s="33">
        <f>(AB6/AB$4)*100</f>
        <v>0.14140441663159999</v>
      </c>
      <c r="AC14" s="33">
        <f>(AC6/AC$4)*100</f>
        <v>0</v>
      </c>
      <c r="AD14" s="33">
        <f>(AD6/AD$4)*100</f>
        <v>0</v>
      </c>
      <c r="AE14" s="33" t="e">
        <f>(AE6/AE$4)*100</f>
        <v>#DIV/0!</v>
      </c>
      <c r="AF14" s="33" t="e">
        <f>(AF6/AF$4)*100</f>
        <v>#DIV/0!</v>
      </c>
      <c r="AG14" s="33">
        <f>(AG6/AG$4)*100</f>
        <v>0.26994046518510002</v>
      </c>
      <c r="AH14" s="33">
        <f>(AH6/AH$4)*100</f>
        <v>0</v>
      </c>
      <c r="AI14" s="33" t="e">
        <f>(AI6/AI$4)*100</f>
        <v>#DIV/0!</v>
      </c>
      <c r="AJ14" s="33" t="e">
        <f>(AJ6/AJ$4)*100</f>
        <v>#DIV/0!</v>
      </c>
      <c r="AK14" s="33">
        <f>(AK6/AK$4)*100</f>
        <v>0.0437445319334999994</v>
      </c>
      <c r="AL14" s="33">
        <f>(AL6/AL$4)*100</f>
        <v>0</v>
      </c>
      <c r="AM14" s="33">
        <f>(AM6/AM$4)*100</f>
        <v>0</v>
      </c>
      <c r="AN14" s="33" t="e">
        <f>(AN6/AN$4)*100</f>
        <v>#DIV/0!</v>
      </c>
      <c r="AO14" s="33" t="e">
        <f>(AO6/AO$4)*100</f>
        <v>#DIV/0!</v>
      </c>
      <c r="AP14" s="33">
        <f>(AP6/AP$4)*100</f>
        <v>0.0302643082923999973</v>
      </c>
      <c r="AQ14" s="33">
        <f>(AQ6/AQ$4)*100</f>
        <v>0.00327450145719999952</v>
      </c>
      <c r="AR14" s="33">
        <f>(AR6/AR$4)*100</f>
        <v>0.0310520432244000011</v>
      </c>
      <c r="AS14" s="33" t="e">
        <f>(AS6/AS$4)*100</f>
        <v>#DIV/0!</v>
      </c>
      <c r="AT14" s="33" t="e">
        <f>(AT6/AT$4)*100</f>
        <v>#DIV/0!</v>
      </c>
      <c r="AU14" s="33">
        <f>(AU6/AU$4)*100</f>
        <v>0.00313243954390000034</v>
      </c>
      <c r="AV14" s="33">
        <f>(AV6/AV$4)*100</f>
        <v>0</v>
      </c>
      <c r="AW14" s="33">
        <f>(AW6/AW$4)*100</f>
        <v>0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>
        <f>(BB6/BB$4)*100</f>
        <v>0</v>
      </c>
      <c r="BC14" s="33">
        <f>(BC6/BC$4)*100</f>
        <v>0</v>
      </c>
      <c r="BD14" s="33">
        <f>(BD6/BD$4)*100</f>
        <v>0</v>
      </c>
      <c r="BE14" s="33">
        <f>(BE6/BE$4)*100</f>
        <v>0</v>
      </c>
      <c r="BF14" s="33" t="e">
        <f>(BF6/BF$4)*100</f>
        <v>#DIV/0!</v>
      </c>
      <c r="BG14" s="33" t="e">
        <f>(BG6/BG$4)*100</f>
        <v>#DIV/0!</v>
      </c>
      <c r="BH14" s="33">
        <f>(BH6/BH$4)*100</f>
        <v>0</v>
      </c>
      <c r="BI14" s="33">
        <f>(BI6/BI$4)*100</f>
        <v>0</v>
      </c>
      <c r="BJ14" s="33">
        <f>(BJ6/BJ$4)*100</f>
        <v>0</v>
      </c>
      <c r="BK14" s="33" t="e">
        <f>(BK6/BK$4)*100</f>
        <v>#DIV/0!</v>
      </c>
      <c r="BL14" s="33" t="e">
        <f>(BL6/BL$4)*100</f>
        <v>#DIV/0!</v>
      </c>
      <c r="BM14" s="33" t="e">
        <f>(BM6/BM$4)*100</f>
        <v>#DIV/0!</v>
      </c>
      <c r="BN14" s="33" t="e">
        <f>(BN6/BN$4)*100</f>
        <v>#DIV/0!</v>
      </c>
      <c r="BO14" s="33">
        <f>(BO6/BO$4)*100</f>
        <v>0</v>
      </c>
      <c r="BP14" s="33">
        <f>(BP6/BP$4)*100</f>
        <v>0</v>
      </c>
      <c r="BQ14" s="33" t="e">
        <f>(BQ6/BQ$4)*100</f>
        <v>#DIV/0!</v>
      </c>
      <c r="BR14" s="33" t="e">
        <f>(BR6/BR$4)*100</f>
        <v>#DIV/0!</v>
      </c>
      <c r="BS14" s="33">
        <f>(BS6/BS$4)*100</f>
        <v>0.449177714989500032</v>
      </c>
      <c r="BT14" s="33" t="e">
        <f>(BT6/BT$4)*100</f>
        <v>#DIV/0!</v>
      </c>
      <c r="BU14" s="33">
        <f>(BU6/BU$4)*100</f>
        <v>0.193347633001999988</v>
      </c>
      <c r="BV14" s="29">
        <f>(BV6/BV$4)*100</f>
        <v>0</v>
      </c>
    </row>
    <row r="15" spans="1:74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>
        <f>(J7/J$4)*100</f>
        <v>0.134634803096600009</v>
      </c>
      <c r="K15" s="33">
        <f>(K7/K$4)*100</f>
        <v>0.254091869060200004</v>
      </c>
      <c r="L15" s="33">
        <f>(L7/L$4)*100</f>
        <v>0.133639447623600005</v>
      </c>
      <c r="M15" s="33">
        <f>(M7/M$4)*100</f>
        <v>0.120040434672700003</v>
      </c>
      <c r="N15" s="33" t="e">
        <f>(N7/N$4)*100</f>
        <v>#DIV/0!</v>
      </c>
      <c r="O15" s="33" t="e">
        <f>(O7/O$4)*100</f>
        <v>#DIV/0!</v>
      </c>
      <c r="P15" s="33">
        <f>(P7/P$4)*100</f>
        <v>0.0372547396307999978</v>
      </c>
      <c r="Q15" s="33">
        <f>(Q7/Q$4)*100</f>
        <v>0.793650793650800068</v>
      </c>
      <c r="R15" s="33">
        <f>(R7/R$4)*100</f>
        <v>0.00929656027269999896</v>
      </c>
      <c r="S15" s="33">
        <f>(S7/S$4)*100</f>
        <v>0.0159616919392999979</v>
      </c>
      <c r="T15" s="33">
        <f>(T7/T$4)*100</f>
        <v>0.0359688705775000006</v>
      </c>
      <c r="U15" s="33">
        <f>(U7/U$4)*100</f>
        <v>0.00814199641749999969</v>
      </c>
      <c r="V15" s="33">
        <f>(V7/V$4)*100</f>
        <v>0.0229147571035999986</v>
      </c>
      <c r="W15" s="33">
        <f>(W7/W$4)*100</f>
        <v>0.00440315265729999972</v>
      </c>
      <c r="X15" s="33" t="e">
        <f>(X7/X$4)*100</f>
        <v>#DIV/0!</v>
      </c>
      <c r="Y15" s="33" t="e">
        <f>(Y7/Y$4)*100</f>
        <v>#DIV/0!</v>
      </c>
      <c r="Z15" s="23" t="e">
        <f>(Z7/Z$4)*100</f>
        <v>#DIV/0!</v>
      </c>
      <c r="AA15" s="33" t="e">
        <f>(AA7/AA$4)*100</f>
        <v>#DIV/0!</v>
      </c>
      <c r="AB15" s="33">
        <f>(AB7/AB$4)*100</f>
        <v>0.400144413021200052</v>
      </c>
      <c r="AC15" s="33">
        <f>(AC7/AC$4)*100</f>
        <v>0.00528974582770000001</v>
      </c>
      <c r="AD15" s="33">
        <f>(AD7/AD$4)*100</f>
        <v>0.0253549695739999947</v>
      </c>
      <c r="AE15" s="33" t="e">
        <f>(AE7/AE$4)*100</f>
        <v>#DIV/0!</v>
      </c>
      <c r="AF15" s="33" t="e">
        <f>(AF7/AF$4)*100</f>
        <v>#DIV/0!</v>
      </c>
      <c r="AG15" s="33">
        <f>(AG7/AG$4)*100</f>
        <v>0.377177088340800015</v>
      </c>
      <c r="AH15" s="33">
        <f>(AH7/AH$4)*100</f>
        <v>0.0411488766357000024</v>
      </c>
      <c r="AI15" s="33" t="e">
        <f>(AI7/AI$4)*100</f>
        <v>#DIV/0!</v>
      </c>
      <c r="AJ15" s="33" t="e">
        <f>(AJ7/AJ$4)*100</f>
        <v>#DIV/0!</v>
      </c>
      <c r="AK15" s="33">
        <f>(AK7/AK$4)*100</f>
        <v>0.143732033495799989</v>
      </c>
      <c r="AL15" s="33">
        <f>(AL7/AL$4)*100</f>
        <v>0</v>
      </c>
      <c r="AM15" s="33">
        <f>(AM7/AM$4)*100</f>
        <v>0.00678771423719999945</v>
      </c>
      <c r="AN15" s="33" t="e">
        <f>(AN7/AN$4)*100</f>
        <v>#DIV/0!</v>
      </c>
      <c r="AO15" s="33" t="e">
        <f>(AO7/AO$4)*100</f>
        <v>#DIV/0!</v>
      </c>
      <c r="AP15" s="33">
        <f>(AP7/AP$4)*100</f>
        <v>0.164772345147599992</v>
      </c>
      <c r="AQ15" s="33">
        <f>(AQ7/AQ$4)*100</f>
        <v>0.00982350437150000033</v>
      </c>
      <c r="AR15" s="33">
        <f>(AR7/AR$4)*100</f>
        <v>0.0248416345796000027</v>
      </c>
      <c r="AS15" s="33" t="e">
        <f>(AS7/AS$4)*100</f>
        <v>#DIV/0!</v>
      </c>
      <c r="AT15" s="33" t="e">
        <f>(AT7/AT$4)*100</f>
        <v>#DIV/0!</v>
      </c>
      <c r="AU15" s="33">
        <f>(AU7/AU$4)*100</f>
        <v>0.0313243954392000035</v>
      </c>
      <c r="AV15" s="33">
        <f>(AV7/AV$4)*100</f>
        <v>0.0538735050102000024</v>
      </c>
      <c r="AW15" s="33">
        <f>(AW7/AW$4)*100</f>
        <v>0.0548737902824000034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>
        <f>(BB7/BB$4)*100</f>
        <v>0</v>
      </c>
      <c r="BC15" s="33">
        <f>(BC7/BC$4)*100</f>
        <v>0</v>
      </c>
      <c r="BD15" s="33">
        <f>(BD7/BD$4)*100</f>
        <v>0</v>
      </c>
      <c r="BE15" s="33">
        <f>(BE7/BE$4)*100</f>
        <v>0</v>
      </c>
      <c r="BF15" s="33" t="e">
        <f>(BF7/BF$4)*100</f>
        <v>#DIV/0!</v>
      </c>
      <c r="BG15" s="33" t="e">
        <f>(BG7/BG$4)*100</f>
        <v>#DIV/0!</v>
      </c>
      <c r="BH15" s="33">
        <f>(BH7/BH$4)*100</f>
        <v>0.0411522633745000022</v>
      </c>
      <c r="BI15" s="33">
        <f>(BI7/BI$4)*100</f>
        <v>0</v>
      </c>
      <c r="BJ15" s="33">
        <f>(BJ7/BJ$4)*100</f>
        <v>0</v>
      </c>
      <c r="BK15" s="33" t="e">
        <f>(BK7/BK$4)*100</f>
        <v>#DIV/0!</v>
      </c>
      <c r="BL15" s="33" t="e">
        <f>(BL7/BL$4)*100</f>
        <v>#DIV/0!</v>
      </c>
      <c r="BM15" s="33" t="e">
        <f>(BM7/BM$4)*100</f>
        <v>#DIV/0!</v>
      </c>
      <c r="BN15" s="33" t="e">
        <f>(BN7/BN$4)*100</f>
        <v>#DIV/0!</v>
      </c>
      <c r="BO15" s="33">
        <f>(BO7/BO$4)*100</f>
        <v>0.0619722674102999971</v>
      </c>
      <c r="BP15" s="33">
        <f>(BP7/BP$4)*100</f>
        <v>0.232946248522400001</v>
      </c>
      <c r="BQ15" s="33" t="e">
        <f>(BQ7/BQ$4)*100</f>
        <v>#DIV/0!</v>
      </c>
      <c r="BR15" s="33" t="e">
        <f>(BR7/BR$4)*100</f>
        <v>#DIV/0!</v>
      </c>
      <c r="BS15" s="33">
        <f>(BS7/BS$4)*100</f>
        <v>0.550604940954900002</v>
      </c>
      <c r="BT15" s="33" t="e">
        <f>(BT7/BT$4)*100</f>
        <v>#DIV/0!</v>
      </c>
      <c r="BU15" s="33">
        <f>(BU7/BU$4)*100</f>
        <v>0.326274130690900011</v>
      </c>
      <c r="BV15" s="29">
        <f>(BV7/BV$4)*100</f>
        <v>0</v>
      </c>
    </row>
    <row r="16" spans="1:74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>
        <f>(J8/J$4)*100</f>
        <v>4.24099629754289964</v>
      </c>
      <c r="K16" s="33">
        <f>(K8/K$4)*100</f>
        <v>3.94007391763459971</v>
      </c>
      <c r="L16" s="33">
        <f>(L8/L$4)*100</f>
        <v>2.6145358599184001</v>
      </c>
      <c r="M16" s="33">
        <f>(M8/M$4)*100</f>
        <v>2.42923932271920018</v>
      </c>
      <c r="N16" s="33" t="e">
        <f>(N8/N$4)*100</f>
        <v>#DIV/0!</v>
      </c>
      <c r="O16" s="33" t="e">
        <f>(O8/O$4)*100</f>
        <v>#DIV/0!</v>
      </c>
      <c r="P16" s="33">
        <f>(P8/P$4)*100</f>
        <v>2.9348455998012998</v>
      </c>
      <c r="Q16" s="33">
        <f>(Q8/Q$4)*100</f>
        <v>9.63525835866260039</v>
      </c>
      <c r="R16" s="33">
        <f>(R8/R$4)*100</f>
        <v>1.82212581344900002</v>
      </c>
      <c r="S16" s="33">
        <f>(S8/S$4)*100</f>
        <v>5.98882681564249975</v>
      </c>
      <c r="T16" s="33">
        <f>(T8/T$4)*100</f>
        <v>5.95121313190769996</v>
      </c>
      <c r="U16" s="33">
        <f>(U8/U$4)*100</f>
        <v>0.618791727731600005</v>
      </c>
      <c r="V16" s="33">
        <f>(V8/V$4)*100</f>
        <v>1.31759853345550004</v>
      </c>
      <c r="W16" s="33">
        <f>(W8/W$4)*100</f>
        <v>1.28572057593239997</v>
      </c>
      <c r="X16" s="33" t="e">
        <f>(X8/X$4)*100</f>
        <v>#DIV/0!</v>
      </c>
      <c r="Y16" s="33" t="e">
        <f>(Y8/Y$4)*100</f>
        <v>#DIV/0!</v>
      </c>
      <c r="Z16" s="23" t="e">
        <f>(Z8/Z$4)*100</f>
        <v>#DIV/0!</v>
      </c>
      <c r="AA16" s="33" t="e">
        <f>(AA8/AA$4)*100</f>
        <v>#DIV/0!</v>
      </c>
      <c r="AB16" s="33">
        <f>(AB8/AB$4)*100</f>
        <v>11.7486009988567002</v>
      </c>
      <c r="AC16" s="33">
        <f>(AC8/AC$4)*100</f>
        <v>0.290936020524199979</v>
      </c>
      <c r="AD16" s="33">
        <f>(AD8/AD$4)*100</f>
        <v>0.344827586206899994</v>
      </c>
      <c r="AE16" s="33" t="e">
        <f>(AE8/AE$4)*100</f>
        <v>#DIV/0!</v>
      </c>
      <c r="AF16" s="33" t="e">
        <f>(AF8/AF$4)*100</f>
        <v>#DIV/0!</v>
      </c>
      <c r="AG16" s="33">
        <f>(AG8/AG$4)*100</f>
        <v>16.1890322819213992</v>
      </c>
      <c r="AH16" s="33">
        <f>(AH8/AH$4)*100</f>
        <v>2.29199242860669994</v>
      </c>
      <c r="AI16" s="33" t="e">
        <f>(AI8/AI$4)*100</f>
        <v>#DIV/0!</v>
      </c>
      <c r="AJ16" s="33" t="e">
        <f>(AJ8/AJ$4)*100</f>
        <v>#DIV/0!</v>
      </c>
      <c r="AK16" s="33">
        <f>(AK8/AK$4)*100</f>
        <v>8.27084114485690058</v>
      </c>
      <c r="AL16" s="33">
        <f>(AL8/AL$4)*100</f>
        <v>0.0547305432918999912</v>
      </c>
      <c r="AM16" s="33">
        <f>(AM8/AM$4)*100</f>
        <v>0.0678771423723000034</v>
      </c>
      <c r="AN16" s="33" t="e">
        <f>(AN8/AN$4)*100</f>
        <v>#DIV/0!</v>
      </c>
      <c r="AO16" s="33" t="e">
        <f>(AO8/AO$4)*100</f>
        <v>#DIV/0!</v>
      </c>
      <c r="AP16" s="33">
        <f>(AP8/AP$4)*100</f>
        <v>0.460690026229100003</v>
      </c>
      <c r="AQ16" s="33">
        <f>(AQ8/AQ$4)*100</f>
        <v>0.0130980058286000012</v>
      </c>
      <c r="AR16" s="33">
        <f>(AR8/AR$4)*100</f>
        <v>0.0217364302570999968</v>
      </c>
      <c r="AS16" s="33" t="e">
        <f>(AS8/AS$4)*100</f>
        <v>#DIV/0!</v>
      </c>
      <c r="AT16" s="33" t="e">
        <f>(AT8/AT$4)*100</f>
        <v>#DIV/0!</v>
      </c>
      <c r="AU16" s="33">
        <f>(AU8/AU$4)*100</f>
        <v>0.660944743766400045</v>
      </c>
      <c r="AV16" s="33">
        <f>(AV8/AV$4)*100</f>
        <v>0.0861976080164000003</v>
      </c>
      <c r="AW16" s="33">
        <f>(AW8/AW$4)*100</f>
        <v>0.0399082111144000073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>
        <f>(BB8/BB$4)*100</f>
        <v>0.246605175506000007</v>
      </c>
      <c r="BC16" s="33">
        <f>(BC8/BC$4)*100</f>
        <v>0.00552120141340000004</v>
      </c>
      <c r="BD16" s="33">
        <f>(BD8/BD$4)*100</f>
        <v>0.076098867648800006</v>
      </c>
      <c r="BE16" s="33">
        <f>(BE8/BE$4)*100</f>
        <v>0.0335547949802000023</v>
      </c>
      <c r="BF16" s="33" t="e">
        <f>(BF8/BF$4)*100</f>
        <v>#DIV/0!</v>
      </c>
      <c r="BG16" s="33" t="e">
        <f>(BG8/BG$4)*100</f>
        <v>#DIV/0!</v>
      </c>
      <c r="BH16" s="33">
        <f>(BH8/BH$4)*100</f>
        <v>0.366255144032900004</v>
      </c>
      <c r="BI16" s="33">
        <f>(BI8/BI$4)*100</f>
        <v>0.0581524147098000022</v>
      </c>
      <c r="BJ16" s="33">
        <f>(BJ8/BJ$4)*100</f>
        <v>0.0609035216566000059</v>
      </c>
      <c r="BK16" s="33" t="e">
        <f>(BK8/BK$4)*100</f>
        <v>#DIV/0!</v>
      </c>
      <c r="BL16" s="33" t="e">
        <f>(BL8/BL$4)*100</f>
        <v>#DIV/0!</v>
      </c>
      <c r="BM16" s="33" t="e">
        <f>(BM8/BM$4)*100</f>
        <v>#DIV/0!</v>
      </c>
      <c r="BN16" s="33" t="e">
        <f>(BN8/BN$4)*100</f>
        <v>#DIV/0!</v>
      </c>
      <c r="BO16" s="33">
        <f>(BO8/BO$4)*100</f>
        <v>0.813386009760600004</v>
      </c>
      <c r="BP16" s="33">
        <f>(BP8/BP$4)*100</f>
        <v>0.910924136012799934</v>
      </c>
      <c r="BQ16" s="33" t="e">
        <f>(BQ8/BQ$4)*100</f>
        <v>#DIV/0!</v>
      </c>
      <c r="BR16" s="33" t="e">
        <f>(BR8/BR$4)*100</f>
        <v>#DIV/0!</v>
      </c>
      <c r="BS16" s="33">
        <f>(BS8/BS$4)*100</f>
        <v>1.93436209519670008</v>
      </c>
      <c r="BT16" s="33" t="e">
        <f>(BT8/BT$4)*100</f>
        <v>#DIV/0!</v>
      </c>
      <c r="BU16" s="33">
        <f>(BU8/BU$4)*100</f>
        <v>1.64345488051719997</v>
      </c>
      <c r="BV16" s="29">
        <f>(BV8/BV$4)*100</f>
        <v>0.0668896321069999988</v>
      </c>
    </row>
    <row r="17" spans="1:74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>
        <f>(J9/J$4)*100</f>
        <v>62.6388421406933986</v>
      </c>
      <c r="K17" s="33">
        <f>(K9/K$4)*100</f>
        <v>61.6354276663146976</v>
      </c>
      <c r="L17" s="33">
        <f>(L9/L$4)*100</f>
        <v>79.4572182434979055</v>
      </c>
      <c r="M17" s="33">
        <f>(M9/M$4)*100</f>
        <v>79.4004296183977942</v>
      </c>
      <c r="N17" s="33" t="e">
        <f>(N9/N$4)*100</f>
        <v>#DIV/0!</v>
      </c>
      <c r="O17" s="33" t="e">
        <f>(O9/O$4)*100</f>
        <v>#DIV/0!</v>
      </c>
      <c r="P17" s="33">
        <f>(P9/P$4)*100</f>
        <v>72.2990313767696051</v>
      </c>
      <c r="Q17" s="33">
        <f>(Q9/Q$4)*100</f>
        <v>64.9037487335360055</v>
      </c>
      <c r="R17" s="33">
        <f>(R9/R$4)*100</f>
        <v>85.8196467307097066</v>
      </c>
      <c r="S17" s="33">
        <f>(S9/S$4)*100</f>
        <v>70.0941739824421006</v>
      </c>
      <c r="T17" s="33">
        <f>(T9/T$4)*100</f>
        <v>69.3250931920737941</v>
      </c>
      <c r="U17" s="33">
        <f>(U9/U$4)*100</f>
        <v>50.2686858817781967</v>
      </c>
      <c r="V17" s="33">
        <f>(V9/V$4)*100</f>
        <v>73.9275893675526987</v>
      </c>
      <c r="W17" s="33">
        <f>(W9/W$4)*100</f>
        <v>71.0933028048083031</v>
      </c>
      <c r="X17" s="33" t="e">
        <f>(X9/X$4)*100</f>
        <v>#DIV/0!</v>
      </c>
      <c r="Y17" s="33" t="e">
        <f>(Y9/Y$4)*100</f>
        <v>#DIV/0!</v>
      </c>
      <c r="Z17" s="23" t="e">
        <f>(Z9/Z$4)*100</f>
        <v>#DIV/0!</v>
      </c>
      <c r="AA17" s="33" t="e">
        <f>(AA9/AA$4)*100</f>
        <v>#DIV/0!</v>
      </c>
      <c r="AB17" s="33">
        <f>(AB9/AB$4)*100</f>
        <v>84.9509597448703033</v>
      </c>
      <c r="AC17" s="33">
        <f>(AC9/AC$4)*100</f>
        <v>70.1737681504403952</v>
      </c>
      <c r="AD17" s="33">
        <f>(AD9/AD$4)*100</f>
        <v>70.2763691683569931</v>
      </c>
      <c r="AE17" s="33" t="e">
        <f>(AE9/AE$4)*100</f>
        <v>#DIV/0!</v>
      </c>
      <c r="AF17" s="33" t="e">
        <f>(AF9/AF$4)*100</f>
        <v>#DIV/0!</v>
      </c>
      <c r="AG17" s="33">
        <f>(AG9/AG$4)*100</f>
        <v>77.8500905964575054</v>
      </c>
      <c r="AH17" s="33">
        <f>(AH9/AH$4)*100</f>
        <v>73.9856801909307933</v>
      </c>
      <c r="AI17" s="33" t="e">
        <f>(AI9/AI$4)*100</f>
        <v>#DIV/0!</v>
      </c>
      <c r="AJ17" s="33" t="e">
        <f>(AJ9/AJ$4)*100</f>
        <v>#DIV/0!</v>
      </c>
      <c r="AK17" s="33">
        <f>(AK9/AK$4)*100</f>
        <v>84.6112985876766004</v>
      </c>
      <c r="AL17" s="33">
        <f>(AL9/AL$4)*100</f>
        <v>16.4738935308498</v>
      </c>
      <c r="AM17" s="33">
        <f>(AM9/AM$4)*100</f>
        <v>16.1343967418971985</v>
      </c>
      <c r="AN17" s="33" t="e">
        <f>(AN9/AN$4)*100</f>
        <v>#DIV/0!</v>
      </c>
      <c r="AO17" s="33" t="e">
        <f>(AO9/AO$4)*100</f>
        <v>#DIV/0!</v>
      </c>
      <c r="AP17" s="33">
        <f>(AP9/AP$4)*100</f>
        <v>6.45974846997109964</v>
      </c>
      <c r="AQ17" s="33">
        <f>(AQ9/AQ$4)*100</f>
        <v>4.76112511870069977</v>
      </c>
      <c r="AR17" s="33">
        <f>(AR9/AR$4)*100</f>
        <v>4.90001242081730037</v>
      </c>
      <c r="AS17" s="33" t="e">
        <f>(AS9/AS$4)*100</f>
        <v>#DIV/0!</v>
      </c>
      <c r="AT17" s="33" t="e">
        <f>(AT9/AT$4)*100</f>
        <v>#DIV/0!</v>
      </c>
      <c r="AU17" s="33">
        <f>(AU9/AU$4)*100</f>
        <v>31.546798646786101</v>
      </c>
      <c r="AV17" s="33">
        <f>(AV9/AV$4)*100</f>
        <v>5.18801853248570044</v>
      </c>
      <c r="AW17" s="33">
        <f>(AW9/AW$4)*100</f>
        <v>5.08829691709069998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>
        <f>(BB9/BB$4)*100</f>
        <v>35.4406866512939018</v>
      </c>
      <c r="BC17" s="33">
        <f>(BC9/BC$4)*100</f>
        <v>5.60125883392229973</v>
      </c>
      <c r="BD17" s="33">
        <f>(BD9/BD$4)*100</f>
        <v>11.1926214537927997</v>
      </c>
      <c r="BE17" s="33">
        <f>(BE9/BE$4)*100</f>
        <v>9.31145560700620045</v>
      </c>
      <c r="BF17" s="33" t="e">
        <f>(BF9/BF$4)*100</f>
        <v>#DIV/0!</v>
      </c>
      <c r="BG17" s="33" t="e">
        <f>(BG9/BG$4)*100</f>
        <v>#DIV/0!</v>
      </c>
      <c r="BH17" s="33">
        <f>(BH9/BH$4)*100</f>
        <v>40.6748971193416011</v>
      </c>
      <c r="BI17" s="33">
        <f>(BI9/BI$4)*100</f>
        <v>35.0382144439521994</v>
      </c>
      <c r="BJ17" s="33">
        <f>(BJ9/BJ$4)*100</f>
        <v>7.6236878873642997</v>
      </c>
      <c r="BK17" s="33" t="e">
        <f>(BK9/BK$4)*100</f>
        <v>#DIV/0!</v>
      </c>
      <c r="BL17" s="33" t="e">
        <f>(BL9/BL$4)*100</f>
        <v>#DIV/0!</v>
      </c>
      <c r="BM17" s="33" t="e">
        <f>(BM9/BM$4)*100</f>
        <v>#DIV/0!</v>
      </c>
      <c r="BN17" s="33" t="e">
        <f>(BN9/BN$4)*100</f>
        <v>#DIV/0!</v>
      </c>
      <c r="BO17" s="33">
        <f>(BO9/BO$4)*100</f>
        <v>28.0811836703074995</v>
      </c>
      <c r="BP17" s="33">
        <f>(BP9/BP$4)*100</f>
        <v>48.4945414088033004</v>
      </c>
      <c r="BQ17" s="33" t="e">
        <f>(BQ9/BQ$4)*100</f>
        <v>#DIV/0!</v>
      </c>
      <c r="BR17" s="33" t="e">
        <f>(BR9/BR$4)*100</f>
        <v>#DIV/0!</v>
      </c>
      <c r="BS17" s="33">
        <f>(BS9/BS$4)*100</f>
        <v>27.3599942041585003</v>
      </c>
      <c r="BT17" s="33" t="e">
        <f>(BT9/BT$4)*100</f>
        <v>#DIV/0!</v>
      </c>
      <c r="BU17" s="33">
        <f>(BU9/BU$4)*100</f>
        <v>29.0474608017884997</v>
      </c>
      <c r="BV17" s="29">
        <f>(BV9/BV$4)*100</f>
        <v>9.83277591973240028</v>
      </c>
    </row>
    <row r="18" spans="1:74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>
        <f>(J10/J$4)*100</f>
        <v>32.1104005385392028</v>
      </c>
      <c r="K18" s="33">
        <f>(K10/K$4)*100</f>
        <v>33.2299366420275035</v>
      </c>
      <c r="L18" s="33">
        <f>(L10/L$4)*100</f>
        <v>17.5650207312475999</v>
      </c>
      <c r="M18" s="33">
        <f>(M10/M$4)*100</f>
        <v>17.6838514025777016</v>
      </c>
      <c r="N18" s="33" t="e">
        <f>(N10/N$4)*100</f>
        <v>#DIV/0!</v>
      </c>
      <c r="O18" s="33" t="e">
        <f>(O10/O$4)*100</f>
        <v>#DIV/0!</v>
      </c>
      <c r="P18" s="33">
        <f>(P10/P$4)*100</f>
        <v>24.3935756271214998</v>
      </c>
      <c r="Q18" s="33">
        <f>(Q10/Q$4)*100</f>
        <v>23.3400878081728997</v>
      </c>
      <c r="R18" s="33">
        <f>(R10/R$4)*100</f>
        <v>12.1784939572357995</v>
      </c>
      <c r="S18" s="33">
        <f>(S10/S$4)*100</f>
        <v>22.7613727055068011</v>
      </c>
      <c r="T18" s="33">
        <f>(T10/T$4)*100</f>
        <v>23.2947485448957003</v>
      </c>
      <c r="U18" s="33">
        <f>(U10/U$4)*100</f>
        <v>47.8220159583130027</v>
      </c>
      <c r="V18" s="33">
        <f>(V10/V$4)*100</f>
        <v>24.4637946837763991</v>
      </c>
      <c r="W18" s="33">
        <f>(W10/W$4)*100</f>
        <v>27.1718550482144998</v>
      </c>
      <c r="X18" s="33" t="e">
        <f>(X10/X$4)*100</f>
        <v>#DIV/0!</v>
      </c>
      <c r="Y18" s="33" t="e">
        <f>(Y10/Y$4)*100</f>
        <v>#DIV/0!</v>
      </c>
      <c r="Z18" s="23" t="e">
        <f>(Z10/Z$4)*100</f>
        <v>#DIV/0!</v>
      </c>
      <c r="AA18" s="33" t="e">
        <f>(AA10/AA$4)*100</f>
        <v>#DIV/0!</v>
      </c>
      <c r="AB18" s="33">
        <f>(AB10/AB$4)*100</f>
        <v>2.74083879896500004</v>
      </c>
      <c r="AC18" s="33">
        <f>(AC10/AC$4)*100</f>
        <v>28.9930968816948003</v>
      </c>
      <c r="AD18" s="33">
        <f>(AD10/AD$4)*100</f>
        <v>28.8640973630832001</v>
      </c>
      <c r="AE18" s="33" t="e">
        <f>(AE10/AE$4)*100</f>
        <v>#DIV/0!</v>
      </c>
      <c r="AF18" s="33" t="e">
        <f>(AF10/AF$4)*100</f>
        <v>#DIV/0!</v>
      </c>
      <c r="AG18" s="33">
        <f>(AG10/AG$4)*100</f>
        <v>5.36183115778569963</v>
      </c>
      <c r="AH18" s="33">
        <f>(AH10/AH$4)*100</f>
        <v>22.9322689490577005</v>
      </c>
      <c r="AI18" s="33" t="e">
        <f>(AI10/AI$4)*100</f>
        <v>#DIV/0!</v>
      </c>
      <c r="AJ18" s="33" t="e">
        <f>(AJ10/AJ$4)*100</f>
        <v>#DIV/0!</v>
      </c>
      <c r="AK18" s="33">
        <f>(AK10/AK$4)*100</f>
        <v>6.78665166854140001</v>
      </c>
      <c r="AL18" s="33">
        <f>(AL10/AL$4)*100</f>
        <v>77.4364213522092939</v>
      </c>
      <c r="AM18" s="33">
        <f>(AM10/AM$4)*100</f>
        <v>77.8075683013745021</v>
      </c>
      <c r="AN18" s="33" t="e">
        <f>(AN10/AN$4)*100</f>
        <v>#DIV/0!</v>
      </c>
      <c r="AO18" s="33" t="e">
        <f>(AO10/AO$4)*100</f>
        <v>#DIV/0!</v>
      </c>
      <c r="AP18" s="33">
        <f>(AP10/AP$4)*100</f>
        <v>88.2944380926761028</v>
      </c>
      <c r="AQ18" s="33">
        <f>(AQ10/AQ$4)*100</f>
        <v>90.5759848063133006</v>
      </c>
      <c r="AR18" s="33">
        <f>(AR10/AR$4)*100</f>
        <v>90.4949695689977034</v>
      </c>
      <c r="AS18" s="33" t="e">
        <f>(AS10/AS$4)*100</f>
        <v>#DIV/0!</v>
      </c>
      <c r="AT18" s="33" t="e">
        <f>(AT10/AT$4)*100</f>
        <v>#DIV/0!</v>
      </c>
      <c r="AU18" s="33">
        <f>(AU10/AU$4)*100</f>
        <v>64.6441548678110962</v>
      </c>
      <c r="AV18" s="33">
        <f>(AV10/AV$4)*100</f>
        <v>89.2091369464497035</v>
      </c>
      <c r="AW18" s="33">
        <f>(AW10/AW$4)*100</f>
        <v>88.9703681532475059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>
        <f>(BB10/BB$4)*100</f>
        <v>63.0572636433512983</v>
      </c>
      <c r="BC18" s="33">
        <f>(BC10/BC$4)*100</f>
        <v>74.9834363957596963</v>
      </c>
      <c r="BD18" s="33">
        <f>(BD10/BD$4)*100</f>
        <v>84.9385121149397975</v>
      </c>
      <c r="BE18" s="33">
        <f>(BE10/BE$4)*100</f>
        <v>86.2492450171129974</v>
      </c>
      <c r="BF18" s="33" t="e">
        <f>(BF10/BF$4)*100</f>
        <v>#DIV/0!</v>
      </c>
      <c r="BG18" s="33" t="e">
        <f>(BG10/BG$4)*100</f>
        <v>#DIV/0!</v>
      </c>
      <c r="BH18" s="33">
        <f>(BH10/BH$4)*100</f>
        <v>58.1481481481482021</v>
      </c>
      <c r="BI18" s="33">
        <f>(BI10/BI$4)*100</f>
        <v>63.039986708019498</v>
      </c>
      <c r="BJ18" s="33">
        <f>(BJ10/BJ$4)*100</f>
        <v>87.9769283129725039</v>
      </c>
      <c r="BK18" s="33" t="e">
        <f>(BK10/BK$4)*100</f>
        <v>#DIV/0!</v>
      </c>
      <c r="BL18" s="33" t="e">
        <f>(BL10/BL$4)*100</f>
        <v>#DIV/0!</v>
      </c>
      <c r="BM18" s="33" t="e">
        <f>(BM10/BM$4)*100</f>
        <v>#DIV/0!</v>
      </c>
      <c r="BN18" s="33" t="e">
        <f>(BN10/BN$4)*100</f>
        <v>#DIV/0!</v>
      </c>
      <c r="BO18" s="33">
        <f>(BO10/BO$4)*100</f>
        <v>67.2631497404911016</v>
      </c>
      <c r="BP18" s="33">
        <f>(BP10/BP$4)*100</f>
        <v>47.8026562825951018</v>
      </c>
      <c r="BQ18" s="33" t="e">
        <f>(BQ10/BQ$4)*100</f>
        <v>#DIV/0!</v>
      </c>
      <c r="BR18" s="33" t="e">
        <f>(BR10/BR$4)*100</f>
        <v>#DIV/0!</v>
      </c>
      <c r="BS18" s="33">
        <f>(BS10/BS$4)*100</f>
        <v>67.2788524233861978</v>
      </c>
      <c r="BT18" s="33" t="e">
        <f>(BT10/BT$4)*100</f>
        <v>#DIV/0!</v>
      </c>
      <c r="BU18" s="33">
        <f>(BU10/BU$4)*100</f>
        <v>65.5146370200295962</v>
      </c>
      <c r="BV18" s="29">
        <f>(BV10/BV$4)*100</f>
        <v>88.0076445293836969</v>
      </c>
    </row>
    <row r="19" spans="1:74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>
        <f>(J11/J$4)*100</f>
        <v>0.908784920902099991</v>
      </c>
      <c r="K19" s="33">
        <f>(K11/K$4)*100</f>
        <v>0.844772967264999863</v>
      </c>
      <c r="L19" s="33">
        <f>(L11/L$4)*100</f>
        <v>0.150772710139499999</v>
      </c>
      <c r="M19" s="33">
        <f>(M11/M$4)*100</f>
        <v>0.18953752843060002</v>
      </c>
      <c r="N19" s="33" t="e">
        <f>(N11/N$4)*100</f>
        <v>#DIV/0!</v>
      </c>
      <c r="O19" s="33" t="e">
        <f>(O11/O$4)*100</f>
        <v>#DIV/0!</v>
      </c>
      <c r="P19" s="33">
        <f>(P11/P$4)*100</f>
        <v>0.248364930871800027</v>
      </c>
      <c r="Q19" s="33">
        <f>(Q11/Q$4)*100</f>
        <v>1.28672745694020009</v>
      </c>
      <c r="R19" s="33">
        <f>(R11/R$4)*100</f>
        <v>0.213820886272100008</v>
      </c>
      <c r="S19" s="33">
        <f>(S11/S$4)*100</f>
        <v>1.18116520351160004</v>
      </c>
      <c r="T19" s="33">
        <f>(T11/T$4)*100</f>
        <v>1.21313190765809997</v>
      </c>
      <c r="U19" s="33">
        <f>(U11/U$4)*100</f>
        <v>0.740921673994500019</v>
      </c>
      <c r="V19" s="33">
        <f>(V11/V$4)*100</f>
        <v>0.382676443629700014</v>
      </c>
      <c r="W19" s="33">
        <f>(W11/W$4)*100</f>
        <v>0.391880586499899977</v>
      </c>
      <c r="X19" s="33" t="e">
        <f>(X11/X$4)*100</f>
        <v>#DIV/0!</v>
      </c>
      <c r="Y19" s="33" t="e">
        <f>(Y11/Y$4)*100</f>
        <v>#DIV/0!</v>
      </c>
      <c r="Z19" s="23" t="e">
        <f>(Z11/Z$4)*100</f>
        <v>#DIV/0!</v>
      </c>
      <c r="AA19" s="33" t="e">
        <f>(AA11/AA$4)*100</f>
        <v>#DIV/0!</v>
      </c>
      <c r="AB19" s="33">
        <f>(AB11/AB$4)*100</f>
        <v>0.0210602322643000006</v>
      </c>
      <c r="AC19" s="33">
        <f>(AC11/AC$4)*100</f>
        <v>0.431114284958600003</v>
      </c>
      <c r="AD19" s="33">
        <f>(AD11/AD$4)*100</f>
        <v>0.46399594320490003</v>
      </c>
      <c r="AE19" s="33" t="e">
        <f>(AE11/AE$4)*100</f>
        <v>#DIV/0!</v>
      </c>
      <c r="AF19" s="33" t="e">
        <f>(AF11/AF$4)*100</f>
        <v>#DIV/0!</v>
      </c>
      <c r="AG19" s="33">
        <f>(AG11/AG$4)*100</f>
        <v>0.0110934437747000003</v>
      </c>
      <c r="AH19" s="33">
        <f>(AH11/AH$4)*100</f>
        <v>0.761254217759899987</v>
      </c>
      <c r="AI19" s="33" t="e">
        <f>(AI11/AI$4)*100</f>
        <v>#DIV/0!</v>
      </c>
      <c r="AJ19" s="33" t="e">
        <f>(AJ11/AJ$4)*100</f>
        <v>#DIV/0!</v>
      </c>
      <c r="AK19" s="33">
        <f>(AK11/AK$4)*100</f>
        <v>0.0656167979003000035</v>
      </c>
      <c r="AL19" s="33">
        <f>(AL11/AL$4)*100</f>
        <v>5.90360126974859956</v>
      </c>
      <c r="AM19" s="33">
        <f>(AM11/AM$4)*100</f>
        <v>6.13269981333789982</v>
      </c>
      <c r="AN19" s="33" t="e">
        <f>(AN11/AN$4)*100</f>
        <v>#DIV/0!</v>
      </c>
      <c r="AO19" s="33" t="e">
        <f>(AO11/AO$4)*100</f>
        <v>#DIV/0!</v>
      </c>
      <c r="AP19" s="33">
        <f>(AP11/AP$4)*100</f>
        <v>4.5430089447844999</v>
      </c>
      <c r="AQ19" s="33">
        <f>(AQ11/AQ$4)*100</f>
        <v>4.5122630079570003</v>
      </c>
      <c r="AR19" s="33">
        <f>(AR11/AR$4)*100</f>
        <v>4.4466525897403999</v>
      </c>
      <c r="AS19" s="33" t="e">
        <f>(AS11/AS$4)*100</f>
        <v>#DIV/0!</v>
      </c>
      <c r="AT19" s="33" t="e">
        <f>(AT11/AT$4)*100</f>
        <v>#DIV/0!</v>
      </c>
      <c r="AU19" s="33">
        <f>(AU11/AU$4)*100</f>
        <v>3.10424758802159984</v>
      </c>
      <c r="AV19" s="33">
        <f>(AV11/AV$4)*100</f>
        <v>5.72675358258809997</v>
      </c>
      <c r="AW19" s="33">
        <f>(AW11/AW$4)*100</f>
        <v>5.86650703382219962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>
        <f>(BB11/BB$4)*100</f>
        <v>1.1753779144248</v>
      </c>
      <c r="BC19" s="33">
        <f>(BC11/BC$4)*100</f>
        <v>19.4015017667844987</v>
      </c>
      <c r="BD19" s="33">
        <f>(BD11/BD$4)*100</f>
        <v>3.63448191890900008</v>
      </c>
      <c r="BE19" s="33">
        <f>(BE11/BE$4)*100</f>
        <v>4.3117911549560004</v>
      </c>
      <c r="BF19" s="33" t="e">
        <f>(BF11/BF$4)*100</f>
        <v>#DIV/0!</v>
      </c>
      <c r="BG19" s="33" t="e">
        <f>(BG11/BG$4)*100</f>
        <v>#DIV/0!</v>
      </c>
      <c r="BH19" s="33">
        <f>(BH11/BH$4)*100</f>
        <v>0.823045267489700016</v>
      </c>
      <c r="BI19" s="33">
        <f>(BI11/BI$4)*100</f>
        <v>2.70547186530790018</v>
      </c>
      <c r="BJ19" s="33">
        <f>(BJ11/BJ$4)*100</f>
        <v>4.51044316268410039</v>
      </c>
      <c r="BK19" s="33" t="e">
        <f>(BK11/BK$4)*100</f>
        <v>#DIV/0!</v>
      </c>
      <c r="BL19" s="33" t="e">
        <f>(BL11/BL$4)*100</f>
        <v>#DIV/0!</v>
      </c>
      <c r="BM19" s="33" t="e">
        <f>(BM11/BM$4)*100</f>
        <v>#DIV/0!</v>
      </c>
      <c r="BN19" s="33" t="e">
        <f>(BN11/BN$4)*100</f>
        <v>#DIV/0!</v>
      </c>
      <c r="BO19" s="33">
        <f>(BO11/BO$4)*100</f>
        <v>3.72220931133319999</v>
      </c>
      <c r="BP19" s="33">
        <f>(BP11/BP$4)*100</f>
        <v>2.45115082400389994</v>
      </c>
      <c r="BQ19" s="33" t="e">
        <f>(BQ11/BQ$4)*100</f>
        <v>#DIV/0!</v>
      </c>
      <c r="BR19" s="33" t="e">
        <f>(BR11/BR$4)*100</f>
        <v>#DIV/0!</v>
      </c>
      <c r="BS19" s="33">
        <f>(BS11/BS$4)*100</f>
        <v>2.40165181482290002</v>
      </c>
      <c r="BT19" s="33" t="e">
        <f>(BT11/BT$4)*100</f>
        <v>#DIV/0!</v>
      </c>
      <c r="BU19" s="33">
        <f>(BU11/BU$4)*100</f>
        <v>3.27784659073740015</v>
      </c>
      <c r="BV19" s="29">
        <f>(BV11/BV$4)*100</f>
        <v>2.10224558050650012</v>
      </c>
    </row>
    <row r="20" spans="1:74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>
        <f>(J12/J$4)*100</f>
        <v>0.0336587007742000033</v>
      </c>
      <c r="K20" s="33">
        <f>(K12/K$4)*100</f>
        <v>0.00659978880679999946</v>
      </c>
      <c r="L20" s="33">
        <f>(L12/L$4)*100</f>
        <v>0</v>
      </c>
      <c r="M20" s="33">
        <f>(M12/M$4)*100</f>
        <v>0</v>
      </c>
      <c r="N20" s="33" t="e">
        <f>(N12/N$4)*100</f>
        <v>#DIV/0!</v>
      </c>
      <c r="O20" s="33" t="e">
        <f>(O12/O$4)*100</f>
        <v>#DIV/0!</v>
      </c>
      <c r="P20" s="33">
        <f>(P12/P$4)*100</f>
        <v>0</v>
      </c>
      <c r="Q20" s="33">
        <f>(Q12/Q$4)*100</f>
        <v>0.0202634245187000017</v>
      </c>
      <c r="R20" s="33">
        <f>(R12/R$4)*100</f>
        <v>0</v>
      </c>
      <c r="S20" s="33">
        <f>(S12/S$4)*100</f>
        <v>0.0287310454907999979</v>
      </c>
      <c r="T20" s="33">
        <f>(T12/T$4)*100</f>
        <v>0.0752076384801999964</v>
      </c>
      <c r="U20" s="33">
        <f>(U12/U$4)*100</f>
        <v>0.00814199641749999969</v>
      </c>
      <c r="V20" s="33">
        <f>(V12/V$4)*100</f>
        <v>0</v>
      </c>
      <c r="W20" s="33">
        <f>(W12/W$4)*100</f>
        <v>0</v>
      </c>
      <c r="X20" s="33" t="e">
        <f>(X12/X$4)*100</f>
        <v>#DIV/0!</v>
      </c>
      <c r="Y20" s="33" t="e">
        <f>(Y12/Y$4)*100</f>
        <v>#DIV/0!</v>
      </c>
      <c r="Z20" s="23" t="e">
        <f>(Z12/Z$4)*100</f>
        <v>#DIV/0!</v>
      </c>
      <c r="AA20" s="33" t="e">
        <f>(AA12/AA$4)*100</f>
        <v>#DIV/0!</v>
      </c>
      <c r="AB20" s="33">
        <f>(AB12/AB$4)*100</f>
        <v>0</v>
      </c>
      <c r="AC20" s="33">
        <f>(AC12/AC$4)*100</f>
        <v>0</v>
      </c>
      <c r="AD20" s="33">
        <f>(AD12/AD$4)*100</f>
        <v>0.0228194726166000006</v>
      </c>
      <c r="AE20" s="33" t="e">
        <f>(AE12/AE$4)*100</f>
        <v>#DIV/0!</v>
      </c>
      <c r="AF20" s="33" t="e">
        <f>(AF12/AF$4)*100</f>
        <v>#DIV/0!</v>
      </c>
      <c r="AG20" s="33">
        <f>(AG12/AG$4)*100</f>
        <v>0</v>
      </c>
      <c r="AH20" s="33">
        <f>(AH12/AH$4)*100</f>
        <v>0.0123446629907000016</v>
      </c>
      <c r="AI20" s="33" t="e">
        <f>(AI12/AI$4)*100</f>
        <v>#DIV/0!</v>
      </c>
      <c r="AJ20" s="33" t="e">
        <f>(AJ12/AJ$4)*100</f>
        <v>#DIV/0!</v>
      </c>
      <c r="AK20" s="33">
        <f>(AK12/AK$4)*100</f>
        <v>0</v>
      </c>
      <c r="AL20" s="33">
        <f>(AL12/AL$4)*100</f>
        <v>0.0218922173167</v>
      </c>
      <c r="AM20" s="33">
        <f>(AM12/AM$4)*100</f>
        <v>0.0678771423723000034</v>
      </c>
      <c r="AN20" s="33" t="e">
        <f>(AN12/AN$4)*100</f>
        <v>#DIV/0!</v>
      </c>
      <c r="AO20" s="33" t="e">
        <f>(AO12/AO$4)*100</f>
        <v>#DIV/0!</v>
      </c>
      <c r="AP20" s="33">
        <f>(AP12/AP$4)*100</f>
        <v>0</v>
      </c>
      <c r="AQ20" s="33">
        <f>(AQ12/AQ$4)*100</f>
        <v>0.0556665247715999989</v>
      </c>
      <c r="AR20" s="33">
        <f>(AR12/AR$4)*100</f>
        <v>0.0683144950937999962</v>
      </c>
      <c r="AS20" s="33" t="e">
        <f>(AS12/AS$4)*100</f>
        <v>#DIV/0!</v>
      </c>
      <c r="AT20" s="33" t="e">
        <f>(AT12/AT$4)*100</f>
        <v>#DIV/0!</v>
      </c>
      <c r="AU20" s="33">
        <f>(AU12/AU$4)*100</f>
        <v>0</v>
      </c>
      <c r="AV20" s="33">
        <f>(AV12/AV$4)*100</f>
        <v>0.0323241030061000023</v>
      </c>
      <c r="AW20" s="33">
        <f>(AW12/AW$4)*100</f>
        <v>0.0349196847250999998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>
        <f>(BB12/BB$4)*100</f>
        <v>0</v>
      </c>
      <c r="BC20" s="33">
        <f>(BC12/BC$4)*100</f>
        <v>0.0414090106007000003</v>
      </c>
      <c r="BD20" s="33">
        <f>(BD12/BD$4)*100</f>
        <v>0.0913186411786000107</v>
      </c>
      <c r="BE20" s="33">
        <f>(BE12/BE$4)*100</f>
        <v>0.050332192470299999</v>
      </c>
      <c r="BF20" s="33" t="e">
        <f>(BF12/BF$4)*100</f>
        <v>#DIV/0!</v>
      </c>
      <c r="BG20" s="33" t="e">
        <f>(BG12/BG$4)*100</f>
        <v>#DIV/0!</v>
      </c>
      <c r="BH20" s="33">
        <f>(BH12/BH$4)*100</f>
        <v>0</v>
      </c>
      <c r="BI20" s="33">
        <f>(BI12/BI$4)*100</f>
        <v>0.0553832521046000004</v>
      </c>
      <c r="BJ20" s="33">
        <f>(BJ12/BJ$4)*100</f>
        <v>0.00716512019490000007</v>
      </c>
      <c r="BK20" s="33" t="e">
        <f>(BK12/BK$4)*100</f>
        <v>#DIV/0!</v>
      </c>
      <c r="BL20" s="33" t="e">
        <f>(BL12/BL$4)*100</f>
        <v>#DIV/0!</v>
      </c>
      <c r="BM20" s="33" t="e">
        <f>(BM12/BM$4)*100</f>
        <v>#DIV/0!</v>
      </c>
      <c r="BN20" s="33" t="e">
        <f>(BN12/BN$4)*100</f>
        <v>#DIV/0!</v>
      </c>
      <c r="BO20" s="33">
        <f>(BO12/BO$4)*100</f>
        <v>0.00774653342630000097</v>
      </c>
      <c r="BP20" s="33">
        <f>(BP12/BP$4)*100</f>
        <v>0</v>
      </c>
      <c r="BQ20" s="33" t="e">
        <f>(BQ12/BQ$4)*100</f>
        <v>#DIV/0!</v>
      </c>
      <c r="BR20" s="33" t="e">
        <f>(BR12/BR$4)*100</f>
        <v>#DIV/0!</v>
      </c>
      <c r="BS20" s="33">
        <f>(BS12/BS$4)*100</f>
        <v>0</v>
      </c>
      <c r="BT20" s="33" t="e">
        <f>(BT12/BT$4)*100</f>
        <v>#DIV/0!</v>
      </c>
      <c r="BU20" s="33">
        <f>(BU12/BU$4)*100</f>
        <v>0</v>
      </c>
      <c r="BV20" s="29">
        <f>(BV12/BV$4)*100</f>
        <v>0.0047778308648000003</v>
      </c>
    </row>
    <row r="21" spans="1:74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2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28"/>
    </row>
    <row r="22" spans="1:74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>
        <f>J14</f>
        <v>0.0673174015483000066</v>
      </c>
      <c r="K22" s="33">
        <f>K14</f>
        <v>0.0296990496303999976</v>
      </c>
      <c r="L22" s="33">
        <f>L14</f>
        <v>0.00685330500630000117</v>
      </c>
      <c r="M22" s="33">
        <f>M14</f>
        <v>0.0157947940359000016</v>
      </c>
      <c r="N22" s="33" t="e">
        <f>N14</f>
        <v>#DIV/0!</v>
      </c>
      <c r="O22" s="33" t="e">
        <f>O14</f>
        <v>#DIV/0!</v>
      </c>
      <c r="P22" s="33">
        <f>P14</f>
        <v>0</v>
      </c>
      <c r="Q22" s="33">
        <f>Q14</f>
        <v>0.0168861870990000007</v>
      </c>
      <c r="R22" s="33">
        <f>R14</f>
        <v>0</v>
      </c>
      <c r="S22" s="33">
        <f>S14</f>
        <v>0.0255387071030000001</v>
      </c>
      <c r="T22" s="33">
        <f>T14</f>
        <v>0.0196193839513000015</v>
      </c>
      <c r="U22" s="33">
        <f>U14</f>
        <v>0</v>
      </c>
      <c r="V22" s="33">
        <f>V14</f>
        <v>0.00458295142069999972</v>
      </c>
      <c r="W22" s="33">
        <f>W14</f>
        <v>0</v>
      </c>
      <c r="X22" s="33" t="e">
        <f>X14</f>
        <v>#DIV/0!</v>
      </c>
      <c r="Y22" s="33" t="e">
        <f>Y14</f>
        <v>#DIV/0!</v>
      </c>
      <c r="Z22" s="23" t="e">
        <f>Z14</f>
        <v>#DIV/0!</v>
      </c>
      <c r="AA22" s="33" t="e">
        <f>AA14</f>
        <v>#DIV/0!</v>
      </c>
      <c r="AB22" s="33">
        <f>AB14</f>
        <v>0.14140441663159999</v>
      </c>
      <c r="AC22" s="33">
        <f>AC14</f>
        <v>0</v>
      </c>
      <c r="AD22" s="33">
        <f>AD14</f>
        <v>0</v>
      </c>
      <c r="AE22" s="33" t="e">
        <f>AE14</f>
        <v>#DIV/0!</v>
      </c>
      <c r="AF22" s="33" t="e">
        <f>AF14</f>
        <v>#DIV/0!</v>
      </c>
      <c r="AG22" s="33">
        <f>AG14</f>
        <v>0.26994046518510002</v>
      </c>
      <c r="AH22" s="33">
        <f>AH14</f>
        <v>0</v>
      </c>
      <c r="AI22" s="33" t="e">
        <f>AI14</f>
        <v>#DIV/0!</v>
      </c>
      <c r="AJ22" s="33" t="e">
        <f>AJ14</f>
        <v>#DIV/0!</v>
      </c>
      <c r="AK22" s="33">
        <f>AK14</f>
        <v>0.0437445319334999994</v>
      </c>
      <c r="AL22" s="33">
        <f>AL14</f>
        <v>0</v>
      </c>
      <c r="AM22" s="33">
        <f>AM14</f>
        <v>0</v>
      </c>
      <c r="AN22" s="33" t="e">
        <f>AN14</f>
        <v>#DIV/0!</v>
      </c>
      <c r="AO22" s="33" t="e">
        <f>AO14</f>
        <v>#DIV/0!</v>
      </c>
      <c r="AP22" s="33">
        <f>AP14</f>
        <v>0.0302643082923999973</v>
      </c>
      <c r="AQ22" s="33">
        <f>AQ14</f>
        <v>0.00327450145719999952</v>
      </c>
      <c r="AR22" s="33">
        <f>AR14</f>
        <v>0.0310520432244000011</v>
      </c>
      <c r="AS22" s="33" t="e">
        <f>AS14</f>
        <v>#DIV/0!</v>
      </c>
      <c r="AT22" s="33" t="e">
        <f>AT14</f>
        <v>#DIV/0!</v>
      </c>
      <c r="AU22" s="33">
        <f>AU14</f>
        <v>0.00313243954390000034</v>
      </c>
      <c r="AV22" s="33">
        <f>AV14</f>
        <v>0</v>
      </c>
      <c r="AW22" s="33">
        <f>AW14</f>
        <v>0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>
        <f>BB14</f>
        <v>0</v>
      </c>
      <c r="BC22" s="33">
        <f>BC14</f>
        <v>0</v>
      </c>
      <c r="BD22" s="33">
        <f>BD14</f>
        <v>0</v>
      </c>
      <c r="BE22" s="33">
        <f>BE14</f>
        <v>0</v>
      </c>
      <c r="BF22" s="33" t="e">
        <f>BF14</f>
        <v>#DIV/0!</v>
      </c>
      <c r="BG22" s="33" t="e">
        <f>BG14</f>
        <v>#DIV/0!</v>
      </c>
      <c r="BH22" s="33">
        <f>BH14</f>
        <v>0</v>
      </c>
      <c r="BI22" s="33">
        <f>BI14</f>
        <v>0</v>
      </c>
      <c r="BJ22" s="33">
        <f>BJ14</f>
        <v>0</v>
      </c>
      <c r="BK22" s="33" t="e">
        <f>BK14</f>
        <v>#DIV/0!</v>
      </c>
      <c r="BL22" s="33" t="e">
        <f>BL14</f>
        <v>#DIV/0!</v>
      </c>
      <c r="BM22" s="33" t="e">
        <f>BM14</f>
        <v>#DIV/0!</v>
      </c>
      <c r="BN22" s="33" t="e">
        <f>BN14</f>
        <v>#DIV/0!</v>
      </c>
      <c r="BO22" s="33">
        <f>BO14</f>
        <v>0</v>
      </c>
      <c r="BP22" s="33">
        <f>BP14</f>
        <v>0</v>
      </c>
      <c r="BQ22" s="33" t="e">
        <f>BQ14</f>
        <v>#DIV/0!</v>
      </c>
      <c r="BR22" s="33" t="e">
        <f>BR14</f>
        <v>#DIV/0!</v>
      </c>
      <c r="BS22" s="33">
        <f>BS14</f>
        <v>0.449177714989500032</v>
      </c>
      <c r="BT22" s="33" t="e">
        <f>BT14</f>
        <v>#DIV/0!</v>
      </c>
      <c r="BU22" s="33">
        <f>BU14</f>
        <v>0.193347633001999988</v>
      </c>
      <c r="BV22" s="29">
        <f>BV14</f>
        <v>0</v>
      </c>
    </row>
    <row r="23" spans="1:74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>
        <f>J15+J22</f>
        <v>0.201952204644900002</v>
      </c>
      <c r="K23" s="33">
        <f>K15+K22</f>
        <v>0.283790918690600016</v>
      </c>
      <c r="L23" s="33">
        <f>L15+L22</f>
        <v>0.140492752629899993</v>
      </c>
      <c r="M23" s="33">
        <f>M15+M22</f>
        <v>0.135835228708599987</v>
      </c>
      <c r="N23" s="33" t="e">
        <f>N15+N22</f>
        <v>#DIV/0!</v>
      </c>
      <c r="O23" s="33" t="e">
        <f>O15+O22</f>
        <v>#DIV/0!</v>
      </c>
      <c r="P23" s="33">
        <f>P15+P22</f>
        <v>0.0372547396307999978</v>
      </c>
      <c r="Q23" s="33">
        <f>Q15+Q22</f>
        <v>0.810536980749800051</v>
      </c>
      <c r="R23" s="33">
        <f>R15+R22</f>
        <v>0.00929656027269999896</v>
      </c>
      <c r="S23" s="33">
        <f>S15+S22</f>
        <v>0.041500399042299998</v>
      </c>
      <c r="T23" s="33">
        <f>T15+T22</f>
        <v>0.0555882545287999985</v>
      </c>
      <c r="U23" s="33">
        <f>U15+U22</f>
        <v>0.00814199641749999969</v>
      </c>
      <c r="V23" s="33">
        <f>V15+V22</f>
        <v>0.0274977085242999975</v>
      </c>
      <c r="W23" s="33">
        <f>W15+W22</f>
        <v>0.00440315265729999972</v>
      </c>
      <c r="X23" s="33" t="e">
        <f>X15+X22</f>
        <v>#DIV/0!</v>
      </c>
      <c r="Y23" s="33" t="e">
        <f>Y15+Y22</f>
        <v>#DIV/0!</v>
      </c>
      <c r="Z23" s="23" t="e">
        <f>Z15+Z22</f>
        <v>#DIV/0!</v>
      </c>
      <c r="AA23" s="33" t="e">
        <f>AA15+AA22</f>
        <v>#DIV/0!</v>
      </c>
      <c r="AB23" s="33">
        <f>AB15+AB22</f>
        <v>0.541548829652800023</v>
      </c>
      <c r="AC23" s="33">
        <f>AC15+AC22</f>
        <v>0.00528974582770000001</v>
      </c>
      <c r="AD23" s="33">
        <f>AD15+AD22</f>
        <v>0.0253549695739999947</v>
      </c>
      <c r="AE23" s="33" t="e">
        <f>AE15+AE22</f>
        <v>#DIV/0!</v>
      </c>
      <c r="AF23" s="33" t="e">
        <f>AF15+AF22</f>
        <v>#DIV/0!</v>
      </c>
      <c r="AG23" s="33">
        <f>AG15+AG22</f>
        <v>0.647117553525899947</v>
      </c>
      <c r="AH23" s="33">
        <f>AH15+AH22</f>
        <v>0.0411488766357000024</v>
      </c>
      <c r="AI23" s="33" t="e">
        <f>AI15+AI22</f>
        <v>#DIV/0!</v>
      </c>
      <c r="AJ23" s="33" t="e">
        <f>AJ15+AJ22</f>
        <v>#DIV/0!</v>
      </c>
      <c r="AK23" s="33">
        <f>AK15+AK22</f>
        <v>0.187476565429300006</v>
      </c>
      <c r="AL23" s="33">
        <f>AL15+AL22</f>
        <v>0</v>
      </c>
      <c r="AM23" s="33">
        <f>AM15+AM22</f>
        <v>0.00678771423719999945</v>
      </c>
      <c r="AN23" s="33" t="e">
        <f>AN15+AN22</f>
        <v>#DIV/0!</v>
      </c>
      <c r="AO23" s="33" t="e">
        <f>AO15+AO22</f>
        <v>#DIV/0!</v>
      </c>
      <c r="AP23" s="33">
        <f>AP15+AP22</f>
        <v>0.195036653440000016</v>
      </c>
      <c r="AQ23" s="33">
        <f>AQ15+AQ22</f>
        <v>0.013098005828699999</v>
      </c>
      <c r="AR23" s="33">
        <f>AR15+AR22</f>
        <v>0.0558936778039999993</v>
      </c>
      <c r="AS23" s="33" t="e">
        <f>AS15+AS22</f>
        <v>#DIV/0!</v>
      </c>
      <c r="AT23" s="33" t="e">
        <f>AT15+AT22</f>
        <v>#DIV/0!</v>
      </c>
      <c r="AU23" s="33">
        <f>AU15+AU22</f>
        <v>0.034456834983100002</v>
      </c>
      <c r="AV23" s="33">
        <f>AV15+AV22</f>
        <v>0.0538735050102000024</v>
      </c>
      <c r="AW23" s="33">
        <f>AW15+AW22</f>
        <v>0.0548737902824000034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>
        <f>BB15+BB22</f>
        <v>0</v>
      </c>
      <c r="BC23" s="33">
        <f>BC15+BC22</f>
        <v>0</v>
      </c>
      <c r="BD23" s="33">
        <f>BD15+BD22</f>
        <v>0</v>
      </c>
      <c r="BE23" s="33">
        <f>BE15+BE22</f>
        <v>0</v>
      </c>
      <c r="BF23" s="33" t="e">
        <f>BF15+BF22</f>
        <v>#DIV/0!</v>
      </c>
      <c r="BG23" s="33" t="e">
        <f>BG15+BG22</f>
        <v>#DIV/0!</v>
      </c>
      <c r="BH23" s="33">
        <f>BH15+BH22</f>
        <v>0.0411522633745000022</v>
      </c>
      <c r="BI23" s="33">
        <f>BI15+BI22</f>
        <v>0</v>
      </c>
      <c r="BJ23" s="33">
        <f>BJ15+BJ22</f>
        <v>0</v>
      </c>
      <c r="BK23" s="33" t="e">
        <f>BK15+BK22</f>
        <v>#DIV/0!</v>
      </c>
      <c r="BL23" s="33" t="e">
        <f>BL15+BL22</f>
        <v>#DIV/0!</v>
      </c>
      <c r="BM23" s="33" t="e">
        <f>BM15+BM22</f>
        <v>#DIV/0!</v>
      </c>
      <c r="BN23" s="33" t="e">
        <f>BN15+BN22</f>
        <v>#DIV/0!</v>
      </c>
      <c r="BO23" s="33">
        <f>BO15+BO22</f>
        <v>0.0619722674102999971</v>
      </c>
      <c r="BP23" s="33">
        <f>BP15+BP22</f>
        <v>0.232946248522400001</v>
      </c>
      <c r="BQ23" s="33" t="e">
        <f>BQ15+BQ22</f>
        <v>#DIV/0!</v>
      </c>
      <c r="BR23" s="33" t="e">
        <f>BR15+BR22</f>
        <v>#DIV/0!</v>
      </c>
      <c r="BS23" s="33">
        <f>BS15+BS22</f>
        <v>0.999782655944400034</v>
      </c>
      <c r="BT23" s="33" t="e">
        <f>BT15+BT22</f>
        <v>#DIV/0!</v>
      </c>
      <c r="BU23" s="33">
        <f>BU15+BU22</f>
        <v>0.519621763692900007</v>
      </c>
      <c r="BV23" s="29">
        <f>BV15+BV22</f>
        <v>0</v>
      </c>
    </row>
    <row r="24" spans="1:74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>
        <f>J16+J23</f>
        <v>4.44294850218780013</v>
      </c>
      <c r="K24" s="33">
        <f>K16+K23</f>
        <v>4.22386483632520005</v>
      </c>
      <c r="L24" s="33">
        <f>L16+L23</f>
        <v>2.75502861254829989</v>
      </c>
      <c r="M24" s="33">
        <f>M16+M23</f>
        <v>2.56507455142779994</v>
      </c>
      <c r="N24" s="33" t="e">
        <f>N16+N23</f>
        <v>#DIV/0!</v>
      </c>
      <c r="O24" s="33" t="e">
        <f>O16+O23</f>
        <v>#DIV/0!</v>
      </c>
      <c r="P24" s="33">
        <f>P16+P23</f>
        <v>2.97210033943209986</v>
      </c>
      <c r="Q24" s="33">
        <f>Q16+Q23</f>
        <v>10.4457953394124008</v>
      </c>
      <c r="R24" s="33">
        <f>R16+R23</f>
        <v>1.83142237372169987</v>
      </c>
      <c r="S24" s="33">
        <f>S16+S23</f>
        <v>6.03032721468480037</v>
      </c>
      <c r="T24" s="33">
        <f>T16+T23</f>
        <v>6.00680138643649997</v>
      </c>
      <c r="U24" s="33">
        <f>U16+U23</f>
        <v>0.62693372414909998</v>
      </c>
      <c r="V24" s="33">
        <f>V16+V23</f>
        <v>1.34509624197980004</v>
      </c>
      <c r="W24" s="33">
        <f>W16+W23</f>
        <v>1.29012372858970004</v>
      </c>
      <c r="X24" s="33" t="e">
        <f>X16+X23</f>
        <v>#DIV/0!</v>
      </c>
      <c r="Y24" s="33" t="e">
        <f>Y16+Y23</f>
        <v>#DIV/0!</v>
      </c>
      <c r="Z24" s="23" t="e">
        <f>Z16+Z23</f>
        <v>#DIV/0!</v>
      </c>
      <c r="AA24" s="33" t="e">
        <f>AA16+AA23</f>
        <v>#DIV/0!</v>
      </c>
      <c r="AB24" s="33">
        <f>AB16+AB23</f>
        <v>12.2901498285095006</v>
      </c>
      <c r="AC24" s="33">
        <f>AC16+AC23</f>
        <v>0.296225766351899988</v>
      </c>
      <c r="AD24" s="33">
        <f>AD16+AD23</f>
        <v>0.37018255578089998</v>
      </c>
      <c r="AE24" s="33" t="e">
        <f>AE16+AE23</f>
        <v>#DIV/0!</v>
      </c>
      <c r="AF24" s="33" t="e">
        <f>AF16+AF23</f>
        <v>#DIV/0!</v>
      </c>
      <c r="AG24" s="33">
        <f>AG16+AG23</f>
        <v>16.8361498354473014</v>
      </c>
      <c r="AH24" s="33">
        <f>AH16+AH23</f>
        <v>2.33314130524240015</v>
      </c>
      <c r="AI24" s="33" t="e">
        <f>AI16+AI23</f>
        <v>#DIV/0!</v>
      </c>
      <c r="AJ24" s="33" t="e">
        <f>AJ16+AJ23</f>
        <v>#DIV/0!</v>
      </c>
      <c r="AK24" s="33">
        <f>AK16+AK23</f>
        <v>8.45831771028620061</v>
      </c>
      <c r="AL24" s="33">
        <f>AL16+AL23</f>
        <v>0.0547305432918999912</v>
      </c>
      <c r="AM24" s="33">
        <f>AM16+AM23</f>
        <v>0.0746648566094999921</v>
      </c>
      <c r="AN24" s="33" t="e">
        <f>AN16+AN23</f>
        <v>#DIV/0!</v>
      </c>
      <c r="AO24" s="33" t="e">
        <f>AO16+AO23</f>
        <v>#DIV/0!</v>
      </c>
      <c r="AP24" s="33">
        <f>AP16+AP23</f>
        <v>0.655726679669100054</v>
      </c>
      <c r="AQ24" s="33">
        <f>AQ16+AQ23</f>
        <v>0.0261960116572999979</v>
      </c>
      <c r="AR24" s="33">
        <f>AR16+AR23</f>
        <v>0.0776301080610999961</v>
      </c>
      <c r="AS24" s="33" t="e">
        <f>AS16+AS23</f>
        <v>#DIV/0!</v>
      </c>
      <c r="AT24" s="33" t="e">
        <f>AT16+AT23</f>
        <v>#DIV/0!</v>
      </c>
      <c r="AU24" s="33">
        <f>AU16+AU23</f>
        <v>0.695401578749500082</v>
      </c>
      <c r="AV24" s="33">
        <f>AV16+AV23</f>
        <v>0.140071113026600003</v>
      </c>
      <c r="AW24" s="33">
        <f>AW16+AW23</f>
        <v>0.0947820013968000019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>
        <f>BB16+BB23</f>
        <v>0.246605175506000007</v>
      </c>
      <c r="BC24" s="33">
        <f>BC16+BC23</f>
        <v>0.00552120141340000004</v>
      </c>
      <c r="BD24" s="33">
        <f>BD16+BD23</f>
        <v>0.076098867648800006</v>
      </c>
      <c r="BE24" s="33">
        <f>BE16+BE23</f>
        <v>0.0335547949802000023</v>
      </c>
      <c r="BF24" s="33" t="e">
        <f>BF16+BF23</f>
        <v>#DIV/0!</v>
      </c>
      <c r="BG24" s="33" t="e">
        <f>BG16+BG23</f>
        <v>#DIV/0!</v>
      </c>
      <c r="BH24" s="33">
        <f>BH16+BH23</f>
        <v>0.40740740740739998</v>
      </c>
      <c r="BI24" s="33">
        <f>BI16+BI23</f>
        <v>0.0581524147098000022</v>
      </c>
      <c r="BJ24" s="33">
        <f>BJ16+BJ23</f>
        <v>0.0609035216566000059</v>
      </c>
      <c r="BK24" s="33" t="e">
        <f>BK16+BK23</f>
        <v>#DIV/0!</v>
      </c>
      <c r="BL24" s="33" t="e">
        <f>BL16+BL23</f>
        <v>#DIV/0!</v>
      </c>
      <c r="BM24" s="33" t="e">
        <f>BM16+BM23</f>
        <v>#DIV/0!</v>
      </c>
      <c r="BN24" s="33" t="e">
        <f>BN16+BN23</f>
        <v>#DIV/0!</v>
      </c>
      <c r="BO24" s="33">
        <f>BO16+BO23</f>
        <v>0.875358277170900045</v>
      </c>
      <c r="BP24" s="33">
        <f>BP16+BP23</f>
        <v>1.14387038453520007</v>
      </c>
      <c r="BQ24" s="33" t="e">
        <f>BQ16+BQ23</f>
        <v>#DIV/0!</v>
      </c>
      <c r="BR24" s="33" t="e">
        <f>BR16+BR23</f>
        <v>#DIV/0!</v>
      </c>
      <c r="BS24" s="33">
        <f>BS16+BS23</f>
        <v>2.93414475114109976</v>
      </c>
      <c r="BT24" s="33" t="e">
        <f>BT16+BT23</f>
        <v>#DIV/0!</v>
      </c>
      <c r="BU24" s="33">
        <f>BU16+BU23</f>
        <v>2.16307664421010015</v>
      </c>
      <c r="BV24" s="29">
        <f>BV16+BV23</f>
        <v>0.0668896321069999988</v>
      </c>
    </row>
    <row r="25" spans="1:74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>
        <f>J17+J24</f>
        <v>67.0817906428812023</v>
      </c>
      <c r="K25" s="33">
        <f>K17+K24</f>
        <v>65.859292502639903</v>
      </c>
      <c r="L25" s="33">
        <f>L17+L24</f>
        <v>82.2122468560462067</v>
      </c>
      <c r="M25" s="33">
        <f>M17+M24</f>
        <v>81.9655041698256071</v>
      </c>
      <c r="N25" s="33" t="e">
        <f>N17+N24</f>
        <v>#DIV/0!</v>
      </c>
      <c r="O25" s="33" t="e">
        <f>O17+O24</f>
        <v>#DIV/0!</v>
      </c>
      <c r="P25" s="33">
        <f>P17+P24</f>
        <v>75.271131716201694</v>
      </c>
      <c r="Q25" s="33">
        <f>Q17+Q24</f>
        <v>75.3495440729484045</v>
      </c>
      <c r="R25" s="33">
        <f>R17+R24</f>
        <v>87.6510691044314001</v>
      </c>
      <c r="S25" s="33">
        <f>S17+S24</f>
        <v>76.1245011971269037</v>
      </c>
      <c r="T25" s="33">
        <f>T17+T24</f>
        <v>75.3318945785103011</v>
      </c>
      <c r="U25" s="33">
        <f>U17+U24</f>
        <v>50.8956196059273012</v>
      </c>
      <c r="V25" s="33">
        <f>V17+V24</f>
        <v>75.2726856095325019</v>
      </c>
      <c r="W25" s="33">
        <f>W17+W24</f>
        <v>72.3834265333979943</v>
      </c>
      <c r="X25" s="33" t="e">
        <f>X17+X24</f>
        <v>#DIV/0!</v>
      </c>
      <c r="Y25" s="33" t="e">
        <f>Y17+Y24</f>
        <v>#DIV/0!</v>
      </c>
      <c r="Z25" s="23" t="e">
        <f>Z17+Z24</f>
        <v>#DIV/0!</v>
      </c>
      <c r="AA25" s="33" t="e">
        <f>AA17+AA24</f>
        <v>#DIV/0!</v>
      </c>
      <c r="AB25" s="33">
        <f>AB17+AB24</f>
        <v>97.2411095733798021</v>
      </c>
      <c r="AC25" s="33">
        <f>AC17+AC24</f>
        <v>70.4699939167923048</v>
      </c>
      <c r="AD25" s="33">
        <f>AD17+AD24</f>
        <v>70.6465517241378933</v>
      </c>
      <c r="AE25" s="33" t="e">
        <f>AE17+AE24</f>
        <v>#DIV/0!</v>
      </c>
      <c r="AF25" s="33" t="e">
        <f>AF17+AF24</f>
        <v>#DIV/0!</v>
      </c>
      <c r="AG25" s="33">
        <f>AG17+AG24</f>
        <v>94.6862404319048068</v>
      </c>
      <c r="AH25" s="33">
        <f>AH17+AH24</f>
        <v>76.3188214961732001</v>
      </c>
      <c r="AI25" s="33" t="e">
        <f>AI17+AI24</f>
        <v>#DIV/0!</v>
      </c>
      <c r="AJ25" s="33" t="e">
        <f>AJ17+AJ24</f>
        <v>#DIV/0!</v>
      </c>
      <c r="AK25" s="33">
        <f>AK17+AK24</f>
        <v>93.0696162979627957</v>
      </c>
      <c r="AL25" s="33">
        <f>AL17+AL24</f>
        <v>16.5286240741416997</v>
      </c>
      <c r="AM25" s="33">
        <f>AM17+AM24</f>
        <v>16.2090615985067004</v>
      </c>
      <c r="AN25" s="33" t="e">
        <f>AN17+AN24</f>
        <v>#DIV/0!</v>
      </c>
      <c r="AO25" s="33" t="e">
        <f>AO17+AO24</f>
        <v>#DIV/0!</v>
      </c>
      <c r="AP25" s="33">
        <f>AP17+AP24</f>
        <v>7.11547514964019978</v>
      </c>
      <c r="AQ25" s="33">
        <f>AQ17+AQ24</f>
        <v>4.78732113035800033</v>
      </c>
      <c r="AR25" s="33">
        <f>AR17+AR24</f>
        <v>4.97764252887840009</v>
      </c>
      <c r="AS25" s="33" t="e">
        <f>AS17+AS24</f>
        <v>#DIV/0!</v>
      </c>
      <c r="AT25" s="33" t="e">
        <f>AT17+AT24</f>
        <v>#DIV/0!</v>
      </c>
      <c r="AU25" s="33">
        <f>AU17+AU24</f>
        <v>32.2422002255355977</v>
      </c>
      <c r="AV25" s="33">
        <f>AV17+AV24</f>
        <v>5.32808964551229991</v>
      </c>
      <c r="AW25" s="33">
        <f>AW17+AW24</f>
        <v>5.18307891848750035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>
        <f>BB17+BB24</f>
        <v>35.6872918267998998</v>
      </c>
      <c r="BC25" s="33">
        <f>BC17+BC24</f>
        <v>5.60678003533570024</v>
      </c>
      <c r="BD25" s="33">
        <f>BD17+BD24</f>
        <v>11.2687203214416005</v>
      </c>
      <c r="BE25" s="33">
        <f>BE17+BE24</f>
        <v>9.34501040198639998</v>
      </c>
      <c r="BF25" s="33" t="e">
        <f>BF17+BF24</f>
        <v>#DIV/0!</v>
      </c>
      <c r="BG25" s="33" t="e">
        <f>BG17+BG24</f>
        <v>#DIV/0!</v>
      </c>
      <c r="BH25" s="33">
        <f>BH17+BH24</f>
        <v>41.0823045267489988</v>
      </c>
      <c r="BI25" s="33">
        <f>BI17+BI24</f>
        <v>35.0963668586620017</v>
      </c>
      <c r="BJ25" s="33">
        <f>BJ17+BJ24</f>
        <v>7.68459140902089999</v>
      </c>
      <c r="BK25" s="33" t="e">
        <f>BK17+BK24</f>
        <v>#DIV/0!</v>
      </c>
      <c r="BL25" s="33" t="e">
        <f>BL17+BL24</f>
        <v>#DIV/0!</v>
      </c>
      <c r="BM25" s="33" t="e">
        <f>BM17+BM24</f>
        <v>#DIV/0!</v>
      </c>
      <c r="BN25" s="33" t="e">
        <f>BN17+BN24</f>
        <v>#DIV/0!</v>
      </c>
      <c r="BO25" s="33">
        <f>BO17+BO24</f>
        <v>28.9565419474783994</v>
      </c>
      <c r="BP25" s="33">
        <f>BP17+BP24</f>
        <v>49.6384117933384985</v>
      </c>
      <c r="BQ25" s="33" t="e">
        <f>BQ17+BQ24</f>
        <v>#DIV/0!</v>
      </c>
      <c r="BR25" s="33" t="e">
        <f>BR17+BR24</f>
        <v>#DIV/0!</v>
      </c>
      <c r="BS25" s="33">
        <f>BS17+BS24</f>
        <v>30.2941389552996014</v>
      </c>
      <c r="BT25" s="33" t="e">
        <f>BT17+BT24</f>
        <v>#DIV/0!</v>
      </c>
      <c r="BU25" s="33">
        <f>BU17+BU24</f>
        <v>31.2105374459986002</v>
      </c>
      <c r="BV25" s="29">
        <f>BV17+BV24</f>
        <v>9.89966555183939967</v>
      </c>
    </row>
    <row r="26" spans="1:74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>
        <f>J18+J25</f>
        <v>99.192191181420398</v>
      </c>
      <c r="K26" s="33">
        <f>K18+K25</f>
        <v>99.0892291446673994</v>
      </c>
      <c r="L26" s="33">
        <f>L18+L25</f>
        <v>99.7772675872938066</v>
      </c>
      <c r="M26" s="33">
        <f>M18+M25</f>
        <v>99.6493555724032944</v>
      </c>
      <c r="N26" s="33" t="e">
        <f>N18+N25</f>
        <v>#DIV/0!</v>
      </c>
      <c r="O26" s="33" t="e">
        <f>O18+O25</f>
        <v>#DIV/0!</v>
      </c>
      <c r="P26" s="33">
        <f>P18+P25</f>
        <v>99.6647073433232009</v>
      </c>
      <c r="Q26" s="33">
        <f>Q18+Q25</f>
        <v>98.6896318811213007</v>
      </c>
      <c r="R26" s="33">
        <f>R18+R25</f>
        <v>99.8295630616672014</v>
      </c>
      <c r="S26" s="33">
        <f>S18+S25</f>
        <v>98.8858739026337048</v>
      </c>
      <c r="T26" s="33">
        <f>T18+T25</f>
        <v>98.6266431234059979</v>
      </c>
      <c r="U26" s="33">
        <f>U18+U25</f>
        <v>98.7176355642402967</v>
      </c>
      <c r="V26" s="33">
        <f>V18+V25</f>
        <v>99.736480293308901</v>
      </c>
      <c r="W26" s="33">
        <f>W18+W25</f>
        <v>99.5552815816125047</v>
      </c>
      <c r="X26" s="33" t="e">
        <f>X18+X25</f>
        <v>#DIV/0!</v>
      </c>
      <c r="Y26" s="33" t="e">
        <f>Y18+Y25</f>
        <v>#DIV/0!</v>
      </c>
      <c r="Z26" s="23" t="e">
        <f>Z18+Z25</f>
        <v>#DIV/0!</v>
      </c>
      <c r="AA26" s="33" t="e">
        <f>AA18+AA25</f>
        <v>#DIV/0!</v>
      </c>
      <c r="AB26" s="33">
        <f>AB18+AB25</f>
        <v>99.981948372344803</v>
      </c>
      <c r="AC26" s="33">
        <f>AC18+AC25</f>
        <v>99.4630907984871016</v>
      </c>
      <c r="AD26" s="33">
        <f>AD18+AD25</f>
        <v>99.5106490872210969</v>
      </c>
      <c r="AE26" s="33" t="e">
        <f>AE18+AE25</f>
        <v>#DIV/0!</v>
      </c>
      <c r="AF26" s="33" t="e">
        <f>AF18+AF25</f>
        <v>#DIV/0!</v>
      </c>
      <c r="AG26" s="33">
        <f>AG18+AG25</f>
        <v>100.048071589691006</v>
      </c>
      <c r="AH26" s="33">
        <f>AH18+AH25</f>
        <v>99.2510904452309006</v>
      </c>
      <c r="AI26" s="33" t="e">
        <f>AI18+AI25</f>
        <v>#DIV/0!</v>
      </c>
      <c r="AJ26" s="33" t="e">
        <f>AJ18+AJ25</f>
        <v>#DIV/0!</v>
      </c>
      <c r="AK26" s="33">
        <f>AK18+AK25</f>
        <v>99.8562679665042054</v>
      </c>
      <c r="AL26" s="33">
        <f>AL18+AL25</f>
        <v>93.9650454263509971</v>
      </c>
      <c r="AM26" s="33">
        <f>AM18+AM25</f>
        <v>94.0166298998811953</v>
      </c>
      <c r="AN26" s="33" t="e">
        <f>AN18+AN25</f>
        <v>#DIV/0!</v>
      </c>
      <c r="AO26" s="33" t="e">
        <f>AO18+AO25</f>
        <v>#DIV/0!</v>
      </c>
      <c r="AP26" s="33">
        <f>AP18+AP25</f>
        <v>95.409913242316307</v>
      </c>
      <c r="AQ26" s="33">
        <f>AQ18+AQ25</f>
        <v>95.3633059366712956</v>
      </c>
      <c r="AR26" s="33">
        <f>AR18+AR25</f>
        <v>95.4726120978760946</v>
      </c>
      <c r="AS26" s="33" t="e">
        <f>AS18+AS25</f>
        <v>#DIV/0!</v>
      </c>
      <c r="AT26" s="33" t="e">
        <f>AT18+AT25</f>
        <v>#DIV/0!</v>
      </c>
      <c r="AU26" s="33">
        <f>AU18+AU25</f>
        <v>96.8863550933466939</v>
      </c>
      <c r="AV26" s="33">
        <f>AV18+AV25</f>
        <v>94.5372265919619963</v>
      </c>
      <c r="AW26" s="33">
        <f>AW18+AW25</f>
        <v>94.1534470717350018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>
        <f>BB18+BB25</f>
        <v>98.7445554701511981</v>
      </c>
      <c r="BC26" s="33">
        <f>BC18+BC25</f>
        <v>80.5902164310953992</v>
      </c>
      <c r="BD26" s="33">
        <f>BD18+BD25</f>
        <v>96.2072324363814033</v>
      </c>
      <c r="BE26" s="33">
        <f>BE18+BE25</f>
        <v>95.5942554190993974</v>
      </c>
      <c r="BF26" s="33" t="e">
        <f>BF18+BF25</f>
        <v>#DIV/0!</v>
      </c>
      <c r="BG26" s="33" t="e">
        <f>BG18+BG25</f>
        <v>#DIV/0!</v>
      </c>
      <c r="BH26" s="33">
        <f>BH18+BH25</f>
        <v>99.2304526748971938</v>
      </c>
      <c r="BI26" s="33">
        <f>BI18+BI25</f>
        <v>98.1363535666815068</v>
      </c>
      <c r="BJ26" s="33">
        <f>BJ18+BJ25</f>
        <v>95.6615197219934004</v>
      </c>
      <c r="BK26" s="33" t="e">
        <f>BK18+BK25</f>
        <v>#DIV/0!</v>
      </c>
      <c r="BL26" s="33" t="e">
        <f>BL18+BL25</f>
        <v>#DIV/0!</v>
      </c>
      <c r="BM26" s="33" t="e">
        <f>BM18+BM25</f>
        <v>#DIV/0!</v>
      </c>
      <c r="BN26" s="33" t="e">
        <f>BN18+BN25</f>
        <v>#DIV/0!</v>
      </c>
      <c r="BO26" s="33">
        <f>BO18+BO25</f>
        <v>96.219691687969501</v>
      </c>
      <c r="BP26" s="33">
        <f>BP18+BP25</f>
        <v>97.4410680759336003</v>
      </c>
      <c r="BQ26" s="33" t="e">
        <f>BQ18+BQ25</f>
        <v>#DIV/0!</v>
      </c>
      <c r="BR26" s="33" t="e">
        <f>BR18+BR25</f>
        <v>#DIV/0!</v>
      </c>
      <c r="BS26" s="33">
        <f>BS18+BS25</f>
        <v>97.5729913786857992</v>
      </c>
      <c r="BT26" s="33" t="e">
        <f>BT18+BT25</f>
        <v>#DIV/0!</v>
      </c>
      <c r="BU26" s="33">
        <f>BU18+BU25</f>
        <v>96.7251744660281929</v>
      </c>
      <c r="BV26" s="29">
        <f>BV18+BV25</f>
        <v>97.9073100812231019</v>
      </c>
    </row>
    <row r="27" spans="1:74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>
        <f>J19+J26</f>
        <v>100.100976102323003</v>
      </c>
      <c r="K27" s="33">
        <f>K19+K26</f>
        <v>99.9340021119324007</v>
      </c>
      <c r="L27" s="33">
        <f>L19+L26</f>
        <v>99.9280402974332986</v>
      </c>
      <c r="M27" s="33">
        <f>M19+M26</f>
        <v>99.8388931008339</v>
      </c>
      <c r="N27" s="33" t="e">
        <f>N19+N26</f>
        <v>#DIV/0!</v>
      </c>
      <c r="O27" s="33" t="e">
        <f>O19+O26</f>
        <v>#DIV/0!</v>
      </c>
      <c r="P27" s="33">
        <f>P19+P26</f>
        <v>99.9130722741950024</v>
      </c>
      <c r="Q27" s="33">
        <f>Q19+Q26</f>
        <v>99.9763593380614992</v>
      </c>
      <c r="R27" s="33">
        <f>R19+R26</f>
        <v>100.043383947939006</v>
      </c>
      <c r="S27" s="33">
        <f>S19+S26</f>
        <v>100.067039106145003</v>
      </c>
      <c r="T27" s="33">
        <f>T19+T26</f>
        <v>99.839775031064093</v>
      </c>
      <c r="U27" s="33">
        <f>U19+U26</f>
        <v>99.4585572382348033</v>
      </c>
      <c r="V27" s="33">
        <f>V19+V26</f>
        <v>100.119156736939004</v>
      </c>
      <c r="W27" s="33">
        <f>W19+W26</f>
        <v>99.9471621681123992</v>
      </c>
      <c r="X27" s="33" t="e">
        <f>X19+X26</f>
        <v>#DIV/0!</v>
      </c>
      <c r="Y27" s="33" t="e">
        <f>Y19+Y26</f>
        <v>#DIV/0!</v>
      </c>
      <c r="Z27" s="23" t="e">
        <f>Z19+Z26</f>
        <v>#DIV/0!</v>
      </c>
      <c r="AA27" s="33" t="e">
        <f>AA19+AA26</f>
        <v>#DIV/0!</v>
      </c>
      <c r="AB27" s="33">
        <f>AB19+AB26</f>
        <v>100.003008604608993</v>
      </c>
      <c r="AC27" s="33">
        <f>AC19+AC26</f>
        <v>99.8942050834456978</v>
      </c>
      <c r="AD27" s="33">
        <f>AD19+AD26</f>
        <v>99.9746450304260037</v>
      </c>
      <c r="AE27" s="33" t="e">
        <f>AE19+AE26</f>
        <v>#DIV/0!</v>
      </c>
      <c r="AF27" s="33" t="e">
        <f>AF19+AF26</f>
        <v>#DIV/0!</v>
      </c>
      <c r="AG27" s="33">
        <f>AG19+AG26</f>
        <v>100.059165033466002</v>
      </c>
      <c r="AH27" s="33">
        <f>AH19+AH26</f>
        <v>100.012344662990998</v>
      </c>
      <c r="AI27" s="33" t="e">
        <f>AI19+AI26</f>
        <v>#DIV/0!</v>
      </c>
      <c r="AJ27" s="33" t="e">
        <f>AJ19+AJ26</f>
        <v>#DIV/0!</v>
      </c>
      <c r="AK27" s="33">
        <f>AK19+AK26</f>
        <v>99.9218847644044956</v>
      </c>
      <c r="AL27" s="33">
        <f>AL19+AL26</f>
        <v>99.8686466960996029</v>
      </c>
      <c r="AM27" s="33">
        <f>AM19+AM26</f>
        <v>100.149329713219004</v>
      </c>
      <c r="AN27" s="33" t="e">
        <f>AN19+AN26</f>
        <v>#DIV/0!</v>
      </c>
      <c r="AO27" s="33" t="e">
        <f>AO19+AO26</f>
        <v>#DIV/0!</v>
      </c>
      <c r="AP27" s="33">
        <f>AP19+AP26</f>
        <v>99.9529221871007962</v>
      </c>
      <c r="AQ27" s="33">
        <f>AQ19+AQ26</f>
        <v>99.8755689446282986</v>
      </c>
      <c r="AR27" s="33">
        <f>AR19+AR26</f>
        <v>99.9192646876165043</v>
      </c>
      <c r="AS27" s="33" t="e">
        <f>AS19+AS26</f>
        <v>#DIV/0!</v>
      </c>
      <c r="AT27" s="33" t="e">
        <f>AT19+AT26</f>
        <v>#DIV/0!</v>
      </c>
      <c r="AU27" s="33">
        <f>AU19+AU26</f>
        <v>99.9906026813683013</v>
      </c>
      <c r="AV27" s="33">
        <f>AV19+AV26</f>
        <v>100.263980174549999</v>
      </c>
      <c r="AW27" s="33">
        <f>AW19+AW26</f>
        <v>100.019954105557005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>
        <f>BB19+BB26</f>
        <v>99.919933384575998</v>
      </c>
      <c r="BC27" s="33">
        <f>BC19+BC26</f>
        <v>99.991718197879905</v>
      </c>
      <c r="BD27" s="33">
        <f>BD19+BD26</f>
        <v>99.8417143552904065</v>
      </c>
      <c r="BE27" s="33">
        <f>BE19+BE26</f>
        <v>99.9060465740553951</v>
      </c>
      <c r="BF27" s="33" t="e">
        <f>BF19+BF26</f>
        <v>#DIV/0!</v>
      </c>
      <c r="BG27" s="33" t="e">
        <f>BG19+BG26</f>
        <v>#DIV/0!</v>
      </c>
      <c r="BH27" s="33">
        <f>BH19+BH26</f>
        <v>100.053497942386997</v>
      </c>
      <c r="BI27" s="33">
        <f>BI19+BI26</f>
        <v>100.841825431988994</v>
      </c>
      <c r="BJ27" s="33">
        <f>BJ19+BJ26</f>
        <v>100.171962884677995</v>
      </c>
      <c r="BK27" s="33" t="e">
        <f>BK19+BK26</f>
        <v>#DIV/0!</v>
      </c>
      <c r="BL27" s="33" t="e">
        <f>BL19+BL26</f>
        <v>#DIV/0!</v>
      </c>
      <c r="BM27" s="33" t="e">
        <f>BM19+BM26</f>
        <v>#DIV/0!</v>
      </c>
      <c r="BN27" s="33" t="e">
        <f>BN19+BN26</f>
        <v>#DIV/0!</v>
      </c>
      <c r="BO27" s="33">
        <f>BO19+BO26</f>
        <v>99.9419009993027032</v>
      </c>
      <c r="BP27" s="33">
        <f>BP19+BP26</f>
        <v>99.8922188999375038</v>
      </c>
      <c r="BQ27" s="33" t="e">
        <f>BQ19+BQ26</f>
        <v>#DIV/0!</v>
      </c>
      <c r="BR27" s="33" t="e">
        <f>BR19+BR26</f>
        <v>#DIV/0!</v>
      </c>
      <c r="BS27" s="33">
        <f>BS19+BS26</f>
        <v>99.9746431935086974</v>
      </c>
      <c r="BT27" s="33" t="e">
        <f>BT19+BT26</f>
        <v>#DIV/0!</v>
      </c>
      <c r="BU27" s="33">
        <f>BU19+BU26</f>
        <v>100.003021056766002</v>
      </c>
      <c r="BV27" s="29">
        <f>BV19+BV26</f>
        <v>100.009555661730005</v>
      </c>
    </row>
    <row r="28" spans="1:74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>
        <f>J20+J27</f>
        <v>100.134634803097001</v>
      </c>
      <c r="K28" s="33">
        <f>K20+K27</f>
        <v>99.9406019007391961</v>
      </c>
      <c r="L28" s="33">
        <f>L20+L27</f>
        <v>99.9280402974332986</v>
      </c>
      <c r="M28" s="33">
        <f>M20+M27</f>
        <v>99.8388931008339</v>
      </c>
      <c r="N28" s="33" t="e">
        <f>N20+N27</f>
        <v>#DIV/0!</v>
      </c>
      <c r="O28" s="33" t="e">
        <f>O20+O27</f>
        <v>#DIV/0!</v>
      </c>
      <c r="P28" s="33">
        <f>P20+P27</f>
        <v>99.9130722741950024</v>
      </c>
      <c r="Q28" s="33">
        <f>Q20+Q27</f>
        <v>99.996622762580202</v>
      </c>
      <c r="R28" s="33">
        <f>R20+R27</f>
        <v>100.043383947939006</v>
      </c>
      <c r="S28" s="33">
        <f>S20+S27</f>
        <v>100.095770151636003</v>
      </c>
      <c r="T28" s="33">
        <f>T20+T27</f>
        <v>99.9149826695443011</v>
      </c>
      <c r="U28" s="33">
        <f>U20+U27</f>
        <v>99.466699234652296</v>
      </c>
      <c r="V28" s="33">
        <f>V20+V27</f>
        <v>100.119156736939004</v>
      </c>
      <c r="W28" s="33">
        <f>W20+W27</f>
        <v>99.9471621681123992</v>
      </c>
      <c r="X28" s="33" t="e">
        <f>X20+X27</f>
        <v>#DIV/0!</v>
      </c>
      <c r="Y28" s="33" t="e">
        <f>Y20+Y27</f>
        <v>#DIV/0!</v>
      </c>
      <c r="Z28" s="23" t="e">
        <f>Z20+Z27</f>
        <v>#DIV/0!</v>
      </c>
      <c r="AA28" s="33" t="e">
        <f>AA20+AA27</f>
        <v>#DIV/0!</v>
      </c>
      <c r="AB28" s="33">
        <f>AB20+AB27</f>
        <v>100.003008604608993</v>
      </c>
      <c r="AC28" s="33">
        <f>AC20+AC27</f>
        <v>99.8942050834456978</v>
      </c>
      <c r="AD28" s="33">
        <f>AD20+AD27</f>
        <v>99.9974645030425933</v>
      </c>
      <c r="AE28" s="33" t="e">
        <f>AE20+AE27</f>
        <v>#DIV/0!</v>
      </c>
      <c r="AF28" s="33" t="e">
        <f>AF20+AF27</f>
        <v>#DIV/0!</v>
      </c>
      <c r="AG28" s="33">
        <f>AG20+AG27</f>
        <v>100.059165033466002</v>
      </c>
      <c r="AH28" s="33">
        <f>AH20+AH27</f>
        <v>100.024689325981996</v>
      </c>
      <c r="AI28" s="33" t="e">
        <f>AI20+AI27</f>
        <v>#DIV/0!</v>
      </c>
      <c r="AJ28" s="33" t="e">
        <f>AJ20+AJ27</f>
        <v>#DIV/0!</v>
      </c>
      <c r="AK28" s="33">
        <f>AK20+AK27</f>
        <v>99.9218847644044956</v>
      </c>
      <c r="AL28" s="33">
        <f>AL20+AL27</f>
        <v>99.8905389134162931</v>
      </c>
      <c r="AM28" s="33">
        <f>AM20+AM27</f>
        <v>100.217206855591002</v>
      </c>
      <c r="AN28" s="33" t="e">
        <f>AN20+AN27</f>
        <v>#DIV/0!</v>
      </c>
      <c r="AO28" s="33" t="e">
        <f>AO20+AO27</f>
        <v>#DIV/0!</v>
      </c>
      <c r="AP28" s="33">
        <f>AP20+AP27</f>
        <v>99.9529221871007962</v>
      </c>
      <c r="AQ28" s="33">
        <f>AQ20+AQ27</f>
        <v>99.9312354693998941</v>
      </c>
      <c r="AR28" s="33">
        <f>AR20+AR27</f>
        <v>99.9875791827103058</v>
      </c>
      <c r="AS28" s="33" t="e">
        <f>AS20+AS27</f>
        <v>#DIV/0!</v>
      </c>
      <c r="AT28" s="33" t="e">
        <f>AT20+AT27</f>
        <v>#DIV/0!</v>
      </c>
      <c r="AU28" s="33">
        <f>AU20+AU27</f>
        <v>99.9906026813683013</v>
      </c>
      <c r="AV28" s="33">
        <f>AV20+AV27</f>
        <v>100.296304277556004</v>
      </c>
      <c r="AW28" s="33">
        <f>AW20+AW27</f>
        <v>100.054873790282002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>
        <f>BB20+BB27</f>
        <v>99.919933384575998</v>
      </c>
      <c r="BC28" s="33">
        <f>BC20+BC27</f>
        <v>100.033127208481005</v>
      </c>
      <c r="BD28" s="33">
        <f>BD20+BD27</f>
        <v>99.9330329964689952</v>
      </c>
      <c r="BE28" s="33">
        <f>BE20+BE27</f>
        <v>99.9563787665257024</v>
      </c>
      <c r="BF28" s="33" t="e">
        <f>BF20+BF27</f>
        <v>#DIV/0!</v>
      </c>
      <c r="BG28" s="33" t="e">
        <f>BG20+BG27</f>
        <v>#DIV/0!</v>
      </c>
      <c r="BH28" s="33">
        <f>BH20+BH27</f>
        <v>100.053497942386997</v>
      </c>
      <c r="BI28" s="33">
        <f>BI20+BI27</f>
        <v>100.897208684093997</v>
      </c>
      <c r="BJ28" s="33">
        <f>BJ20+BJ27</f>
        <v>100.179128004872993</v>
      </c>
      <c r="BK28" s="33" t="e">
        <f>BK20+BK27</f>
        <v>#DIV/0!</v>
      </c>
      <c r="BL28" s="33" t="e">
        <f>BL20+BL27</f>
        <v>#DIV/0!</v>
      </c>
      <c r="BM28" s="33" t="e">
        <f>BM20+BM27</f>
        <v>#DIV/0!</v>
      </c>
      <c r="BN28" s="33" t="e">
        <f>BN20+BN27</f>
        <v>#DIV/0!</v>
      </c>
      <c r="BO28" s="33">
        <f>BO20+BO27</f>
        <v>99.9496475327290028</v>
      </c>
      <c r="BP28" s="33">
        <f>BP20+BP27</f>
        <v>99.8922188999375038</v>
      </c>
      <c r="BQ28" s="33" t="e">
        <f>BQ20+BQ27</f>
        <v>#DIV/0!</v>
      </c>
      <c r="BR28" s="33" t="e">
        <f>BR20+BR27</f>
        <v>#DIV/0!</v>
      </c>
      <c r="BS28" s="33">
        <f>BS20+BS27</f>
        <v>99.9746431935086974</v>
      </c>
      <c r="BT28" s="33" t="e">
        <f>BT20+BT27</f>
        <v>#DIV/0!</v>
      </c>
      <c r="BU28" s="33">
        <f>BU20+BU27</f>
        <v>100.003021056766002</v>
      </c>
      <c r="BV28" s="29">
        <f>BV20+BV27</f>
        <v>100.014333492595</v>
      </c>
    </row>
    <row r="29" spans="1:74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2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28"/>
    </row>
    <row r="30" spans="1:74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297.5</v>
      </c>
      <c r="K30" s="30">
        <f>SUM(K6:K12)</f>
        <v>302.860000000000014</v>
      </c>
      <c r="L30" s="30">
        <f>SUM(L6:L12)</f>
        <v>291.620000000000005</v>
      </c>
      <c r="M30" s="30">
        <f>SUM(M6:M12)</f>
        <v>316.050000000000011</v>
      </c>
      <c r="N30" s="30">
        <f>SUM(N6:N12)</f>
        <v>0</v>
      </c>
      <c r="O30" s="30">
        <f>SUM(O6:O12)</f>
        <v>0</v>
      </c>
      <c r="P30" s="30">
        <f>SUM(P6:P12)</f>
        <v>241.370000000000005</v>
      </c>
      <c r="Q30" s="30">
        <f>SUM(Q6:Q12)</f>
        <v>296.089999999999975</v>
      </c>
      <c r="R30" s="30">
        <f>SUM(R6:R12)</f>
        <v>322.839999999999975</v>
      </c>
      <c r="S30" s="30">
        <f>SUM(S6:S12)</f>
        <v>313.550000000000011</v>
      </c>
      <c r="T30" s="30">
        <f>SUM(T6:T12)</f>
        <v>305.560000000000002</v>
      </c>
      <c r="U30" s="30">
        <f>SUM(U6:U12)</f>
        <v>244.330000000000013</v>
      </c>
      <c r="V30" s="30">
        <f>SUM(V6:V12)</f>
        <v>436.920000000000016</v>
      </c>
      <c r="W30" s="30">
        <f>SUM(W6:W12)</f>
        <v>226.990000000000009</v>
      </c>
      <c r="X30" s="30">
        <f>SUM(X6:X12)</f>
        <v>0</v>
      </c>
      <c r="Y30" s="30">
        <f>SUM(Y6:Y12)</f>
        <v>0</v>
      </c>
      <c r="Z30" s="21">
        <f>SUM(Z6:Z12)</f>
        <v>0</v>
      </c>
      <c r="AA30" s="30">
        <f>SUM(AA6:AA12)</f>
        <v>0</v>
      </c>
      <c r="AB30" s="30">
        <f>SUM(AB6:AB12)</f>
        <v>332.389999999999986</v>
      </c>
      <c r="AC30" s="30">
        <f>SUM(AC6:AC12)</f>
        <v>377.689999999999998</v>
      </c>
      <c r="AD30" s="30">
        <f>SUM(AD6:AD12)</f>
        <v>394.389999999999986</v>
      </c>
      <c r="AE30" s="30">
        <f>SUM(AE6:AE12)</f>
        <v>0</v>
      </c>
      <c r="AF30" s="30">
        <f>SUM(AF6:AF12)</f>
        <v>0</v>
      </c>
      <c r="AG30" s="30">
        <f>SUM(AG6:AG12)</f>
        <v>270.589999999999975</v>
      </c>
      <c r="AH30" s="30">
        <f>SUM(AH6:AH12)</f>
        <v>243.080000000000013</v>
      </c>
      <c r="AI30" s="30">
        <f>SUM(AI6:AI12)</f>
        <v>0</v>
      </c>
      <c r="AJ30" s="30">
        <f>SUM(AJ6:AJ12)</f>
        <v>0</v>
      </c>
      <c r="AK30" s="30">
        <f>SUM(AK6:AK12)</f>
        <v>319.79000000000002</v>
      </c>
      <c r="AL30" s="30">
        <f>SUM(AL6:AL12)</f>
        <v>273.769999999999982</v>
      </c>
      <c r="AM30" s="30">
        <f>SUM(AM6:AM12)</f>
        <v>295.29000000000002</v>
      </c>
      <c r="AN30" s="30">
        <f>SUM(AN6:AN12)</f>
        <v>0</v>
      </c>
      <c r="AO30" s="30">
        <f>SUM(AO6:AO12)</f>
        <v>0</v>
      </c>
      <c r="AP30" s="30">
        <f>SUM(AP6:AP12)</f>
        <v>297.240000000000009</v>
      </c>
      <c r="AQ30" s="30">
        <f>SUM(AQ6:AQ12)</f>
        <v>305.180000000000007</v>
      </c>
      <c r="AR30" s="30">
        <f>SUM(AR6:AR12)</f>
        <v>322</v>
      </c>
      <c r="AS30" s="30">
        <f>SUM(AS6:AS12)</f>
        <v>0</v>
      </c>
      <c r="AT30" s="30">
        <f>SUM(AT6:AT12)</f>
        <v>0</v>
      </c>
      <c r="AU30" s="30">
        <f>SUM(AU6:AU12)</f>
        <v>319.20999999999998</v>
      </c>
      <c r="AV30" s="30">
        <f>SUM(AV6:AV12)</f>
        <v>186.169999999999987</v>
      </c>
      <c r="AW30" s="30">
        <f>SUM(AW6:AW12)</f>
        <v>200.569999999999993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311.990000000000009</v>
      </c>
      <c r="BC30" s="30">
        <f>SUM(BC6:BC12)</f>
        <v>362.360000000000014</v>
      </c>
      <c r="BD30" s="30">
        <f>SUM(BD6:BD12)</f>
        <v>328.300000000000011</v>
      </c>
      <c r="BE30" s="30">
        <f>SUM(BE6:BE12)</f>
        <v>297.889999999999986</v>
      </c>
      <c r="BF30" s="30">
        <f>SUM(BF6:BF12)</f>
        <v>0</v>
      </c>
      <c r="BG30" s="30">
        <f>SUM(BG6:BG12)</f>
        <v>0</v>
      </c>
      <c r="BH30" s="30">
        <f>SUM(BH6:BH12)</f>
        <v>243.129999999999995</v>
      </c>
      <c r="BI30" s="30">
        <f>SUM(BI6:BI12)</f>
        <v>364.360000000000014</v>
      </c>
      <c r="BJ30" s="30">
        <f>SUM(BJ6:BJ12)</f>
        <v>279.629999999999995</v>
      </c>
      <c r="BK30" s="30">
        <f>SUM(BK6:BK12)</f>
        <v>0</v>
      </c>
      <c r="BL30" s="30">
        <f>SUM(BL6:BL12)</f>
        <v>0</v>
      </c>
      <c r="BM30" s="30">
        <f>SUM(BM6:BM12)</f>
        <v>0</v>
      </c>
      <c r="BN30" s="30">
        <f>SUM(BN6:BN12)</f>
        <v>0</v>
      </c>
      <c r="BO30" s="30">
        <f>SUM(BO6:BO12)</f>
        <v>258.050000000000011</v>
      </c>
      <c r="BP30" s="30">
        <f>SUM(BP6:BP12)</f>
        <v>287.310000000000002</v>
      </c>
      <c r="BQ30" s="30">
        <f>SUM(BQ6:BQ12)</f>
        <v>0</v>
      </c>
      <c r="BR30" s="30">
        <f>SUM(BR6:BR12)</f>
        <v>0</v>
      </c>
      <c r="BS30" s="30">
        <f>SUM(BS6:BS12)</f>
        <v>275.990000000000009</v>
      </c>
      <c r="BT30" s="30">
        <f>SUM(BT6:BT12)</f>
        <v>0</v>
      </c>
      <c r="BU30" s="30">
        <f>SUM(BU6:BU12)</f>
        <v>331.019999999999982</v>
      </c>
      <c r="BV30" s="27">
        <f>SUM(BV6:BV12)</f>
        <v>209.330000000000013</v>
      </c>
    </row>
    <row r="31" spans="1:74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-0.399999999999976996</v>
      </c>
      <c r="K31" s="36">
        <f>K4-K30</f>
        <v>0.180000000000006999</v>
      </c>
      <c r="L31" s="36">
        <f>L4-L30</f>
        <v>0.209999999999980025</v>
      </c>
      <c r="M31" s="36">
        <f>M4-M30</f>
        <v>0.509999999999990994</v>
      </c>
      <c r="N31" s="36">
        <f>N4-N30</f>
        <v>0</v>
      </c>
      <c r="O31" s="36">
        <f>O4-O30</f>
        <v>0</v>
      </c>
      <c r="P31" s="36">
        <f>P4-P30</f>
        <v>0.210000000000008002</v>
      </c>
      <c r="Q31" s="36">
        <f>Q4-Q30</f>
        <v>0.0100000000000479994</v>
      </c>
      <c r="R31" s="36">
        <f>R4-R30</f>
        <v>-0.139999999999986002</v>
      </c>
      <c r="S31" s="36">
        <f>S4-S30</f>
        <v>-0.300000000000010969</v>
      </c>
      <c r="T31" s="36">
        <f>T4-T30</f>
        <v>0.259999999999990994</v>
      </c>
      <c r="U31" s="36">
        <f>U4-U30</f>
        <v>1.30999999999997008</v>
      </c>
      <c r="V31" s="36">
        <f>V4-V30</f>
        <v>-0.520000000000039009</v>
      </c>
      <c r="W31" s="36">
        <f>W4-W30</f>
        <v>0.120000000000005014</v>
      </c>
      <c r="X31" s="36">
        <f>X4-X30</f>
        <v>0</v>
      </c>
      <c r="Y31" s="36">
        <f>Y4-Y30</f>
        <v>0</v>
      </c>
      <c r="Z31" s="37">
        <f>Z4-Z30</f>
        <v>0</v>
      </c>
      <c r="AA31" s="36">
        <f>AA4-AA30</f>
        <v>0</v>
      </c>
      <c r="AB31" s="36">
        <f>AB4-AB30</f>
        <v>-0.00999999999999100098</v>
      </c>
      <c r="AC31" s="36">
        <f>AC4-AC30</f>
        <v>0.399999999999976996</v>
      </c>
      <c r="AD31" s="36">
        <f>AD4-AD30</f>
        <v>0.00999999999999100098</v>
      </c>
      <c r="AE31" s="36">
        <f>AE4-AE30</f>
        <v>0</v>
      </c>
      <c r="AF31" s="36">
        <f>AF4-AF30</f>
        <v>0</v>
      </c>
      <c r="AG31" s="36">
        <f>AG4-AG30</f>
        <v>-0.15999999999996799</v>
      </c>
      <c r="AH31" s="36">
        <f>AH4-AH30</f>
        <v>-0.0600000000000020073</v>
      </c>
      <c r="AI31" s="36">
        <f>AI4-AI30</f>
        <v>0</v>
      </c>
      <c r="AJ31" s="36">
        <f>AJ4-AJ30</f>
        <v>0</v>
      </c>
      <c r="AK31" s="36">
        <f>AK4-AK30</f>
        <v>0.25</v>
      </c>
      <c r="AL31" s="36">
        <f>AL4-AL30</f>
        <v>0.300000000000010969</v>
      </c>
      <c r="AM31" s="36">
        <f>AM4-AM30</f>
        <v>-0.640000000000043023</v>
      </c>
      <c r="AN31" s="36">
        <f>AN4-AN30</f>
        <v>0</v>
      </c>
      <c r="AO31" s="36">
        <f>AO4-AO30</f>
        <v>0</v>
      </c>
      <c r="AP31" s="36">
        <f>AP4-AP30</f>
        <v>0.139999999999986002</v>
      </c>
      <c r="AQ31" s="36">
        <f>AQ4-AQ30</f>
        <v>0.209999999999980025</v>
      </c>
      <c r="AR31" s="36">
        <f>AR4-AR30</f>
        <v>0.0400000000000200018</v>
      </c>
      <c r="AS31" s="36">
        <f>AS4-AS30</f>
        <v>0</v>
      </c>
      <c r="AT31" s="36">
        <f>AT4-AT30</f>
        <v>0</v>
      </c>
      <c r="AU31" s="36">
        <f>AU4-AU30</f>
        <v>0.0300000000000299982</v>
      </c>
      <c r="AV31" s="36">
        <f>AV4-AV30</f>
        <v>-0.549999999999982947</v>
      </c>
      <c r="AW31" s="36">
        <f>AW4-AW30</f>
        <v>-0.109999999999984999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0.25</v>
      </c>
      <c r="BC31" s="36">
        <f>BC4-BC30</f>
        <v>-0.120000000000005014</v>
      </c>
      <c r="BD31" s="36">
        <f>BD4-BD30</f>
        <v>0.219999999999969997</v>
      </c>
      <c r="BE31" s="36">
        <f>BE4-BE30</f>
        <v>0.129999999999995008</v>
      </c>
      <c r="BF31" s="36">
        <f>BF4-BF30</f>
        <v>0</v>
      </c>
      <c r="BG31" s="36">
        <f>BG4-BG30</f>
        <v>0</v>
      </c>
      <c r="BH31" s="36">
        <f>BH4-BH30</f>
        <v>-0.129999999999995008</v>
      </c>
      <c r="BI31" s="36">
        <f>BI4-BI30</f>
        <v>-3.24000000000000998</v>
      </c>
      <c r="BJ31" s="36">
        <f>BJ4-BJ30</f>
        <v>-0.5</v>
      </c>
      <c r="BK31" s="36">
        <f>BK4-BK30</f>
        <v>0</v>
      </c>
      <c r="BL31" s="36">
        <f>BL4-BL30</f>
        <v>0</v>
      </c>
      <c r="BM31" s="36">
        <f>BM4-BM30</f>
        <v>0</v>
      </c>
      <c r="BN31" s="36">
        <f>BN4-BN30</f>
        <v>0</v>
      </c>
      <c r="BO31" s="36">
        <f>BO4-BO30</f>
        <v>0.129999999999995008</v>
      </c>
      <c r="BP31" s="36">
        <f>BP4-BP30</f>
        <v>0.310000000000002007</v>
      </c>
      <c r="BQ31" s="36">
        <f>BQ4-BQ30</f>
        <v>0</v>
      </c>
      <c r="BR31" s="36">
        <f>BR4-BR30</f>
        <v>0</v>
      </c>
      <c r="BS31" s="36">
        <f>BS4-BS30</f>
        <v>0.0699999999999930012</v>
      </c>
      <c r="BT31" s="36">
        <f>BT4-BT30</f>
        <v>0</v>
      </c>
      <c r="BU31" s="36">
        <f>BU4-BU30</f>
        <v>-0.00999999999999100098</v>
      </c>
      <c r="BV31" s="38">
        <f>BV4-BV30</f>
        <v>-0.0300000000000010036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BU36"/>
  <sheetViews>
    <sheetView view="normal" topLeftCell="AE2" workbookViewId="0">
      <selection activeCell="AJ26" sqref="AJ26"/>
    </sheetView>
  </sheetViews>
  <sheetFormatPr defaultRowHeight="15.40"/>
  <cols>
    <col min="1" max="1" width="11.267857" customWidth="1"/>
  </cols>
  <sheetData>
    <row r="1" spans="2:73">
      <c r="B1" s="4" t="s">
        <v>159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s">
        <v>160</v>
      </c>
      <c r="AH1" s="5"/>
      <c r="AI1" s="5"/>
      <c r="AJ1" s="6" t="s">
        <v>160</v>
      </c>
      <c r="AK1" s="5"/>
      <c r="AL1" s="5"/>
      <c r="AM1" s="5"/>
      <c r="AN1" s="5"/>
      <c r="AO1" s="7"/>
      <c r="AP1" s="8" t="s">
        <v>161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7"/>
      <c r="BB1" s="8" t="s">
        <v>162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7"/>
    </row>
    <row r="2" spans="2:73">
      <c r="B2" s="9" t="s">
        <v>12</v>
      </c>
      <c r="C2" s="9" t="s">
        <v>12</v>
      </c>
      <c r="D2" s="9" t="s">
        <v>13</v>
      </c>
      <c r="E2" s="9" t="s">
        <v>13</v>
      </c>
      <c r="F2" s="9" t="s">
        <v>14</v>
      </c>
      <c r="G2" s="9" t="s">
        <v>14</v>
      </c>
      <c r="H2" s="9" t="s">
        <v>15</v>
      </c>
      <c r="I2" s="9" t="s">
        <v>15</v>
      </c>
      <c r="J2" s="9" t="s">
        <v>16</v>
      </c>
      <c r="K2" s="9" t="s">
        <v>16</v>
      </c>
      <c r="L2" s="9" t="s">
        <v>17</v>
      </c>
      <c r="M2" s="9" t="s">
        <v>17</v>
      </c>
      <c r="N2" s="9" t="s">
        <v>18</v>
      </c>
      <c r="O2" s="9" t="s">
        <v>18</v>
      </c>
      <c r="P2" s="9" t="s">
        <v>19</v>
      </c>
      <c r="Q2" s="9" t="s">
        <v>19</v>
      </c>
      <c r="R2" s="9" t="s">
        <v>20</v>
      </c>
      <c r="S2" s="9" t="s">
        <v>20</v>
      </c>
      <c r="T2" s="9" t="s">
        <v>21</v>
      </c>
      <c r="U2" s="9" t="s">
        <v>21</v>
      </c>
      <c r="V2" s="9" t="s">
        <v>22</v>
      </c>
      <c r="W2" s="9" t="s">
        <v>22</v>
      </c>
      <c r="X2" s="9" t="s">
        <v>23</v>
      </c>
      <c r="Y2" s="9" t="s">
        <v>23</v>
      </c>
      <c r="Z2" s="9" t="s">
        <v>24</v>
      </c>
      <c r="AA2" s="9" t="s">
        <v>24</v>
      </c>
      <c r="AB2" s="9" t="s">
        <v>25</v>
      </c>
      <c r="AC2" s="9" t="s">
        <v>25</v>
      </c>
      <c r="AD2" s="9" t="s">
        <v>26</v>
      </c>
      <c r="AE2" s="9" t="s">
        <v>26</v>
      </c>
      <c r="AF2" s="9" t="s">
        <v>27</v>
      </c>
      <c r="AG2" s="40" t="s">
        <v>27</v>
      </c>
      <c r="AH2" s="9" t="s">
        <v>28</v>
      </c>
      <c r="AI2" s="9" t="s">
        <v>28</v>
      </c>
      <c r="AJ2" s="40" t="s">
        <v>29</v>
      </c>
      <c r="AK2" s="9" t="s">
        <v>29</v>
      </c>
      <c r="AL2" s="9" t="s">
        <v>30</v>
      </c>
      <c r="AM2" s="9" t="s">
        <v>30</v>
      </c>
      <c r="AN2" s="9" t="s">
        <v>31</v>
      </c>
      <c r="AO2" s="9" t="s">
        <v>31</v>
      </c>
      <c r="AP2" s="9" t="s">
        <v>14</v>
      </c>
      <c r="AQ2" s="9" t="s">
        <v>14</v>
      </c>
      <c r="AR2" s="9" t="s">
        <v>17</v>
      </c>
      <c r="AS2" s="9" t="s">
        <v>17</v>
      </c>
      <c r="AT2" s="9" t="s">
        <v>18</v>
      </c>
      <c r="AU2" s="9" t="s">
        <v>18</v>
      </c>
      <c r="AV2" s="9" t="s">
        <v>19</v>
      </c>
      <c r="AW2" s="9" t="s">
        <v>19</v>
      </c>
      <c r="AX2" s="9" t="s">
        <v>20</v>
      </c>
      <c r="AY2" s="9" t="s">
        <v>20</v>
      </c>
      <c r="AZ2" s="9" t="s">
        <v>21</v>
      </c>
      <c r="BA2" s="9" t="s">
        <v>21</v>
      </c>
      <c r="BB2" s="9" t="s">
        <v>2</v>
      </c>
      <c r="BC2" s="9" t="s">
        <v>2</v>
      </c>
      <c r="BD2" s="9" t="s">
        <v>3</v>
      </c>
      <c r="BE2" s="9" t="s">
        <v>3</v>
      </c>
      <c r="BF2" s="9" t="s">
        <v>4</v>
      </c>
      <c r="BG2" s="9" t="s">
        <v>4</v>
      </c>
      <c r="BH2" s="9" t="s">
        <v>5</v>
      </c>
      <c r="BI2" s="9" t="s">
        <v>5</v>
      </c>
      <c r="BJ2" s="9" t="s">
        <v>6</v>
      </c>
      <c r="BK2" s="9" t="s">
        <v>6</v>
      </c>
      <c r="BL2" s="9" t="s">
        <v>7</v>
      </c>
      <c r="BM2" s="9" t="s">
        <v>7</v>
      </c>
      <c r="BN2" s="9" t="s">
        <v>8</v>
      </c>
      <c r="BO2" s="9" t="s">
        <v>8</v>
      </c>
      <c r="BP2" s="9" t="s">
        <v>9</v>
      </c>
      <c r="BQ2" s="9" t="s">
        <v>9</v>
      </c>
      <c r="BR2" s="9" t="s">
        <v>10</v>
      </c>
      <c r="BS2" s="9" t="s">
        <v>10</v>
      </c>
      <c r="BT2" s="9" t="s">
        <v>11</v>
      </c>
      <c r="BU2" s="9" t="s">
        <v>11</v>
      </c>
    </row>
    <row r="3" spans="2:73"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9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40" t="s">
        <v>36</v>
      </c>
      <c r="AH3" s="9" t="s">
        <v>35</v>
      </c>
      <c r="AI3" s="9" t="s">
        <v>36</v>
      </c>
      <c r="AJ3" s="40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9" t="s">
        <v>36</v>
      </c>
      <c r="BB3" s="9" t="s">
        <v>35</v>
      </c>
      <c r="BC3" s="9" t="s">
        <v>36</v>
      </c>
      <c r="BD3" s="9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  <c r="BL3" s="9" t="s">
        <v>35</v>
      </c>
      <c r="BM3" s="9" t="s">
        <v>36</v>
      </c>
      <c r="BN3" s="9" t="s">
        <v>35</v>
      </c>
      <c r="BO3" s="9" t="s">
        <v>36</v>
      </c>
      <c r="BP3" s="9" t="s">
        <v>35</v>
      </c>
      <c r="BQ3" s="9" t="s">
        <v>36</v>
      </c>
      <c r="BR3" s="9" t="s">
        <v>35</v>
      </c>
      <c r="BS3" s="9" t="s">
        <v>36</v>
      </c>
      <c r="BT3" s="9" t="s">
        <v>35</v>
      </c>
      <c r="BU3" s="9" t="s">
        <v>36</v>
      </c>
    </row>
    <row r="4" spans="1:73">
      <c r="A4" s="9" t="s">
        <v>40</v>
      </c>
      <c r="B4" t="n">
        <v>314.029999999999973</v>
      </c>
      <c r="C4" t="n">
        <v>320.360000000000014</v>
      </c>
      <c r="D4" t="n">
        <v>273.5</v>
      </c>
      <c r="E4" t="n">
        <v>241.629999999999995</v>
      </c>
      <c r="F4" t="n">
        <v>281.430000000000007</v>
      </c>
      <c r="G4" t="n">
        <v>331.079999999999984</v>
      </c>
      <c r="H4" t="n">
        <v>312.339999999999975</v>
      </c>
      <c r="I4" t="n">
        <v>351.680000000000007</v>
      </c>
      <c r="J4" t="n">
        <v>327.819999999999993</v>
      </c>
      <c r="K4" t="n">
        <v>266.699999999999989</v>
      </c>
      <c r="L4" t="n">
        <v>303.670000000000016</v>
      </c>
      <c r="M4" t="n">
        <v>311.220000000000027</v>
      </c>
      <c r="N4" t="n">
        <v>323.170000000000016</v>
      </c>
      <c r="O4" t="n">
        <v>281.600000000000023</v>
      </c>
      <c r="P4" t="n">
        <v>340.680000000000007</v>
      </c>
      <c r="Q4" t="n">
        <v>278.079999999999984</v>
      </c>
      <c r="R4" t="n">
        <v>376.860000000000014</v>
      </c>
      <c r="S4" t="n">
        <v>271.720000000000027</v>
      </c>
      <c r="T4" t="n">
        <v>338.29000000000002</v>
      </c>
      <c r="U4" t="n">
        <v>305.480000000000018</v>
      </c>
      <c r="V4" t="n">
        <v>320.899999999999977</v>
      </c>
      <c r="W4" t="n">
        <v>351.160000000000025</v>
      </c>
      <c r="X4" t="n">
        <v>331.25</v>
      </c>
      <c r="Y4" t="n">
        <v>373.449999999999989</v>
      </c>
      <c r="Z4" t="n">
        <v>312.810000000000002</v>
      </c>
      <c r="AA4" t="n">
        <v>344.449999999999989</v>
      </c>
      <c r="AB4" t="n">
        <v>312.120000000000005</v>
      </c>
      <c r="AC4" t="n">
        <v>354.319999999999993</v>
      </c>
      <c r="AD4" t="n">
        <v>275.20999999999998</v>
      </c>
      <c r="AE4" t="n">
        <v>362.170000000000016</v>
      </c>
      <c r="AF4" t="n">
        <v>293.379999999999995</v>
      </c>
      <c r="AG4" s="3"/>
      <c r="AH4" t="n">
        <v>297.149999999999977</v>
      </c>
      <c r="AI4" t="n">
        <v>356.420000000000016</v>
      </c>
      <c r="AJ4" s="3"/>
      <c r="AK4" t="n">
        <v>306.949999999999989</v>
      </c>
      <c r="AL4" t="n">
        <v>298.550000000000011</v>
      </c>
      <c r="AM4" t="n">
        <v>292.259999999999991</v>
      </c>
      <c r="AN4" t="n">
        <v>293.569999999999993</v>
      </c>
      <c r="AO4" t="n">
        <v>289.310000000000002</v>
      </c>
      <c r="AP4" t="n">
        <v>323.230000000000018</v>
      </c>
      <c r="AQ4" t="n">
        <v>322.319999999999993</v>
      </c>
      <c r="AR4" t="n">
        <v>274.079999999999984</v>
      </c>
      <c r="AS4" t="n">
        <v>300.180000000000007</v>
      </c>
      <c r="AT4" t="n">
        <v>302.920000000000016</v>
      </c>
      <c r="AU4" t="n">
        <v>272.839999999999975</v>
      </c>
      <c r="AV4" t="n">
        <v>290.339999999999975</v>
      </c>
      <c r="AW4" t="n">
        <v>312.529999999999973</v>
      </c>
      <c r="AX4" t="n">
        <v>333.069999999999993</v>
      </c>
      <c r="AY4" t="n">
        <v>284.319999999999993</v>
      </c>
      <c r="AZ4" t="n">
        <v>228.52000000000001</v>
      </c>
      <c r="BA4" t="n">
        <v>303.699999999999989</v>
      </c>
      <c r="BB4" t="n">
        <v>349.829999999999984</v>
      </c>
      <c r="BC4" t="n">
        <v>341.75</v>
      </c>
      <c r="BD4" t="n">
        <v>343.20999999999998</v>
      </c>
      <c r="BE4" t="n">
        <v>360.519999999999982</v>
      </c>
      <c r="BF4" t="n">
        <v>326.850000000000023</v>
      </c>
      <c r="BG4" t="n">
        <v>307.439999999999998</v>
      </c>
      <c r="BH4" t="n">
        <v>313.839999999999975</v>
      </c>
      <c r="BI4" t="n">
        <v>285.899999999999977</v>
      </c>
      <c r="BJ4" t="n">
        <v>274.25</v>
      </c>
      <c r="BK4" t="n">
        <v>295.589999999999975</v>
      </c>
      <c r="BL4" t="n">
        <v>266.819999999999993</v>
      </c>
      <c r="BM4" t="n">
        <v>329.769999999999982</v>
      </c>
      <c r="BN4" t="n">
        <v>358.70999999999998</v>
      </c>
      <c r="BO4" t="n">
        <v>306.389999999999986</v>
      </c>
      <c r="BP4" t="n">
        <v>283.480000000000018</v>
      </c>
      <c r="BQ4" t="n">
        <v>265.180000000000007</v>
      </c>
      <c r="BR4" t="n">
        <v>382.850000000000023</v>
      </c>
      <c r="BS4" t="n">
        <v>392.79000000000002</v>
      </c>
      <c r="BT4" t="n">
        <v>318.879999999999995</v>
      </c>
      <c r="BU4" t="n">
        <v>303.449999999999989</v>
      </c>
    </row>
    <row r="5" spans="1:73">
      <c r="A5" s="9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</row>
    <row r="6" spans="1:73">
      <c r="A6" s="12" t="n">
        <v>2</v>
      </c>
      <c r="B6" t="n">
        <v>0.509999999999999964</v>
      </c>
      <c r="C6" t="n">
        <v>8.8100000000000005</v>
      </c>
      <c r="D6" t="n">
        <v>1.10000000000000009</v>
      </c>
      <c r="E6" t="n">
        <v>17.5100000000000016</v>
      </c>
      <c r="F6" t="n">
        <v>0.179999999999999982</v>
      </c>
      <c r="G6" t="n">
        <v>2.08000000000000007</v>
      </c>
      <c r="H6" t="n">
        <v>0.620000000000000018</v>
      </c>
      <c r="I6" t="n">
        <v>0.02</v>
      </c>
      <c r="J6" t="n">
        <v>4.24000000000000021</v>
      </c>
      <c r="K6" t="n">
        <v>0.2</v>
      </c>
      <c r="L6" t="n">
        <v>2.06000000000000005</v>
      </c>
      <c r="M6" t="n">
        <v>0</v>
      </c>
      <c r="N6" t="n">
        <v>1.57000000000000011</v>
      </c>
      <c r="O6" t="n">
        <v>0</v>
      </c>
      <c r="P6" t="n">
        <v>0.25</v>
      </c>
      <c r="Q6" t="n">
        <v>0</v>
      </c>
      <c r="R6" t="n">
        <v>0.110000000000000009</v>
      </c>
      <c r="S6" t="n">
        <v>0</v>
      </c>
      <c r="T6" t="n">
        <v>0.03</v>
      </c>
      <c r="U6" t="n">
        <v>0</v>
      </c>
      <c r="V6" t="n">
        <v>0.280000000000000036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0.379999999999999982</v>
      </c>
      <c r="AE6" t="n">
        <v>0.130000000000000004</v>
      </c>
      <c r="AF6" t="n">
        <v>0.170000000000000018</v>
      </c>
      <c r="AG6" s="3"/>
      <c r="AH6" t="n">
        <v>0.260000000000000009</v>
      </c>
      <c r="AI6" t="n">
        <v>0</v>
      </c>
      <c r="AJ6" s="3"/>
      <c r="AK6" t="n">
        <v>0.0700000000000000089</v>
      </c>
      <c r="AL6" t="n">
        <v>0.460000000000000053</v>
      </c>
      <c r="AM6" t="n">
        <v>0</v>
      </c>
      <c r="AN6" t="n">
        <v>0.01</v>
      </c>
      <c r="AO6" t="n">
        <v>0</v>
      </c>
      <c r="AP6" t="n">
        <v>0</v>
      </c>
      <c r="AQ6" t="n">
        <v>0.140000000000000018</v>
      </c>
      <c r="AR6" t="n">
        <v>0.359999999999999964</v>
      </c>
      <c r="AS6" t="n">
        <v>0</v>
      </c>
      <c r="AT6" t="n">
        <v>0.35</v>
      </c>
      <c r="AU6" t="n">
        <v>0.01</v>
      </c>
      <c r="AV6" t="n">
        <v>0.06</v>
      </c>
      <c r="AW6" t="n">
        <v>0</v>
      </c>
      <c r="AX6" t="n">
        <v>2.95000000000000018</v>
      </c>
      <c r="AY6" t="n">
        <v>0</v>
      </c>
      <c r="AZ6" t="n">
        <v>0.320000000000000018</v>
      </c>
      <c r="BA6" t="n">
        <v>0</v>
      </c>
      <c r="BB6" t="n">
        <v>2.39000000000000012</v>
      </c>
      <c r="BC6" t="n">
        <v>0.260000000000000009</v>
      </c>
      <c r="BD6" t="n">
        <v>0</v>
      </c>
      <c r="BE6" t="n">
        <v>0.220000000000000018</v>
      </c>
      <c r="BF6" t="n">
        <v>2.99000000000000021</v>
      </c>
      <c r="BG6" t="n">
        <v>0.609999999999999964</v>
      </c>
      <c r="BH6" t="n">
        <v>1.81000000000000014</v>
      </c>
      <c r="BI6" t="n">
        <v>0.220000000000000018</v>
      </c>
      <c r="BJ6" t="n">
        <v>0</v>
      </c>
      <c r="BK6" t="n">
        <v>0.859999999999999964</v>
      </c>
      <c r="BL6" t="n">
        <v>0.130000000000000004</v>
      </c>
      <c r="BM6" t="n">
        <v>0.939999999999999858</v>
      </c>
      <c r="BN6" t="n">
        <v>4.20000000000000018</v>
      </c>
      <c r="BO6" t="n">
        <v>0</v>
      </c>
      <c r="BP6" t="n">
        <v>2.75</v>
      </c>
      <c r="BQ6" t="n">
        <v>2.24000000000000021</v>
      </c>
      <c r="BR6" t="n">
        <v>29.1700000000000017</v>
      </c>
      <c r="BS6" t="n">
        <v>39.1799999999999997</v>
      </c>
      <c r="BT6" t="n">
        <v>31.8200000000000003</v>
      </c>
      <c r="BU6" t="n">
        <v>28.9800000000000004</v>
      </c>
    </row>
    <row r="7" spans="1:73">
      <c r="A7" s="13" t="n">
        <v>1</v>
      </c>
      <c r="B7" t="n">
        <v>2.58999999999999986</v>
      </c>
      <c r="C7" t="n">
        <v>8.15000000000000036</v>
      </c>
      <c r="D7" t="n">
        <v>0.759999999999999964</v>
      </c>
      <c r="E7" t="n">
        <v>13.4499999999999993</v>
      </c>
      <c r="F7" t="n">
        <v>1.16999999999999993</v>
      </c>
      <c r="G7" t="n">
        <v>3.60999999999999988</v>
      </c>
      <c r="H7" t="n">
        <v>0.589999999999999947</v>
      </c>
      <c r="I7" t="n">
        <v>0.239999999999999991</v>
      </c>
      <c r="J7" t="n">
        <v>4.88999999999999968</v>
      </c>
      <c r="K7" t="n">
        <v>1.65999999999999996</v>
      </c>
      <c r="L7" t="n">
        <v>10.3000000000000007</v>
      </c>
      <c r="M7" t="n">
        <v>0</v>
      </c>
      <c r="N7" t="n">
        <v>3.10000000000000009</v>
      </c>
      <c r="O7" t="n">
        <v>0.01</v>
      </c>
      <c r="P7" t="n">
        <v>1.34000000000000008</v>
      </c>
      <c r="Q7" t="n">
        <v>0</v>
      </c>
      <c r="R7" t="n">
        <v>0.460000000000000053</v>
      </c>
      <c r="S7" t="n">
        <v>0</v>
      </c>
      <c r="T7" t="n">
        <v>0.1</v>
      </c>
      <c r="U7" t="n">
        <v>0</v>
      </c>
      <c r="V7" t="n">
        <v>0.959999999999999964</v>
      </c>
      <c r="W7" t="n">
        <v>0</v>
      </c>
      <c r="X7" t="n">
        <v>0</v>
      </c>
      <c r="Y7" t="n">
        <v>0</v>
      </c>
      <c r="Z7" t="n">
        <v>0.01</v>
      </c>
      <c r="AA7" t="n">
        <v>0</v>
      </c>
      <c r="AB7" t="n">
        <v>0.1</v>
      </c>
      <c r="AC7" t="n">
        <v>0</v>
      </c>
      <c r="AD7" t="n">
        <v>0.179999999999999982</v>
      </c>
      <c r="AE7" t="n">
        <v>0.629999999999999982</v>
      </c>
      <c r="AF7" t="n">
        <v>0.65</v>
      </c>
      <c r="AG7" s="3"/>
      <c r="AH7" t="n">
        <v>0.869999999999999929</v>
      </c>
      <c r="AI7" t="n">
        <v>0</v>
      </c>
      <c r="AJ7" s="3"/>
      <c r="AK7" t="n">
        <v>0.09</v>
      </c>
      <c r="AL7" t="n">
        <v>0.810000000000000142</v>
      </c>
      <c r="AM7" t="n">
        <v>0</v>
      </c>
      <c r="AN7" t="n">
        <v>0.110000000000000009</v>
      </c>
      <c r="AO7" t="n">
        <v>0</v>
      </c>
      <c r="AP7" t="n">
        <v>1.04000000000000004</v>
      </c>
      <c r="AQ7" t="n">
        <v>1.95</v>
      </c>
      <c r="AR7" t="n">
        <v>4.63999999999999968</v>
      </c>
      <c r="AS7" t="n">
        <v>0</v>
      </c>
      <c r="AT7" t="n">
        <v>0.15</v>
      </c>
      <c r="AU7" t="n">
        <v>0</v>
      </c>
      <c r="AV7" t="n">
        <v>0.06</v>
      </c>
      <c r="AW7" t="n">
        <v>0</v>
      </c>
      <c r="AX7" t="n">
        <v>3.58000000000000007</v>
      </c>
      <c r="AY7" t="n">
        <v>0</v>
      </c>
      <c r="AZ7" t="n">
        <v>0.770000000000000018</v>
      </c>
      <c r="BA7" t="n">
        <v>0</v>
      </c>
      <c r="BB7" t="n">
        <v>0.29</v>
      </c>
      <c r="BC7" t="n">
        <v>0.680000000000000071</v>
      </c>
      <c r="BD7" t="n">
        <v>0</v>
      </c>
      <c r="BE7" t="n">
        <v>1.65999999999999996</v>
      </c>
      <c r="BF7" t="n">
        <v>0.06</v>
      </c>
      <c r="BG7" t="n">
        <v>0.440000000000000036</v>
      </c>
      <c r="BH7" t="n">
        <v>2.89000000000000021</v>
      </c>
      <c r="BI7" t="n">
        <v>1.18999999999999995</v>
      </c>
      <c r="BJ7" t="n">
        <v>0.04</v>
      </c>
      <c r="BK7" t="n">
        <v>1.67999999999999989</v>
      </c>
      <c r="BL7" t="n">
        <v>0.310000000000000009</v>
      </c>
      <c r="BM7" t="n">
        <v>4.29000000000000004</v>
      </c>
      <c r="BN7" t="n">
        <v>0.01</v>
      </c>
      <c r="BO7" t="n">
        <v>0.08</v>
      </c>
      <c r="BP7" t="n">
        <v>3.06999999999999984</v>
      </c>
      <c r="BQ7" t="n">
        <v>0.08</v>
      </c>
      <c r="BR7" t="n">
        <v>13.6999999999999993</v>
      </c>
      <c r="BS7" t="n">
        <v>3.98000000000000007</v>
      </c>
      <c r="BT7" t="n">
        <v>2.5299999999999998</v>
      </c>
      <c r="BU7" t="n">
        <v>22.1099999999999994</v>
      </c>
    </row>
    <row r="8" spans="1:73">
      <c r="A8" s="13" t="n">
        <v>0.5</v>
      </c>
      <c r="B8" t="n">
        <v>66.0699999999999932</v>
      </c>
      <c r="C8" t="n">
        <v>34.8299999999999983</v>
      </c>
      <c r="D8" t="n">
        <v>29.7899999999999991</v>
      </c>
      <c r="E8" t="n">
        <v>30.120000000000001</v>
      </c>
      <c r="F8" t="n">
        <v>21.3900000000000006</v>
      </c>
      <c r="G8" t="n">
        <v>20.3099999999999987</v>
      </c>
      <c r="H8" t="n">
        <v>16.75</v>
      </c>
      <c r="I8" t="n">
        <v>7.15000000000000036</v>
      </c>
      <c r="J8" t="n">
        <v>26.6799999999999997</v>
      </c>
      <c r="K8" t="n">
        <v>19.9499999999999993</v>
      </c>
      <c r="L8" t="n">
        <v>108.799999999999997</v>
      </c>
      <c r="M8" t="n">
        <v>0.02</v>
      </c>
      <c r="N8" t="n">
        <v>10.3499999999999996</v>
      </c>
      <c r="O8" t="n">
        <v>0.119999999999999996</v>
      </c>
      <c r="P8" t="n">
        <v>5.54999999999999982</v>
      </c>
      <c r="Q8" t="n">
        <v>0.03</v>
      </c>
      <c r="R8" t="n">
        <v>5.46999999999999975</v>
      </c>
      <c r="S8" t="n">
        <v>0.04</v>
      </c>
      <c r="T8" t="n">
        <v>3.25</v>
      </c>
      <c r="U8" t="n">
        <v>0.01</v>
      </c>
      <c r="V8" t="n">
        <v>10.5999999999999996</v>
      </c>
      <c r="W8" t="n">
        <v>0.0700000000000000089</v>
      </c>
      <c r="X8" t="n">
        <v>3.70000000000000018</v>
      </c>
      <c r="Y8" t="n">
        <v>0</v>
      </c>
      <c r="Z8" t="n">
        <v>2.39999999999999991</v>
      </c>
      <c r="AA8" t="n">
        <v>0</v>
      </c>
      <c r="AB8" t="n">
        <v>2.43999999999999995</v>
      </c>
      <c r="AC8" t="n">
        <v>0</v>
      </c>
      <c r="AD8" t="n">
        <v>5.84999999999999964</v>
      </c>
      <c r="AE8" t="n">
        <v>6.33000000000000007</v>
      </c>
      <c r="AF8" t="n">
        <v>5.74000000000000021</v>
      </c>
      <c r="AG8" s="3"/>
      <c r="AH8" t="n">
        <v>10.4800000000000004</v>
      </c>
      <c r="AI8" t="n">
        <v>0.5</v>
      </c>
      <c r="AJ8" s="3"/>
      <c r="AK8" t="n">
        <v>5.58000000000000007</v>
      </c>
      <c r="AL8" t="n">
        <v>12.3800000000000008</v>
      </c>
      <c r="AM8" t="n">
        <v>0.2</v>
      </c>
      <c r="AN8" t="n">
        <v>3.75</v>
      </c>
      <c r="AO8" t="n">
        <v>0.170000000000000018</v>
      </c>
      <c r="AP8" t="n">
        <v>88.8799999999999955</v>
      </c>
      <c r="AQ8" t="n">
        <v>46.4399999999999977</v>
      </c>
      <c r="AR8" t="n">
        <v>36.0600000000000023</v>
      </c>
      <c r="AS8" t="n">
        <v>0.379999999999999982</v>
      </c>
      <c r="AT8" t="n">
        <v>4.53000000000000025</v>
      </c>
      <c r="AU8" t="n">
        <v>2.4700000000000002</v>
      </c>
      <c r="AV8" t="n">
        <v>4.45000000000000018</v>
      </c>
      <c r="AW8" t="n">
        <v>0</v>
      </c>
      <c r="AX8" t="n">
        <v>82.0900000000000034</v>
      </c>
      <c r="AY8" t="n">
        <v>0</v>
      </c>
      <c r="AZ8" t="n">
        <v>11.9499999999999993</v>
      </c>
      <c r="BA8" t="n">
        <v>0.04</v>
      </c>
      <c r="BB8" t="n">
        <v>3.04999999999999982</v>
      </c>
      <c r="BC8" t="n">
        <v>4.61000000000000032</v>
      </c>
      <c r="BD8" t="n">
        <v>6.71999999999999975</v>
      </c>
      <c r="BE8" t="n">
        <v>33.009999999999998</v>
      </c>
      <c r="BF8" t="n">
        <v>4.87999999999999989</v>
      </c>
      <c r="BG8" t="n">
        <v>3.08000000000000007</v>
      </c>
      <c r="BH8" t="n">
        <v>24.7699999999999996</v>
      </c>
      <c r="BI8" t="n">
        <v>14.8900000000000006</v>
      </c>
      <c r="BJ8" t="n">
        <v>8.28999999999999915</v>
      </c>
      <c r="BK8" t="n">
        <v>20.25</v>
      </c>
      <c r="BL8" t="n">
        <v>3.75999999999999979</v>
      </c>
      <c r="BM8" t="n">
        <v>45.3200000000000003</v>
      </c>
      <c r="BN8" t="n">
        <v>8.98000000000000043</v>
      </c>
      <c r="BO8" t="n">
        <v>2.18000000000000016</v>
      </c>
      <c r="BP8" t="n">
        <v>20.6499999999999986</v>
      </c>
      <c r="BQ8" t="n">
        <v>7.45000000000000018</v>
      </c>
      <c r="BR8" t="n">
        <v>133.810000000000002</v>
      </c>
      <c r="BS8" t="n">
        <v>62.2199999999999989</v>
      </c>
      <c r="BT8" t="n">
        <v>20.3200000000000003</v>
      </c>
      <c r="BU8" t="n">
        <v>100.620000000000005</v>
      </c>
    </row>
    <row r="9" spans="1:73">
      <c r="A9" s="13" t="n">
        <v>0.25</v>
      </c>
      <c r="B9" t="n">
        <v>222.319999999999993</v>
      </c>
      <c r="C9" t="n">
        <v>247.919999999999987</v>
      </c>
      <c r="D9" t="n">
        <v>214.960000000000008</v>
      </c>
      <c r="E9" t="n">
        <v>154.27000000000001</v>
      </c>
      <c r="F9" t="n">
        <v>206.680000000000007</v>
      </c>
      <c r="G9" t="n">
        <v>144.819999999999993</v>
      </c>
      <c r="H9" t="n">
        <v>248.439999999999998</v>
      </c>
      <c r="I9" t="n">
        <v>209.969999999999999</v>
      </c>
      <c r="J9" t="n">
        <v>189.069999999999993</v>
      </c>
      <c r="K9" t="n">
        <v>86.3900000000000006</v>
      </c>
      <c r="L9" t="n">
        <v>164.240000000000009</v>
      </c>
      <c r="M9" t="n">
        <v>20.4600000000000009</v>
      </c>
      <c r="N9" t="n">
        <v>86.6299999999999955</v>
      </c>
      <c r="O9" t="n">
        <v>24.3099999999999987</v>
      </c>
      <c r="P9" t="n">
        <v>71.5799999999999983</v>
      </c>
      <c r="Q9" t="n">
        <v>18.5799999999999983</v>
      </c>
      <c r="R9" t="n">
        <v>79.3599999999999994</v>
      </c>
      <c r="S9" t="n">
        <v>14.1199999999999992</v>
      </c>
      <c r="T9" t="n">
        <v>48.3299999999999983</v>
      </c>
      <c r="U9" t="n">
        <v>11.3100000000000005</v>
      </c>
      <c r="V9" t="n">
        <v>118.799999999999997</v>
      </c>
      <c r="W9" t="n">
        <v>16.9299999999999997</v>
      </c>
      <c r="X9" t="n">
        <v>53.6199999999999974</v>
      </c>
      <c r="Y9" t="n">
        <v>20.5300000000000011</v>
      </c>
      <c r="Z9" t="n">
        <v>45.9799999999999969</v>
      </c>
      <c r="AA9" t="n">
        <v>6.95000000000000018</v>
      </c>
      <c r="AB9" t="n">
        <v>11.6899999999999995</v>
      </c>
      <c r="AC9" t="n">
        <v>1.05000000000000004</v>
      </c>
      <c r="AD9" t="n">
        <v>72.2600000000000051</v>
      </c>
      <c r="AE9" t="n">
        <v>86.6800000000000068</v>
      </c>
      <c r="AF9" t="n">
        <v>48.4200000000000017</v>
      </c>
      <c r="AG9" s="3"/>
      <c r="AH9" t="n">
        <v>82.9399999999999977</v>
      </c>
      <c r="AI9" t="n">
        <v>50.5499999999999972</v>
      </c>
      <c r="AJ9" s="3"/>
      <c r="AK9" t="n">
        <v>94.5400000000000063</v>
      </c>
      <c r="AL9" t="n">
        <v>42.7000000000000028</v>
      </c>
      <c r="AM9" t="n">
        <v>58.9600000000000009</v>
      </c>
      <c r="AN9" t="n">
        <v>44.7299999999999969</v>
      </c>
      <c r="AO9" t="n">
        <v>57.9799999999999969</v>
      </c>
      <c r="AP9" t="n">
        <v>210.370000000000005</v>
      </c>
      <c r="AQ9" t="n">
        <v>203.159999999999997</v>
      </c>
      <c r="AR9" t="n">
        <v>148.77000000000001</v>
      </c>
      <c r="AS9" t="n">
        <v>33.2000000000000028</v>
      </c>
      <c r="AT9" t="n">
        <v>90.8700000000000045</v>
      </c>
      <c r="AU9" t="n">
        <v>38.0900000000000034</v>
      </c>
      <c r="AV9" t="n">
        <v>78.9000000000000057</v>
      </c>
      <c r="AW9" t="n">
        <v>7.37000000000000011</v>
      </c>
      <c r="AX9" t="n">
        <v>82.3900000000000006</v>
      </c>
      <c r="AY9" t="n">
        <v>6.62999999999999989</v>
      </c>
      <c r="AZ9" t="n">
        <v>92.5100000000000051</v>
      </c>
      <c r="BA9" t="n">
        <v>15.5399999999999991</v>
      </c>
      <c r="BB9" t="n">
        <v>268.480000000000018</v>
      </c>
      <c r="BC9" t="n">
        <v>202.129999999999995</v>
      </c>
      <c r="BD9" t="n">
        <v>287.240000000000009</v>
      </c>
      <c r="BE9" t="n">
        <v>266.319999999999993</v>
      </c>
      <c r="BF9" t="n">
        <v>259.600000000000023</v>
      </c>
      <c r="BG9" t="n">
        <v>214.349999999999994</v>
      </c>
      <c r="BH9" t="n">
        <v>250.360000000000014</v>
      </c>
      <c r="BI9" t="n">
        <v>211.840000000000003</v>
      </c>
      <c r="BJ9" t="n">
        <v>216.409999999999997</v>
      </c>
      <c r="BK9" t="n">
        <v>222.539999999999992</v>
      </c>
      <c r="BL9" t="n">
        <v>171.620000000000005</v>
      </c>
      <c r="BM9" t="n">
        <v>195.150000000000006</v>
      </c>
      <c r="BN9" t="n">
        <v>277.350000000000023</v>
      </c>
      <c r="BO9" t="n">
        <v>198.240000000000009</v>
      </c>
      <c r="BP9" t="n">
        <v>202.680000000000007</v>
      </c>
      <c r="BQ9" t="n">
        <v>159.219999999999999</v>
      </c>
      <c r="BR9" t="n">
        <v>171.219999999999999</v>
      </c>
      <c r="BS9" t="n">
        <v>203.659999999999997</v>
      </c>
      <c r="BT9" t="n">
        <v>152.240000000000009</v>
      </c>
      <c r="BU9" t="n">
        <v>109.079999999999998</v>
      </c>
    </row>
    <row r="10" spans="1:73">
      <c r="A10" s="14" t="n">
        <v>0.125</v>
      </c>
      <c r="B10" t="n">
        <v>22.379999999999999</v>
      </c>
      <c r="C10" t="n">
        <v>20.0199999999999996</v>
      </c>
      <c r="D10" t="n">
        <v>26.629999999999999</v>
      </c>
      <c r="E10" t="n">
        <v>25.4299999999999997</v>
      </c>
      <c r="F10" t="n">
        <v>50.0399999999999991</v>
      </c>
      <c r="G10" t="n">
        <v>150.080000000000013</v>
      </c>
      <c r="H10" t="n">
        <v>45.3500000000000014</v>
      </c>
      <c r="I10" t="n">
        <v>124.170000000000002</v>
      </c>
      <c r="J10" t="n">
        <v>98.7099999999999937</v>
      </c>
      <c r="K10" t="n">
        <v>149.389999999999986</v>
      </c>
      <c r="L10" t="n">
        <v>17.1099999999999994</v>
      </c>
      <c r="M10" t="n">
        <v>274.379999999999995</v>
      </c>
      <c r="N10" t="n">
        <v>202.439999999999998</v>
      </c>
      <c r="O10" t="n">
        <v>233.509999999999991</v>
      </c>
      <c r="P10" t="n">
        <v>228.199999999999989</v>
      </c>
      <c r="Q10" t="n">
        <v>240.379999999999995</v>
      </c>
      <c r="R10" t="n">
        <v>269.319999999999993</v>
      </c>
      <c r="S10" t="n">
        <v>234.300000000000011</v>
      </c>
      <c r="T10" t="n">
        <v>269.610000000000014</v>
      </c>
      <c r="U10" t="n">
        <v>271.269999999999982</v>
      </c>
      <c r="V10" t="n">
        <v>179.189999999999998</v>
      </c>
      <c r="W10" t="n">
        <v>317.110000000000014</v>
      </c>
      <c r="X10" t="n">
        <v>260.550000000000011</v>
      </c>
      <c r="Y10" t="n">
        <v>330.240000000000009</v>
      </c>
      <c r="Z10" t="n">
        <v>249.360000000000014</v>
      </c>
      <c r="AA10" t="n">
        <v>306.5</v>
      </c>
      <c r="AB10" t="n">
        <v>275.810000000000002</v>
      </c>
      <c r="AC10" t="n">
        <v>330.910000000000025</v>
      </c>
      <c r="AD10" t="n">
        <v>192.639999999999986</v>
      </c>
      <c r="AE10" t="n">
        <v>261.850000000000023</v>
      </c>
      <c r="AF10" t="n">
        <v>228.939999999999998</v>
      </c>
      <c r="AG10" s="3"/>
      <c r="AH10" t="n">
        <v>194.52000000000001</v>
      </c>
      <c r="AI10" t="n">
        <v>263.810000000000002</v>
      </c>
      <c r="AJ10" s="3"/>
      <c r="AK10" t="n">
        <v>192.289999999999992</v>
      </c>
      <c r="AL10" t="n">
        <v>227.810000000000002</v>
      </c>
      <c r="AM10" t="n">
        <v>220.47999999999999</v>
      </c>
      <c r="AN10" t="n">
        <v>232.620000000000005</v>
      </c>
      <c r="AO10" t="n">
        <v>214.780000000000001</v>
      </c>
      <c r="AP10" t="n">
        <v>21.379999999999999</v>
      </c>
      <c r="AQ10" t="n">
        <v>65.2999999999999972</v>
      </c>
      <c r="AR10" t="n">
        <v>78.7099999999999795</v>
      </c>
      <c r="AS10" t="n">
        <v>250.52000000000001</v>
      </c>
      <c r="AT10" t="n">
        <v>194.439999999999998</v>
      </c>
      <c r="AU10" t="n">
        <v>213.610000000000014</v>
      </c>
      <c r="AV10" t="n">
        <v>194.289999999999992</v>
      </c>
      <c r="AW10" t="n">
        <v>277.009999999999991</v>
      </c>
      <c r="AX10" t="n">
        <v>146.689999999999998</v>
      </c>
      <c r="AY10" t="n">
        <v>253.599999999999994</v>
      </c>
      <c r="AZ10" t="n">
        <v>118.030000000000001</v>
      </c>
      <c r="BA10" t="n">
        <v>266.129999999999995</v>
      </c>
      <c r="BB10" t="n">
        <v>73.9500000000000028</v>
      </c>
      <c r="BC10" t="n">
        <v>129.569999999999993</v>
      </c>
      <c r="BD10" t="n">
        <v>48.0600000000000023</v>
      </c>
      <c r="BE10" t="n">
        <v>57.5499999999999972</v>
      </c>
      <c r="BF10" t="n">
        <v>57.759999999999998</v>
      </c>
      <c r="BG10" t="n">
        <v>86.019999999999996</v>
      </c>
      <c r="BH10" t="n">
        <v>32.6199999999999974</v>
      </c>
      <c r="BI10" t="n">
        <v>57.0700000000000003</v>
      </c>
      <c r="BJ10" t="n">
        <v>48.4699999999999989</v>
      </c>
      <c r="BK10" t="n">
        <v>49.1000000000000014</v>
      </c>
      <c r="BL10" t="n">
        <v>89.230000000000004</v>
      </c>
      <c r="BM10" t="n">
        <v>80.25</v>
      </c>
      <c r="BN10" t="n">
        <v>66.1299999999999955</v>
      </c>
      <c r="BO10" t="n">
        <v>100.439999999999998</v>
      </c>
      <c r="BP10" t="n">
        <v>51.2299999999999969</v>
      </c>
      <c r="BQ10" t="n">
        <v>93.2199999999999989</v>
      </c>
      <c r="BR10" t="n">
        <v>32.7299999999999969</v>
      </c>
      <c r="BS10" t="n">
        <v>80.0799999999999983</v>
      </c>
      <c r="BT10" t="n">
        <v>109.5</v>
      </c>
      <c r="BU10" t="n">
        <v>42.1000000000000014</v>
      </c>
    </row>
    <row r="11" spans="1:73">
      <c r="A11" s="14" t="n">
        <v>0.0625</v>
      </c>
      <c r="B11" t="n">
        <v>0.119999999999999996</v>
      </c>
      <c r="C11" t="n">
        <v>0.490000000000000036</v>
      </c>
      <c r="D11" t="n">
        <v>0.140000000000000018</v>
      </c>
      <c r="E11" t="n">
        <v>0.759999999999999964</v>
      </c>
      <c r="F11" t="n">
        <v>1.95</v>
      </c>
      <c r="G11" t="n">
        <v>10.0399999999999991</v>
      </c>
      <c r="H11" t="n">
        <v>0.509999999999999964</v>
      </c>
      <c r="I11" t="n">
        <v>9.78999999999999915</v>
      </c>
      <c r="J11" t="n">
        <v>4.19000000000000039</v>
      </c>
      <c r="K11" t="n">
        <v>8.80000000000000071</v>
      </c>
      <c r="L11" t="n">
        <v>1.08000000000000007</v>
      </c>
      <c r="M11" t="n">
        <v>16.25</v>
      </c>
      <c r="N11" t="n">
        <v>18.9800000000000004</v>
      </c>
      <c r="O11" t="n">
        <v>23.4200000000000017</v>
      </c>
      <c r="P11" t="n">
        <v>33.5200000000000031</v>
      </c>
      <c r="Q11" t="n">
        <v>18.8399999999999999</v>
      </c>
      <c r="R11" t="n">
        <v>22.0100000000000016</v>
      </c>
      <c r="S11" t="n">
        <v>23.1700000000000017</v>
      </c>
      <c r="T11" t="n">
        <v>16.879999999999999</v>
      </c>
      <c r="U11" t="n">
        <v>22.7800000000000011</v>
      </c>
      <c r="V11" t="n">
        <v>11.0199999999999996</v>
      </c>
      <c r="W11" t="n">
        <v>17.0100000000000016</v>
      </c>
      <c r="X11" t="n">
        <v>13.3200000000000003</v>
      </c>
      <c r="Y11" t="n">
        <v>22.6000000000000014</v>
      </c>
      <c r="Z11" t="n">
        <v>14.9700000000000006</v>
      </c>
      <c r="AA11" t="n">
        <v>30.7800000000000011</v>
      </c>
      <c r="AB11" t="n">
        <v>21.6999999999999993</v>
      </c>
      <c r="AC11" t="n">
        <v>22.2100000000000009</v>
      </c>
      <c r="AD11" t="n">
        <v>3.43000000000000016</v>
      </c>
      <c r="AE11" t="n">
        <v>6.48000000000000043</v>
      </c>
      <c r="AF11" t="n">
        <v>9.38000000000000078</v>
      </c>
      <c r="AG11" s="3"/>
      <c r="AH11" t="n">
        <v>8</v>
      </c>
      <c r="AI11" t="n">
        <v>41.3599999999999994</v>
      </c>
      <c r="AJ11" s="3"/>
      <c r="AK11" t="n">
        <v>14.3000000000000007</v>
      </c>
      <c r="AL11" t="n">
        <v>14.3499999999999996</v>
      </c>
      <c r="AM11" t="n">
        <v>12.5299999999999994</v>
      </c>
      <c r="AN11" t="n">
        <v>12.2699999999999996</v>
      </c>
      <c r="AO11" t="n">
        <v>16.3399999999999999</v>
      </c>
      <c r="AP11" t="n">
        <v>1.49000000000000004</v>
      </c>
      <c r="AQ11" t="n">
        <v>5.19000000000000039</v>
      </c>
      <c r="AR11" t="n">
        <v>5.5</v>
      </c>
      <c r="AS11" t="n">
        <v>16</v>
      </c>
      <c r="AT11" t="n">
        <v>12.5199999999999996</v>
      </c>
      <c r="AU11" t="n">
        <v>18.5100000000000016</v>
      </c>
      <c r="AV11" t="n">
        <v>12.4800000000000004</v>
      </c>
      <c r="AW11" t="n">
        <v>28</v>
      </c>
      <c r="AX11" t="n">
        <v>15.2300000000000004</v>
      </c>
      <c r="AY11" t="n">
        <v>24.0100000000000016</v>
      </c>
      <c r="AZ11" t="n">
        <v>4.92999999999999972</v>
      </c>
      <c r="BA11" t="n">
        <v>21.9100000000000001</v>
      </c>
      <c r="BB11" t="n">
        <v>1.62000000000000011</v>
      </c>
      <c r="BC11" t="n">
        <v>4.38999999999999968</v>
      </c>
      <c r="BD11" t="n">
        <v>1.07000000000000006</v>
      </c>
      <c r="BE11" t="n">
        <v>1.52000000000000002</v>
      </c>
      <c r="BF11" t="n">
        <v>1.41999999999999993</v>
      </c>
      <c r="BG11" t="n">
        <v>2.7200000000000002</v>
      </c>
      <c r="BH11" t="n">
        <v>1.34000000000000008</v>
      </c>
      <c r="BI11" t="n">
        <v>0.670000000000000018</v>
      </c>
      <c r="BJ11" t="n">
        <v>0.920000000000000107</v>
      </c>
      <c r="BK11" t="n">
        <v>1.02000000000000002</v>
      </c>
      <c r="BL11" t="n">
        <v>1.68999999999999995</v>
      </c>
      <c r="BM11" t="n">
        <v>3.60000000000000009</v>
      </c>
      <c r="BN11" t="n">
        <v>1.98000000000000007</v>
      </c>
      <c r="BO11" t="n">
        <v>5.24000000000000021</v>
      </c>
      <c r="BP11" t="n">
        <v>2.91000000000000014</v>
      </c>
      <c r="BQ11" t="n">
        <v>2.83999999999999986</v>
      </c>
      <c r="BR11" t="n">
        <v>2.14000000000000012</v>
      </c>
      <c r="BS11" t="n">
        <v>3.39999999999999991</v>
      </c>
      <c r="BT11" t="n">
        <v>2.43999999999999995</v>
      </c>
      <c r="BU11" t="n">
        <v>0.45</v>
      </c>
    </row>
    <row r="12" spans="1:73">
      <c r="A12" s="15" t="s">
        <v>42</v>
      </c>
      <c r="B12" t="n">
        <v>0.03</v>
      </c>
      <c r="C12" t="n">
        <v>0.119999999999999996</v>
      </c>
      <c r="D12" t="n">
        <v>0</v>
      </c>
      <c r="E12" t="n">
        <v>0.09</v>
      </c>
      <c r="F12" t="n">
        <v>0.02</v>
      </c>
      <c r="G12" t="n">
        <v>0.130000000000000004</v>
      </c>
      <c r="H12" t="n">
        <v>0.02</v>
      </c>
      <c r="I12" t="n">
        <v>0.25</v>
      </c>
      <c r="J12" t="n">
        <v>0.04</v>
      </c>
      <c r="K12" t="n">
        <v>0.25</v>
      </c>
      <c r="L12" t="n">
        <v>0.04</v>
      </c>
      <c r="M12" t="n">
        <v>0.0700000000000000089</v>
      </c>
      <c r="N12" t="n">
        <v>0.0700000000000000089</v>
      </c>
      <c r="O12" t="n">
        <v>0.09</v>
      </c>
      <c r="P12" t="n">
        <v>0.179999999999999982</v>
      </c>
      <c r="Q12" t="n">
        <v>0.0700000000000000089</v>
      </c>
      <c r="R12" t="n">
        <v>0.1</v>
      </c>
      <c r="S12" t="n">
        <v>0.09</v>
      </c>
      <c r="T12" t="n">
        <v>0.05</v>
      </c>
      <c r="U12" t="n">
        <v>0.03</v>
      </c>
      <c r="V12" t="n">
        <v>0.04</v>
      </c>
      <c r="W12" t="n">
        <v>0.02</v>
      </c>
      <c r="X12" t="n">
        <v>0.04</v>
      </c>
      <c r="Y12" t="n">
        <v>0.06</v>
      </c>
      <c r="Z12" t="n">
        <v>0.05</v>
      </c>
      <c r="AA12" t="n">
        <v>0.09</v>
      </c>
      <c r="AB12" t="n">
        <v>0.05</v>
      </c>
      <c r="AC12" t="n">
        <v>0.03</v>
      </c>
      <c r="AD12" t="n">
        <v>0.469999999999999929</v>
      </c>
      <c r="AE12" t="n">
        <v>0.04</v>
      </c>
      <c r="AF12" t="n">
        <v>0.04</v>
      </c>
      <c r="AG12" s="3"/>
      <c r="AH12" t="n">
        <v>0.06</v>
      </c>
      <c r="AI12" t="n">
        <v>0.130000000000000004</v>
      </c>
      <c r="AJ12" s="3"/>
      <c r="AK12" t="n">
        <v>0.02</v>
      </c>
      <c r="AL12" t="n">
        <v>0.03</v>
      </c>
      <c r="AM12" t="n">
        <v>0.02</v>
      </c>
      <c r="AN12" t="n">
        <v>0.03</v>
      </c>
      <c r="AO12" t="n">
        <v>0.04</v>
      </c>
      <c r="AP12" t="n">
        <v>0.01</v>
      </c>
      <c r="AQ12" t="n">
        <v>0.130000000000000004</v>
      </c>
      <c r="AR12" t="n">
        <v>0.02</v>
      </c>
      <c r="AS12" t="n">
        <v>0.04</v>
      </c>
      <c r="AT12" t="n">
        <v>0.05</v>
      </c>
      <c r="AU12" t="n">
        <v>0.06</v>
      </c>
      <c r="AV12" t="n">
        <v>0.05</v>
      </c>
      <c r="AW12" t="n">
        <v>0.119999999999999996</v>
      </c>
      <c r="AX12" t="n">
        <v>0.1</v>
      </c>
      <c r="AY12" t="n">
        <v>0.06</v>
      </c>
      <c r="AZ12" t="n">
        <v>0.01</v>
      </c>
      <c r="BA12" t="n">
        <v>0.05</v>
      </c>
      <c r="BB12" t="n">
        <v>0.03</v>
      </c>
      <c r="BC12" t="n">
        <v>0.09</v>
      </c>
      <c r="BD12" t="n">
        <v>0.05</v>
      </c>
      <c r="BE12" t="n">
        <v>0.09</v>
      </c>
      <c r="BF12" t="n">
        <v>0.1</v>
      </c>
      <c r="BG12" t="n">
        <v>0.140000000000000018</v>
      </c>
      <c r="BH12" t="n">
        <v>0.05</v>
      </c>
      <c r="BI12" t="n">
        <v>0.02</v>
      </c>
      <c r="BJ12" t="n">
        <v>0.1</v>
      </c>
      <c r="BK12" t="n">
        <v>0.110000000000000009</v>
      </c>
      <c r="BL12" t="n">
        <v>0.01</v>
      </c>
      <c r="BM12" t="n">
        <v>0.09</v>
      </c>
      <c r="BN12" t="n">
        <v>0.05</v>
      </c>
      <c r="BO12" t="n">
        <v>0.06</v>
      </c>
      <c r="BP12" t="n">
        <v>0.160000000000000009</v>
      </c>
      <c r="BQ12" t="n">
        <v>0.119999999999999996</v>
      </c>
      <c r="BR12" t="n">
        <v>0.06</v>
      </c>
      <c r="BS12" t="n">
        <v>0.260000000000000009</v>
      </c>
      <c r="BT12" t="n">
        <v>0.03</v>
      </c>
      <c r="BU12" t="n">
        <v>0.1</v>
      </c>
    </row>
    <row r="13" spans="1:7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</row>
    <row r="14" spans="1:73">
      <c r="A14" s="16" t="s">
        <v>43</v>
      </c>
      <c r="B14" s="1">
        <f>(B6/B$4)*100</f>
        <v>0.162404865777200014</v>
      </c>
      <c r="C14" s="1">
        <f>(C6/C$4)*100</f>
        <v>2.75003121488329993</v>
      </c>
      <c r="D14" s="1">
        <f>(D6/D$4)*100</f>
        <v>0.402193784277899979</v>
      </c>
      <c r="E14" s="1">
        <f>(E6/E$4)*100</f>
        <v>7.24661672805529999</v>
      </c>
      <c r="F14" s="1">
        <f>(F6/F$4)*100</f>
        <v>0.0639590661975999986</v>
      </c>
      <c r="G14" s="1">
        <f>(G6/G$4)*100</f>
        <v>0.628246949377800057</v>
      </c>
      <c r="H14" s="1">
        <f>(H6/H$4)*100</f>
        <v>0.198501632836000006</v>
      </c>
      <c r="I14" s="1">
        <f>(I6/I$4)*100</f>
        <v>0.00568698817110000032</v>
      </c>
      <c r="J14" s="1">
        <f>(J6/J$4)*100</f>
        <v>1.29339271551460012</v>
      </c>
      <c r="K14" s="1">
        <f>(K6/K$4)*100</f>
        <v>0.0749906261717000078</v>
      </c>
      <c r="L14" s="1">
        <f>(L6/L$4)*100</f>
        <v>0.678367965225399949</v>
      </c>
      <c r="M14" s="1">
        <f>(M6/M$4)*100</f>
        <v>0</v>
      </c>
      <c r="N14" s="1">
        <f>(N6/N$4)*100</f>
        <v>0.485812420707399983</v>
      </c>
      <c r="O14" s="1">
        <f>(O6/O$4)*100</f>
        <v>0</v>
      </c>
      <c r="P14" s="1">
        <f>(P6/P$4)*100</f>
        <v>0.0733826464717999905</v>
      </c>
      <c r="Q14" s="1">
        <f>(Q6/Q$4)*100</f>
        <v>0</v>
      </c>
      <c r="R14" s="1">
        <f>(R6/R$4)*100</f>
        <v>0.0291885580852000004</v>
      </c>
      <c r="S14" s="1">
        <f>(S6/S$4)*100</f>
        <v>0</v>
      </c>
      <c r="T14" s="1">
        <f>(T6/T$4)*100</f>
        <v>0.00886813089360000006</v>
      </c>
      <c r="U14" s="1">
        <f>(U6/U$4)*100</f>
        <v>0</v>
      </c>
      <c r="V14" s="1">
        <f>(V6/V$4)*100</f>
        <v>0.0872545964474999991</v>
      </c>
      <c r="W14" s="1">
        <f>(W6/W$4)*100</f>
        <v>0</v>
      </c>
      <c r="X14" s="1">
        <f>(X6/X$4)*100</f>
        <v>0</v>
      </c>
      <c r="Y14" s="1">
        <f>(Y6/Y$4)*100</f>
        <v>0</v>
      </c>
      <c r="Z14" s="1">
        <f>(Z6/Z$4)*100</f>
        <v>0</v>
      </c>
      <c r="AA14" s="1">
        <f>(AA6/AA$4)*100</f>
        <v>0</v>
      </c>
      <c r="AB14" s="1">
        <f>(AB6/AB$4)*100</f>
        <v>0.0961168781237999958</v>
      </c>
      <c r="AC14" s="1">
        <f>(AC6/AC$4)*100</f>
        <v>0</v>
      </c>
      <c r="AD14" s="1">
        <f>(AD6/AD$4)*100</f>
        <v>0.138076378038600023</v>
      </c>
      <c r="AE14" s="1">
        <f>(AE6/AE$4)*100</f>
        <v>0.0358947455614999988</v>
      </c>
      <c r="AF14" s="1">
        <f>(AF6/AF$4)*100</f>
        <v>0.0579453268798000032</v>
      </c>
      <c r="AG14" s="2"/>
      <c r="AH14" s="1">
        <f>(AH6/AH$4)*100</f>
        <v>0.0874978966852000006</v>
      </c>
      <c r="AI14" s="1">
        <f>(AI6/AI$4)*100</f>
        <v>0</v>
      </c>
      <c r="AJ14" s="2"/>
      <c r="AK14" s="1">
        <f>(AK6/AK$4)*100</f>
        <v>0.0228050171038000027</v>
      </c>
      <c r="AL14" s="1">
        <f>(AL6/AL$4)*100</f>
        <v>0.154078043878699988</v>
      </c>
      <c r="AM14" s="1">
        <f>(AM6/AM$4)*100</f>
        <v>0</v>
      </c>
      <c r="AN14" s="1">
        <f>(AN6/AN$4)*100</f>
        <v>0.00340634260989999937</v>
      </c>
      <c r="AO14" s="1">
        <f>(AO6/AO$4)*100</f>
        <v>0</v>
      </c>
      <c r="AP14" s="1">
        <f>(AP6/AP$4)*100</f>
        <v>0</v>
      </c>
      <c r="AQ14" s="1">
        <f>(AQ6/AQ$4)*100</f>
        <v>0.0434350955571999986</v>
      </c>
      <c r="AR14" s="1">
        <f>(AR6/AR$4)*100</f>
        <v>0.131348511383500011</v>
      </c>
      <c r="AS14" s="1">
        <f>(AS6/AS$4)*100</f>
        <v>0</v>
      </c>
      <c r="AT14" s="1">
        <f>(AT6/AT$4)*100</f>
        <v>0.115542057308900015</v>
      </c>
      <c r="AU14" s="1">
        <f>(AU6/AU$4)*100</f>
        <v>0.00366515173729999955</v>
      </c>
      <c r="AV14" s="1">
        <f>(AV6/AV$4)*100</f>
        <v>0.0206654267410999992</v>
      </c>
      <c r="AW14" s="1">
        <f>(AW6/AW$4)*100</f>
        <v>0</v>
      </c>
      <c r="AX14" s="1">
        <f>(AX6/AX$4)*100</f>
        <v>0.885699702765199959</v>
      </c>
      <c r="AY14" s="1">
        <f>(AY6/AY$4)*100</f>
        <v>0</v>
      </c>
      <c r="AZ14" s="1">
        <f>(AZ6/AZ$4)*100</f>
        <v>0.140031507089100016</v>
      </c>
      <c r="BA14" s="1">
        <f>(BA6/BA$4)*100</f>
        <v>0</v>
      </c>
      <c r="BB14" s="1">
        <f>(BB6/BB$4)*100</f>
        <v>0.683188977503399997</v>
      </c>
      <c r="BC14" s="1">
        <f>(BC6/BC$4)*100</f>
        <v>0.0760790051206999962</v>
      </c>
      <c r="BD14" s="1">
        <f>(BD6/BD$4)*100</f>
        <v>0</v>
      </c>
      <c r="BE14" s="1">
        <f>(BE6/BE$4)*100</f>
        <v>0.0610229668256999958</v>
      </c>
      <c r="BF14" s="1">
        <f>(BF6/BF$4)*100</f>
        <v>0.914792718372300051</v>
      </c>
      <c r="BG14" s="1">
        <f>(BG6/BG$4)*100</f>
        <v>0.198412698412700017</v>
      </c>
      <c r="BH14" s="1">
        <f>(BH6/BH$4)*100</f>
        <v>0.576726994646999991</v>
      </c>
      <c r="BI14" s="1">
        <f>(BI6/BI$4)*100</f>
        <v>0.0769499825114000036</v>
      </c>
      <c r="BJ14" s="1">
        <f>(BJ6/BJ$4)*100</f>
        <v>0</v>
      </c>
      <c r="BK14" s="1">
        <f>(BK6/BK$4)*100</f>
        <v>0.29094353665549999</v>
      </c>
      <c r="BL14" s="1">
        <f>(BL6/BL$4)*100</f>
        <v>0.0487219848587000026</v>
      </c>
      <c r="BM14" s="1">
        <f>(BM6/BM$4)*100</f>
        <v>0.285047154077100018</v>
      </c>
      <c r="BN14" s="1">
        <f>(BN6/BN$4)*100</f>
        <v>1.17086225641880004</v>
      </c>
      <c r="BO14" s="1">
        <f>(BO6/BO$4)*100</f>
        <v>0</v>
      </c>
      <c r="BP14" s="1">
        <f>(BP6/BP$4)*100</f>
        <v>0.970086073091600021</v>
      </c>
      <c r="BQ14" s="1">
        <f>(BQ6/BQ$4)*100</f>
        <v>0.844709254091599959</v>
      </c>
      <c r="BR14" s="1">
        <f>(BR6/BR$4)*100</f>
        <v>7.61917199947759993</v>
      </c>
      <c r="BS14" s="1">
        <f>(BS6/BS$4)*100</f>
        <v>9.97479569235470009</v>
      </c>
      <c r="BT14" s="1">
        <f>(BT6/BT$4)*100</f>
        <v>9.97867536377320086</v>
      </c>
      <c r="BU14" s="1">
        <f>(BU6/BU$4)*100</f>
        <v>9.5501730103806004</v>
      </c>
    </row>
    <row r="15" spans="1:73">
      <c r="A15" s="17"/>
      <c r="B15" s="1">
        <f>(B7/B$4)*100</f>
        <v>0.824761965417300047</v>
      </c>
      <c r="C15" s="1">
        <f>(C7/C$4)*100</f>
        <v>2.54401298539139997</v>
      </c>
      <c r="D15" s="1">
        <f>(D7/D$4)*100</f>
        <v>0.277879341864700002</v>
      </c>
      <c r="E15" s="1">
        <f>(E7/E$4)*100</f>
        <v>5.56636179282369969</v>
      </c>
      <c r="F15" s="1">
        <f>(F7/F$4)*100</f>
        <v>0.415733930284600017</v>
      </c>
      <c r="G15" s="1">
        <f>(G7/G$4)*100</f>
        <v>1.0903709073336001</v>
      </c>
      <c r="H15" s="1">
        <f>(H7/H$4)*100</f>
        <v>0.188896715118100005</v>
      </c>
      <c r="I15" s="1">
        <f>(I7/I$4)*100</f>
        <v>0.0682438580528000038</v>
      </c>
      <c r="J15" s="1">
        <f>(J7/J$4)*100</f>
        <v>1.49167225916660007</v>
      </c>
      <c r="K15" s="1">
        <f>(K7/K$4)*100</f>
        <v>0.622422197225299989</v>
      </c>
      <c r="L15" s="1">
        <f>(L7/L$4)*100</f>
        <v>3.39183982612700019</v>
      </c>
      <c r="M15" s="1">
        <f>(M7/M$4)*100</f>
        <v>0</v>
      </c>
      <c r="N15" s="1">
        <f>(N7/N$4)*100</f>
        <v>0.959247454899900021</v>
      </c>
      <c r="O15" s="1">
        <f>(O7/O$4)*100</f>
        <v>0.00355113636359999996</v>
      </c>
      <c r="P15" s="1">
        <f>(P7/P$4)*100</f>
        <v>0.393330985088599974</v>
      </c>
      <c r="Q15" s="1">
        <f>(Q7/Q$4)*100</f>
        <v>0</v>
      </c>
      <c r="R15" s="1">
        <f>(R7/R$4)*100</f>
        <v>0.122061242901899991</v>
      </c>
      <c r="S15" s="1">
        <f>(S7/S$4)*100</f>
        <v>0</v>
      </c>
      <c r="T15" s="1">
        <f>(T7/T$4)*100</f>
        <v>0.0295604363120000002</v>
      </c>
      <c r="U15" s="1">
        <f>(U7/U$4)*100</f>
        <v>0</v>
      </c>
      <c r="V15" s="1">
        <f>(V7/V$4)*100</f>
        <v>0.29915861639140001</v>
      </c>
      <c r="W15" s="1">
        <f>(W7/W$4)*100</f>
        <v>0</v>
      </c>
      <c r="X15" s="1">
        <f>(X7/X$4)*100</f>
        <v>0</v>
      </c>
      <c r="Y15" s="1">
        <f>(Y7/Y$4)*100</f>
        <v>0</v>
      </c>
      <c r="Z15" s="1">
        <f>(Z7/Z$4)*100</f>
        <v>0.00319682874589999955</v>
      </c>
      <c r="AA15" s="1">
        <f>(AA7/AA$4)*100</f>
        <v>0</v>
      </c>
      <c r="AB15" s="1">
        <f>(AB7/AB$4)*100</f>
        <v>0.0320389593746000001</v>
      </c>
      <c r="AC15" s="1">
        <f>(AC7/AC$4)*100</f>
        <v>0</v>
      </c>
      <c r="AD15" s="1">
        <f>(AD7/AD$4)*100</f>
        <v>0.0654046001234999963</v>
      </c>
      <c r="AE15" s="1">
        <f>(AE7/AE$4)*100</f>
        <v>0.173951459259499996</v>
      </c>
      <c r="AF15" s="1">
        <f>(AF7/AF$4)*100</f>
        <v>0.221555661599300002</v>
      </c>
      <c r="AG15" s="2"/>
      <c r="AH15" s="1">
        <f>(AH7/AH$4)*100</f>
        <v>0.292781423523500006</v>
      </c>
      <c r="AI15" s="1">
        <f>(AI7/AI$4)*100</f>
        <v>0</v>
      </c>
      <c r="AJ15" s="2"/>
      <c r="AK15" s="1">
        <f>(AK7/AK$4)*100</f>
        <v>0.0293207362763000035</v>
      </c>
      <c r="AL15" s="1">
        <f>(AL7/AL$4)*100</f>
        <v>0.271311338134299973</v>
      </c>
      <c r="AM15" s="1">
        <f>(AM7/AM$4)*100</f>
        <v>0</v>
      </c>
      <c r="AN15" s="1">
        <f>(AN7/AN$4)*100</f>
        <v>0.037469768709300002</v>
      </c>
      <c r="AO15" s="1">
        <f>(AO7/AO$4)*100</f>
        <v>0</v>
      </c>
      <c r="AP15" s="1">
        <f>(AP7/AP$4)*100</f>
        <v>0.321752312594699985</v>
      </c>
      <c r="AQ15" s="1">
        <f>(AQ7/AQ$4)*100</f>
        <v>0.604988830975400038</v>
      </c>
      <c r="AR15" s="1">
        <f>(AR7/AR$4)*100</f>
        <v>1.69293636894340001</v>
      </c>
      <c r="AS15" s="1">
        <f>(AS7/AS$4)*100</f>
        <v>0</v>
      </c>
      <c r="AT15" s="1">
        <f>(AT7/AT$4)*100</f>
        <v>0.0495180245609000025</v>
      </c>
      <c r="AU15" s="1">
        <f>(AU7/AU$4)*100</f>
        <v>0</v>
      </c>
      <c r="AV15" s="1">
        <f>(AV7/AV$4)*100</f>
        <v>0.0206654267410999992</v>
      </c>
      <c r="AW15" s="1">
        <f>(AW7/AW$4)*100</f>
        <v>0</v>
      </c>
      <c r="AX15" s="1">
        <f>(AX7/AX$4)*100</f>
        <v>1.07484913081329991</v>
      </c>
      <c r="AY15" s="1">
        <f>(AY7/AY$4)*100</f>
        <v>0</v>
      </c>
      <c r="AZ15" s="1">
        <f>(AZ7/AZ$4)*100</f>
        <v>0.33695081393309998</v>
      </c>
      <c r="BA15" s="1">
        <f>(BA7/BA$4)*100</f>
        <v>0</v>
      </c>
      <c r="BB15" s="1">
        <f>(BB7/BB$4)*100</f>
        <v>0.0828974073120999932</v>
      </c>
      <c r="BC15" s="1">
        <f>(BC7/BC$4)*100</f>
        <v>0.198975859546499994</v>
      </c>
      <c r="BD15" s="1">
        <f>(BD7/BD$4)*100</f>
        <v>0</v>
      </c>
      <c r="BE15" s="1">
        <f>(BE7/BE$4)*100</f>
        <v>0.460446022412099953</v>
      </c>
      <c r="BF15" s="1">
        <f>(BF7/BF$4)*100</f>
        <v>0.0183570445158000002</v>
      </c>
      <c r="BG15" s="1">
        <f>(BG7/BG$4)*100</f>
        <v>0.143117356232099997</v>
      </c>
      <c r="BH15" s="1">
        <f>(BH7/BH$4)*100</f>
        <v>0.920851389242899998</v>
      </c>
      <c r="BI15" s="1">
        <f>(BI7/BI$4)*100</f>
        <v>0.416229450856899952</v>
      </c>
      <c r="BJ15" s="1">
        <f>(BJ7/BJ$4)*100</f>
        <v>0.0145852324520999987</v>
      </c>
      <c r="BK15" s="1">
        <f>(BK7/BK$4)*100</f>
        <v>0.568354815792099988</v>
      </c>
      <c r="BL15" s="1">
        <f>(BL7/BL$4)*100</f>
        <v>0.116183194663099987</v>
      </c>
      <c r="BM15" s="1">
        <f>(BM7/BM$4)*100</f>
        <v>1.30090669254329994</v>
      </c>
      <c r="BN15" s="1">
        <f>(BN7/BN$4)*100</f>
        <v>0.0027877672771999995</v>
      </c>
      <c r="BO15" s="1">
        <f>(BO7/BO$4)*100</f>
        <v>0.0261105127451999985</v>
      </c>
      <c r="BP15" s="1">
        <f>(BP7/BP$4)*100</f>
        <v>1.08296881614219998</v>
      </c>
      <c r="BQ15" s="1">
        <f>(BQ7/BQ$4)*100</f>
        <v>0.0301681876460999998</v>
      </c>
      <c r="BR15" s="1">
        <f>(BR7/BR$4)*100</f>
        <v>3.5784249706150999</v>
      </c>
      <c r="BS15" s="1">
        <f>(BS7/BS$4)*100</f>
        <v>1.01326408513459998</v>
      </c>
      <c r="BT15" s="1">
        <f>(BT7/BT$4)*100</f>
        <v>0.79340190667340007</v>
      </c>
      <c r="BU15" s="1">
        <f>(BU7/BU$4)*100</f>
        <v>7.28620860108750001</v>
      </c>
    </row>
    <row r="16" spans="1:73">
      <c r="A16" s="17"/>
      <c r="B16" s="1">
        <f>(B8/B$4)*100</f>
        <v>21.0393911409738017</v>
      </c>
      <c r="C16" s="1">
        <f>(C8/C$4)*100</f>
        <v>10.8721438381819997</v>
      </c>
      <c r="D16" s="1">
        <f>(D8/D$4)*100</f>
        <v>10.8921389396709003</v>
      </c>
      <c r="E16" s="1">
        <f>(E8/E$4)*100</f>
        <v>12.4653395687622002</v>
      </c>
      <c r="F16" s="1">
        <f>(F8/F$4)*100</f>
        <v>7.6004690331521001</v>
      </c>
      <c r="G16" s="1">
        <f>(G8/G$4)*100</f>
        <v>6.13446901051109972</v>
      </c>
      <c r="H16" s="1">
        <f>(H8/H$4)*100</f>
        <v>5.36274572581159958</v>
      </c>
      <c r="I16" s="1">
        <f>(I8/I$4)*100</f>
        <v>2.03309827115560005</v>
      </c>
      <c r="J16" s="1">
        <f>(J8/J$4)*100</f>
        <v>8.13861265328529981</v>
      </c>
      <c r="K16" s="1">
        <f>(K8/K$4)*100</f>
        <v>7.48031496062989998</v>
      </c>
      <c r="L16" s="1">
        <f>(L8/L$4)*100</f>
        <v>35.8283663187011996</v>
      </c>
      <c r="M16" s="1">
        <f>(M8/M$4)*100</f>
        <v>0.00642632221579999996</v>
      </c>
      <c r="N16" s="1">
        <f>(N8/N$4)*100</f>
        <v>3.20264876071420002</v>
      </c>
      <c r="O16" s="1">
        <f>(O8/O$4)*100</f>
        <v>0.042613636363599996</v>
      </c>
      <c r="P16" s="1">
        <f>(P8/P$4)*100</f>
        <v>1.62909475167310003</v>
      </c>
      <c r="Q16" s="1">
        <f>(Q8/Q$4)*100</f>
        <v>0.0107882623704999991</v>
      </c>
      <c r="R16" s="1">
        <f>(R8/R$4)*100</f>
        <v>1.45146738842009988</v>
      </c>
      <c r="S16" s="1">
        <f>(S8/S$4)*100</f>
        <v>0.0147210363609999995</v>
      </c>
      <c r="T16" s="1">
        <f>(T8/T$4)*100</f>
        <v>0.960714180141300034</v>
      </c>
      <c r="U16" s="1">
        <f>(U8/U$4)*100</f>
        <v>0.00327353672910000082</v>
      </c>
      <c r="V16" s="1">
        <f>(V8/V$4)*100</f>
        <v>3.30320972265500012</v>
      </c>
      <c r="W16" s="1">
        <f>(W8/W$4)*100</f>
        <v>0.019933933249799999</v>
      </c>
      <c r="X16" s="1">
        <f>(X8/X$4)*100</f>
        <v>1.11698113207550009</v>
      </c>
      <c r="Y16" s="1">
        <f>(Y8/Y$4)*100</f>
        <v>0</v>
      </c>
      <c r="Z16" s="1">
        <f>(Z8/Z$4)*100</f>
        <v>0.767238899012200015</v>
      </c>
      <c r="AA16" s="1">
        <f>(AA8/AA$4)*100</f>
        <v>0</v>
      </c>
      <c r="AB16" s="1">
        <f>(AB8/AB$4)*100</f>
        <v>0.781750608740200015</v>
      </c>
      <c r="AC16" s="1">
        <f>(AC8/AC$4)*100</f>
        <v>0</v>
      </c>
      <c r="AD16" s="1">
        <f>(AD8/AD$4)*100</f>
        <v>2.1256495040151</v>
      </c>
      <c r="AE16" s="1">
        <f>(AE8/AE$4)*100</f>
        <v>1.74779799541649989</v>
      </c>
      <c r="AF16" s="1">
        <f>(AF8/AF$4)*100</f>
        <v>1.95650691935369991</v>
      </c>
      <c r="AG16" s="2"/>
      <c r="AH16" s="1">
        <f>(AH8/AH$4)*100</f>
        <v>3.52683829715630015</v>
      </c>
      <c r="AI16" s="1">
        <f>(AI8/AI$4)*100</f>
        <v>0.140283934683799982</v>
      </c>
      <c r="AJ16" s="2"/>
      <c r="AK16" s="1">
        <f>(AK8/AK$4)*100</f>
        <v>1.81788564912849999</v>
      </c>
      <c r="AL16" s="1">
        <f>(AL8/AL$4)*100</f>
        <v>4.14670909395410003</v>
      </c>
      <c r="AM16" s="1">
        <f>(AM8/AM$4)*100</f>
        <v>0.0684322178881999932</v>
      </c>
      <c r="AN16" s="1">
        <f>(AN8/AN$4)*100</f>
        <v>1.27737847872740007</v>
      </c>
      <c r="AO16" s="1">
        <f>(AO8/AO$4)*100</f>
        <v>0.0587604991185999914</v>
      </c>
      <c r="AP16" s="1">
        <f>(AP8/AP$4)*100</f>
        <v>27.4974476379049015</v>
      </c>
      <c r="AQ16" s="1">
        <f>(AQ8/AQ$4)*100</f>
        <v>14.4080416976917007</v>
      </c>
      <c r="AR16" s="1">
        <f>(AR8/AR$4)*100</f>
        <v>13.1567425569177008</v>
      </c>
      <c r="AS16" s="1">
        <f>(AS8/AS$4)*100</f>
        <v>0.126590712239299985</v>
      </c>
      <c r="AT16" s="1">
        <f>(AT8/AT$4)*100</f>
        <v>1.49544434174039997</v>
      </c>
      <c r="AU16" s="1">
        <f>(AU8/AU$4)*100</f>
        <v>0.905292479108599935</v>
      </c>
      <c r="AV16" s="1">
        <f>(AV8/AV$4)*100</f>
        <v>1.53268581662879999</v>
      </c>
      <c r="AW16" s="1">
        <f>(AW8/AW$4)*100</f>
        <v>0</v>
      </c>
      <c r="AX16" s="1">
        <f>(AX8/AX$4)*100</f>
        <v>24.6464707118623991</v>
      </c>
      <c r="AY16" s="1">
        <f>(AY8/AY$4)*100</f>
        <v>0</v>
      </c>
      <c r="AZ16" s="1">
        <f>(AZ8/AZ$4)*100</f>
        <v>5.22930159285840013</v>
      </c>
      <c r="BA16" s="1">
        <f>(BA8/BA$4)*100</f>
        <v>0.013170892327999999</v>
      </c>
      <c r="BB16" s="1">
        <f>(BB8/BB$4)*100</f>
        <v>0.871852042420599993</v>
      </c>
      <c r="BC16" s="1">
        <f>(BC8/BC$4)*100</f>
        <v>1.34893928310169997</v>
      </c>
      <c r="BD16" s="1">
        <f>(BD8/BD$4)*100</f>
        <v>1.95798490719969998</v>
      </c>
      <c r="BE16" s="1">
        <f>(BE8/BE$4)*100</f>
        <v>9.15621879507379965</v>
      </c>
      <c r="BF16" s="1">
        <f>(BF8/BF$4)*100</f>
        <v>1.49303962062110003</v>
      </c>
      <c r="BG16" s="1">
        <f>(BG8/BG$4)*100</f>
        <v>1.0018214936248</v>
      </c>
      <c r="BH16" s="1">
        <f>(BH8/BH$4)*100</f>
        <v>7.8925567167984001</v>
      </c>
      <c r="BI16" s="1">
        <f>(BI8/BI$4)*100</f>
        <v>5.20811472542849963</v>
      </c>
      <c r="BJ16" s="1">
        <f>(BJ8/BJ$4)*100</f>
        <v>3.02278942570650022</v>
      </c>
      <c r="BK16" s="1">
        <f>(BK8/BK$4)*100</f>
        <v>6.85070536892320003</v>
      </c>
      <c r="BL16" s="1">
        <f>(BL8/BL$4)*100</f>
        <v>1.40918971591329996</v>
      </c>
      <c r="BM16" s="1">
        <f>(BM8/BM$4)*100</f>
        <v>13.7429117263547003</v>
      </c>
      <c r="BN16" s="1">
        <f>(BN8/BN$4)*100</f>
        <v>2.50341501491460017</v>
      </c>
      <c r="BO16" s="1">
        <f>(BO8/BO$4)*100</f>
        <v>0.711511472306500004</v>
      </c>
      <c r="BP16" s="1">
        <f>(BP8/BP$4)*100</f>
        <v>7.28446451248770011</v>
      </c>
      <c r="BQ16" s="1">
        <f>(BQ8/BQ$4)*100</f>
        <v>2.80941247454560017</v>
      </c>
      <c r="BR16" s="1">
        <f>(BR8/BR$4)*100</f>
        <v>34.9510252056941013</v>
      </c>
      <c r="BS16" s="1">
        <f>(BS8/BS$4)*100</f>
        <v>15.8405254716260995</v>
      </c>
      <c r="BT16" s="1">
        <f>(BT8/BT$4)*100</f>
        <v>6.37230306071250041</v>
      </c>
      <c r="BU16" s="1">
        <f>(BU8/BU$4)*100</f>
        <v>33.1586752347998015</v>
      </c>
    </row>
    <row r="17" spans="1:73">
      <c r="A17" s="17"/>
      <c r="B17" s="1">
        <f>(B9/B$4)*100</f>
        <v>70.7957838423080972</v>
      </c>
      <c r="C17" s="1">
        <f>(C9/C$4)*100</f>
        <v>77.3879385691098065</v>
      </c>
      <c r="D17" s="1">
        <f>(D9/D$4)*100</f>
        <v>78.5959780621572008</v>
      </c>
      <c r="E17" s="1">
        <f>(E9/E$4)*100</f>
        <v>63.8455489798451978</v>
      </c>
      <c r="F17" s="1">
        <f>(F9/F$4)*100</f>
        <v>73.4392211207049996</v>
      </c>
      <c r="G17" s="1">
        <f>(G9/G$4)*100</f>
        <v>43.7416938504289021</v>
      </c>
      <c r="H17" s="1">
        <f>(H9/H$4)*100</f>
        <v>79.5415252609335965</v>
      </c>
      <c r="I17" s="1">
        <f>(I9/I$4)*100</f>
        <v>59.7048453139218012</v>
      </c>
      <c r="J17" s="1">
        <f>(J9/J$4)*100</f>
        <v>57.6749435665914021</v>
      </c>
      <c r="K17" s="1">
        <f>(K9/K$4)*100</f>
        <v>32.3922009748781008</v>
      </c>
      <c r="L17" s="1">
        <f>(L9/L$4)*100</f>
        <v>54.0850265090394018</v>
      </c>
      <c r="M17" s="1">
        <f>(M9/M$4)*100</f>
        <v>6.57412762675919993</v>
      </c>
      <c r="N17" s="1">
        <f>(N9/N$4)*100</f>
        <v>26.8063248445090991</v>
      </c>
      <c r="O17" s="1">
        <f>(O9/O$4)*100</f>
        <v>8.6328125</v>
      </c>
      <c r="P17" s="1">
        <f>(P9/P$4)*100</f>
        <v>21.0109193377949985</v>
      </c>
      <c r="Q17" s="1">
        <f>(Q9/Q$4)*100</f>
        <v>6.68153049482160011</v>
      </c>
      <c r="R17" s="1">
        <f>(R9/R$4)*100</f>
        <v>21.0582179058535992</v>
      </c>
      <c r="S17" s="1">
        <f>(S9/S$4)*100</f>
        <v>5.1965258354188002</v>
      </c>
      <c r="T17" s="1">
        <f>(T9/T$4)*100</f>
        <v>14.2865588696088999</v>
      </c>
      <c r="U17" s="1">
        <f>(U9/U$4)*100</f>
        <v>3.70237004059189978</v>
      </c>
      <c r="V17" s="1">
        <f>(V9/V$4)*100</f>
        <v>37.0208787784357014</v>
      </c>
      <c r="W17" s="1">
        <f>(W9/W$4)*100</f>
        <v>4.82116414170180008</v>
      </c>
      <c r="X17" s="1">
        <f>(X9/X$4)*100</f>
        <v>16.1871698113207998</v>
      </c>
      <c r="Y17" s="1">
        <f>(Y9/Y$4)*100</f>
        <v>5.49738920872940007</v>
      </c>
      <c r="Z17" s="1">
        <f>(Z9/Z$4)*100</f>
        <v>14.6990185735749996</v>
      </c>
      <c r="AA17" s="1">
        <f>(AA9/AA$4)*100</f>
        <v>2.01770939178399988</v>
      </c>
      <c r="AB17" s="1">
        <f>(AB9/AB$4)*100</f>
        <v>3.7453543508906999</v>
      </c>
      <c r="AC17" s="1">
        <f>(AC9/AC$4)*100</f>
        <v>0.29634228945590003</v>
      </c>
      <c r="AD17" s="1">
        <f>(AD9/AD$4)*100</f>
        <v>26.2563133607064003</v>
      </c>
      <c r="AE17" s="1">
        <f>(AE9/AE$4)*100</f>
        <v>23.9335118866830996</v>
      </c>
      <c r="AF17" s="1">
        <f>(AF9/AF$4)*100</f>
        <v>16.5041925148271993</v>
      </c>
      <c r="AG17" s="2"/>
      <c r="AH17" s="1">
        <f>(AH9/AH$4)*100</f>
        <v>27.9118290425710995</v>
      </c>
      <c r="AI17" s="1">
        <f>(AI9/AI$4)*100</f>
        <v>14.1827057965322005</v>
      </c>
      <c r="AJ17" s="2"/>
      <c r="AK17" s="1">
        <f>(AK9/AK$4)*100</f>
        <v>30.7998045284248008</v>
      </c>
      <c r="AL17" s="1">
        <f>(AL9/AL$4)*100</f>
        <v>14.3024618991794004</v>
      </c>
      <c r="AM17" s="1">
        <f>(AM9/AM$4)*100</f>
        <v>20.1738178334360008</v>
      </c>
      <c r="AN17" s="1">
        <f>(AN9/AN$4)*100</f>
        <v>15.2365704942603006</v>
      </c>
      <c r="AO17" s="1">
        <f>(AO9/AO$4)*100</f>
        <v>20.0407866993881996</v>
      </c>
      <c r="AP17" s="1">
        <f>(AP9/AP$4)*100</f>
        <v>65.0836865389970001</v>
      </c>
      <c r="AQ17" s="1">
        <f>(AQ9/AQ$4)*100</f>
        <v>63.0305286671630967</v>
      </c>
      <c r="AR17" s="1">
        <f>(AR9/AR$4)*100</f>
        <v>54.2797723292470025</v>
      </c>
      <c r="AS17" s="1">
        <f>(AS9/AS$4)*100</f>
        <v>11.0600306482776993</v>
      </c>
      <c r="AT17" s="1">
        <f>(AT9/AT$4)*100</f>
        <v>29.9980192790176012</v>
      </c>
      <c r="AU17" s="1">
        <f>(AU9/AU$4)*100</f>
        <v>13.9605629673069007</v>
      </c>
      <c r="AV17" s="1">
        <f>(AV9/AV$4)*100</f>
        <v>27.1750361644967988</v>
      </c>
      <c r="AW17" s="1">
        <f>(AW9/AW$4)*100</f>
        <v>2.35817361533290004</v>
      </c>
      <c r="AX17" s="1">
        <f>(AX9/AX$4)*100</f>
        <v>24.7365418680758005</v>
      </c>
      <c r="AY17" s="1">
        <f>(AY9/AY$4)*100</f>
        <v>2.3318795723129</v>
      </c>
      <c r="AZ17" s="1">
        <f>(AZ9/AZ$4)*100</f>
        <v>40.4822335025381008</v>
      </c>
      <c r="BA17" s="1">
        <f>(BA9/BA$4)*100</f>
        <v>5.1168916694105997</v>
      </c>
      <c r="BB17" s="1">
        <f>(BB9/BB$4)*100</f>
        <v>76.7458479833062057</v>
      </c>
      <c r="BC17" s="1">
        <f>(BC9/BC$4)*100</f>
        <v>59.1455742501828965</v>
      </c>
      <c r="BD17" s="1">
        <f>(BD9/BD$4)*100</f>
        <v>83.6922001107193978</v>
      </c>
      <c r="BE17" s="1">
        <f>(BE9/BE$4)*100</f>
        <v>73.8710751137246007</v>
      </c>
      <c r="BF17" s="1">
        <f>(BF9/BF$4)*100</f>
        <v>79.4248126051706009</v>
      </c>
      <c r="BG17" s="1">
        <f>(BG9/BG$4)*100</f>
        <v>69.7209211553473978</v>
      </c>
      <c r="BH17" s="1">
        <f>(BH9/BH$4)*100</f>
        <v>79.7731328065255951</v>
      </c>
      <c r="BI17" s="1">
        <f>(BI9/BI$4)*100</f>
        <v>74.0958377054914052</v>
      </c>
      <c r="BJ17" s="1">
        <f>(BJ9/BJ$4)*100</f>
        <v>78.9097538742023943</v>
      </c>
      <c r="BK17" s="1">
        <f>(BK9/BK$4)*100</f>
        <v>75.2867147061809021</v>
      </c>
      <c r="BL17" s="1">
        <f>(BL9/BL$4)*100</f>
        <v>64.3205157034705053</v>
      </c>
      <c r="BM17" s="1">
        <f>(BM9/BM$4)*100</f>
        <v>59.1776086363222973</v>
      </c>
      <c r="BN17" s="1">
        <f>(BN9/BN$4)*100</f>
        <v>77.3187254328009033</v>
      </c>
      <c r="BO17" s="1">
        <f>(BO9/BO$4)*100</f>
        <v>64.7018505825907937</v>
      </c>
      <c r="BP17" s="1">
        <f>(BP9/BP$4)*100</f>
        <v>71.4971073797093055</v>
      </c>
      <c r="BQ17" s="1">
        <f>(BQ9/BQ$4)*100</f>
        <v>60.0422354627046033</v>
      </c>
      <c r="BR17" s="1">
        <f>(BR9/BR$4)*100</f>
        <v>44.7224761656000993</v>
      </c>
      <c r="BS17" s="1">
        <f>(BS9/BS$4)*100</f>
        <v>51.8495888388196988</v>
      </c>
      <c r="BT17" s="1">
        <f>(BT9/BT$4)*100</f>
        <v>47.7420973406924034</v>
      </c>
      <c r="BU17" s="1">
        <f>(BU9/BU$4)*100</f>
        <v>35.9466139396934992</v>
      </c>
    </row>
    <row r="18" spans="1:73">
      <c r="A18" s="17"/>
      <c r="B18" s="1">
        <f>(B10/B$4)*100</f>
        <v>7.12670763939749996</v>
      </c>
      <c r="C18" s="1">
        <f>(C10/C$4)*100</f>
        <v>6.24921962791859986</v>
      </c>
      <c r="D18" s="1">
        <f>(D10/D$4)*100</f>
        <v>9.73674588665450003</v>
      </c>
      <c r="E18" s="1">
        <f>(E10/E$4)*100</f>
        <v>10.5243554194429993</v>
      </c>
      <c r="F18" s="1">
        <f>(F10/F$4)*100</f>
        <v>17.7806204029420982</v>
      </c>
      <c r="G18" s="1">
        <f>(G10/G$4)*100</f>
        <v>45.3304337320285029</v>
      </c>
      <c r="H18" s="1">
        <f>(H10/H$4)*100</f>
        <v>14.5194339501824992</v>
      </c>
      <c r="I18" s="1">
        <f>(I10/I$4)*100</f>
        <v>35.3076660600546006</v>
      </c>
      <c r="J18" s="1">
        <f>(J10/J$4)*100</f>
        <v>30.1110365444450991</v>
      </c>
      <c r="K18" s="1">
        <f>(K10/K$4)*100</f>
        <v>56.0142482189725968</v>
      </c>
      <c r="L18" s="1">
        <f>(L10/L$4)*100</f>
        <v>5.63440576942080007</v>
      </c>
      <c r="M18" s="1">
        <f>(M10/M$4)*100</f>
        <v>88.1627144785040002</v>
      </c>
      <c r="N18" s="1">
        <f>(N10/N$4)*100</f>
        <v>62.6419531515919985</v>
      </c>
      <c r="O18" s="1">
        <f>(O10/O$4)*100</f>
        <v>82.9225852272727053</v>
      </c>
      <c r="P18" s="1">
        <f>(P10/P$4)*100</f>
        <v>66.9836796994246981</v>
      </c>
      <c r="Q18" s="1">
        <f>(Q10/Q$4)*100</f>
        <v>86.4427502876870051</v>
      </c>
      <c r="R18" s="1">
        <f>(R10/R$4)*100</f>
        <v>71.4642042137663935</v>
      </c>
      <c r="S18" s="1">
        <f>(S10/S$4)*100</f>
        <v>86.2284704843221022</v>
      </c>
      <c r="T18" s="1">
        <f>(T10/T$4)*100</f>
        <v>79.697892340891002</v>
      </c>
      <c r="U18" s="1">
        <f>(U10/U$4)*100</f>
        <v>88.8012308498100964</v>
      </c>
      <c r="V18" s="1">
        <f>(V10/V$4)*100</f>
        <v>55.839825490807101</v>
      </c>
      <c r="W18" s="1">
        <f>(W10/W$4)*100</f>
        <v>90.3035653263469982</v>
      </c>
      <c r="X18" s="1">
        <f>(X10/X$4)*100</f>
        <v>78.6566037735849051</v>
      </c>
      <c r="Y18" s="1">
        <f>(Y10/Y$4)*100</f>
        <v>88.4295086356942051</v>
      </c>
      <c r="Z18" s="1">
        <f>(Z10/Z$4)*100</f>
        <v>79.7161216073654941</v>
      </c>
      <c r="AA18" s="1">
        <f>(AA10/AA$4)*100</f>
        <v>88.9824357671651001</v>
      </c>
      <c r="AB18" s="1">
        <f>(AB10/AB$4)*100</f>
        <v>88.3666538510829014</v>
      </c>
      <c r="AC18" s="1">
        <f>(AC10/AC$4)*100</f>
        <v>93.3929780988937068</v>
      </c>
      <c r="AD18" s="1">
        <f>(AD10/AD$4)*100</f>
        <v>69.9974564877729932</v>
      </c>
      <c r="AE18" s="1">
        <f>(AE10/AE$4)*100</f>
        <v>72.3003009636359053</v>
      </c>
      <c r="AF18" s="1">
        <f>(AF10/AF$4)*100</f>
        <v>78.0353125639102956</v>
      </c>
      <c r="AG18" s="2"/>
      <c r="AH18" s="1">
        <f>(AH10/AH$4)*100</f>
        <v>65.4618879353862013</v>
      </c>
      <c r="AI18" s="1">
        <f>(AI10/AI$4)*100</f>
        <v>74.0166096178666066</v>
      </c>
      <c r="AJ18" s="2"/>
      <c r="AK18" s="1">
        <f>(AK10/AK$4)*100</f>
        <v>62.6453819840364972</v>
      </c>
      <c r="AL18" s="1">
        <f>(AL10/AL$4)*100</f>
        <v>76.3054764696030929</v>
      </c>
      <c r="AM18" s="1">
        <f>(AM10/AM$4)*100</f>
        <v>75.4396769999316064</v>
      </c>
      <c r="AN18" s="1">
        <f>(AN10/AN$4)*100</f>
        <v>79.2383417924175006</v>
      </c>
      <c r="AO18" s="1">
        <f>(AO10/AO$4)*100</f>
        <v>74.2387058864193961</v>
      </c>
      <c r="AP18" s="1">
        <f>(AP10/AP$4)*100</f>
        <v>6.61448504161119999</v>
      </c>
      <c r="AQ18" s="1">
        <f>(AQ10/AQ$4)*100</f>
        <v>20.2593695706130994</v>
      </c>
      <c r="AR18" s="1">
        <f>(AR10/AR$4)*100</f>
        <v>28.7178925861062986</v>
      </c>
      <c r="AS18" s="1">
        <f>(AS10/AS$4)*100</f>
        <v>83.456592711040102</v>
      </c>
      <c r="AT18" s="1">
        <f>(AT10/AT$4)*100</f>
        <v>64.1885646375281027</v>
      </c>
      <c r="AU18" s="1">
        <f>(AU10/AU$4)*100</f>
        <v>78.291306260079196</v>
      </c>
      <c r="AV18" s="1">
        <f>(AV10/AV$4)*100</f>
        <v>66.9180960253495982</v>
      </c>
      <c r="AW18" s="1">
        <f>(AW10/AW$4)*100</f>
        <v>88.6346910696572934</v>
      </c>
      <c r="AX18" s="1">
        <f>(AX10/AX$4)*100</f>
        <v>44.0417930164829983</v>
      </c>
      <c r="AY18" s="1">
        <f>(AY10/AY$4)*100</f>
        <v>89.1952729319076951</v>
      </c>
      <c r="AZ18" s="1">
        <f>(AZ10/AZ$4)*100</f>
        <v>51.649746192893403</v>
      </c>
      <c r="BA18" s="1">
        <f>(BA10/BA$4)*100</f>
        <v>87.6292393809681016</v>
      </c>
      <c r="BB18" s="1">
        <f>(BB10/BB$4)*100</f>
        <v>21.1388388645913992</v>
      </c>
      <c r="BC18" s="1">
        <f>(BC10/BC$4)*100</f>
        <v>37.9136795903437971</v>
      </c>
      <c r="BD18" s="1">
        <f>(BD10/BD$4)*100</f>
        <v>14.0030884880976991</v>
      </c>
      <c r="BE18" s="1">
        <f>(BE10/BE$4)*100</f>
        <v>15.9630533673583006</v>
      </c>
      <c r="BF18" s="1">
        <f>(BF10/BF$4)*100</f>
        <v>17.6717148539085009</v>
      </c>
      <c r="BG18" s="1">
        <f>(BG10/BG$4)*100</f>
        <v>27.9794431433776012</v>
      </c>
      <c r="BH18" s="1">
        <f>(BH10/BH$4)*100</f>
        <v>10.3938312515932001</v>
      </c>
      <c r="BI18" s="1">
        <f>(BI10/BI$4)*100</f>
        <v>19.9615250087442995</v>
      </c>
      <c r="BJ18" s="1">
        <f>(BJ10/BJ$4)*100</f>
        <v>17.6736554238833001</v>
      </c>
      <c r="BK18" s="1">
        <f>(BK10/BK$4)*100</f>
        <v>16.6108461044014</v>
      </c>
      <c r="BL18" s="1">
        <f>(BL10/BL$4)*100</f>
        <v>33.4420208380181023</v>
      </c>
      <c r="BM18" s="1">
        <f>(BM10/BM$4)*100</f>
        <v>24.3351426751979005</v>
      </c>
      <c r="BN18" s="1">
        <f>(BN10/BN$4)*100</f>
        <v>18.4355050040423016</v>
      </c>
      <c r="BO18" s="1">
        <f>(BO10/BO$4)*100</f>
        <v>32.7817487515911026</v>
      </c>
      <c r="BP18" s="1">
        <f>(BP10/BP$4)*100</f>
        <v>18.0718216452659988</v>
      </c>
      <c r="BQ18" s="1">
        <f>(BQ10/BQ$4)*100</f>
        <v>35.1534806546496981</v>
      </c>
      <c r="BR18" s="1">
        <f>(BR10/BR$4)*100</f>
        <v>8.54904009403160003</v>
      </c>
      <c r="BS18" s="1">
        <f>(BS10/BS$4)*100</f>
        <v>20.3874844064257985</v>
      </c>
      <c r="BT18" s="1">
        <f>(BT10/BT$4)*100</f>
        <v>34.3389362769693989</v>
      </c>
      <c r="BU18" s="1">
        <f>(BU10/BU$4)*100</f>
        <v>13.8737848080409005</v>
      </c>
    </row>
    <row r="19" spans="1:73">
      <c r="A19" s="17"/>
      <c r="B19" s="1">
        <f>(B11/B$4)*100</f>
        <v>0.0382129095945999975</v>
      </c>
      <c r="C19" s="1">
        <f>(C11/C$4)*100</f>
        <v>0.152952927956</v>
      </c>
      <c r="D19" s="1">
        <f>(D11/D$4)*100</f>
        <v>0.0511882998172000026</v>
      </c>
      <c r="E19" s="1">
        <f>(E11/E$4)*100</f>
        <v>0.314530480486700004</v>
      </c>
      <c r="F19" s="1">
        <f>(F11/F$4)*100</f>
        <v>0.692889883807700002</v>
      </c>
      <c r="G19" s="1">
        <f>(G11/G$4)*100</f>
        <v>3.03249969795820018</v>
      </c>
      <c r="H19" s="1">
        <f>(H11/H$4)*100</f>
        <v>0.163283601203800011</v>
      </c>
      <c r="I19" s="1">
        <f>(I11/I$4)*100</f>
        <v>2.78378070973609981</v>
      </c>
      <c r="J19" s="1">
        <f>(J11/J$4)*100</f>
        <v>1.27814044292599993</v>
      </c>
      <c r="K19" s="1">
        <f>(K11/K$4)*100</f>
        <v>3.29958755155610017</v>
      </c>
      <c r="L19" s="1">
        <f>(L11/L$4)*100</f>
        <v>0.355649224487100035</v>
      </c>
      <c r="M19" s="1">
        <f>(M11/M$4)*100</f>
        <v>5.22138680033419966</v>
      </c>
      <c r="N19" s="1">
        <f>(N11/N$4)*100</f>
        <v>5.87306990129030027</v>
      </c>
      <c r="O19" s="1">
        <f>(O11/O$4)*100</f>
        <v>8.31676136363640062</v>
      </c>
      <c r="P19" s="1">
        <f>(P11/P$4)*100</f>
        <v>9.83914523893390047</v>
      </c>
      <c r="Q19" s="1">
        <f>(Q11/Q$4)*100</f>
        <v>6.77502876869970017</v>
      </c>
      <c r="R19" s="1">
        <f>(R11/R$4)*100</f>
        <v>5.84036512232659977</v>
      </c>
      <c r="S19" s="1">
        <f>(S11/S$4)*100</f>
        <v>8.527160312086</v>
      </c>
      <c r="T19" s="1">
        <f>(T11/T$4)*100</f>
        <v>4.98980164947229987</v>
      </c>
      <c r="U19" s="1">
        <f>(U11/U$4)*100</f>
        <v>7.45711666884900026</v>
      </c>
      <c r="V19" s="1">
        <f>(V11/V$4)*100</f>
        <v>3.43409161732629986</v>
      </c>
      <c r="W19" s="1">
        <f>(W11/W$4)*100</f>
        <v>4.8439457797015999</v>
      </c>
      <c r="X19" s="1">
        <f>(X11/X$4)*100</f>
        <v>4.02113207547169971</v>
      </c>
      <c r="Y19" s="1">
        <f>(Y11/Y$4)*100</f>
        <v>6.05168027848440016</v>
      </c>
      <c r="Z19" s="1">
        <f>(Z11/Z$4)*100</f>
        <v>4.7856526325884996</v>
      </c>
      <c r="AA19" s="1">
        <f>(AA11/AA$4)*100</f>
        <v>8.93598490346930063</v>
      </c>
      <c r="AB19" s="1">
        <f>(AB11/AB$4)*100</f>
        <v>6.9524541842880998</v>
      </c>
      <c r="AC19" s="1">
        <f>(AC11/AC$4)*100</f>
        <v>6.26834499887110042</v>
      </c>
      <c r="AD19" s="1">
        <f>(AD11/AD$4)*100</f>
        <v>1.24632099124309992</v>
      </c>
      <c r="AE19" s="1">
        <f>(AE11/AE$4)*100</f>
        <v>1.78921500952590007</v>
      </c>
      <c r="AF19" s="1">
        <f>(AF11/AF$4)*100</f>
        <v>3.19721862430980019</v>
      </c>
      <c r="AG19" s="2"/>
      <c r="AH19" s="1">
        <f>(AH11/AH$4)*100</f>
        <v>2.69224297492849995</v>
      </c>
      <c r="AI19" s="1">
        <f>(AI11/AI$4)*100</f>
        <v>11.6042870770438995</v>
      </c>
      <c r="AJ19" s="2"/>
      <c r="AK19" s="1">
        <f>(AK11/AK$4)*100</f>
        <v>4.65873920834009958</v>
      </c>
      <c r="AL19" s="1">
        <f>(AL11/AL$4)*100</f>
        <v>4.80656506447830001</v>
      </c>
      <c r="AM19" s="1">
        <f>(AM11/AM$4)*100</f>
        <v>4.28727845069459956</v>
      </c>
      <c r="AN19" s="1">
        <f>(AN11/AN$4)*100</f>
        <v>4.17958238239600011</v>
      </c>
      <c r="AO19" s="1">
        <f>(AO11/AO$4)*100</f>
        <v>5.64792091528120022</v>
      </c>
      <c r="AP19" s="1">
        <f>(AP11/AP$4)*100</f>
        <v>0.460972063236699992</v>
      </c>
      <c r="AQ19" s="1">
        <f>(AQ11/AQ$4)*100</f>
        <v>1.61020104244229989</v>
      </c>
      <c r="AR19" s="1">
        <f>(AR11/AR$4)*100</f>
        <v>2.00671336835960012</v>
      </c>
      <c r="AS19" s="1">
        <f>(AS11/AS$4)*100</f>
        <v>5.33013525218200002</v>
      </c>
      <c r="AT19" s="1">
        <f>(AT11/AT$4)*100</f>
        <v>4.13310445001980042</v>
      </c>
      <c r="AU19" s="1">
        <f>(AU11/AU$4)*100</f>
        <v>6.78419586570880018</v>
      </c>
      <c r="AV19" s="1">
        <f>(AV11/AV$4)*100</f>
        <v>4.29840876214089995</v>
      </c>
      <c r="AW19" s="1">
        <f>(AW11/AW$4)*100</f>
        <v>8.95913992256740066</v>
      </c>
      <c r="AX19" s="1">
        <f>(AX11/AX$4)*100</f>
        <v>4.57261236376739966</v>
      </c>
      <c r="AY19" s="1">
        <f>(AY11/AY$4)*100</f>
        <v>8.44471018570619947</v>
      </c>
      <c r="AZ19" s="1">
        <f>(AZ11/AZ$4)*100</f>
        <v>2.15736040609139978</v>
      </c>
      <c r="BA19" s="1">
        <f>(BA11/BA$4)*100</f>
        <v>7.21435627263749968</v>
      </c>
      <c r="BB19" s="1">
        <f>(BB11/BB$4)*100</f>
        <v>0.463082068433199989</v>
      </c>
      <c r="BC19" s="1">
        <f>(BC11/BC$4)*100</f>
        <v>1.28456474030720003</v>
      </c>
      <c r="BD19" s="1">
        <f>(BD11/BD$4)*100</f>
        <v>0.311762477783299996</v>
      </c>
      <c r="BE19" s="1">
        <f>(BE11/BE$4)*100</f>
        <v>0.421613225341199982</v>
      </c>
      <c r="BF19" s="1">
        <f>(BF11/BF$4)*100</f>
        <v>0.434450053541399939</v>
      </c>
      <c r="BG19" s="1">
        <f>(BG11/BG$4)*100</f>
        <v>0.884725474889400054</v>
      </c>
      <c r="BH19" s="1">
        <f>(BH11/BH$4)*100</f>
        <v>0.426969156258000027</v>
      </c>
      <c r="BI19" s="1">
        <f>(BI11/BI$4)*100</f>
        <v>0.234347674011899976</v>
      </c>
      <c r="BJ19" s="1">
        <f>(BJ11/BJ$4)*100</f>
        <v>0.335460346399300002</v>
      </c>
      <c r="BK19" s="1">
        <f>(BK11/BK$4)*100</f>
        <v>0.345072566730899988</v>
      </c>
      <c r="BL19" s="1">
        <f>(BL11/BL$4)*100</f>
        <v>0.633385803163200034</v>
      </c>
      <c r="BM19" s="1">
        <f>(BM11/BM$4)*100</f>
        <v>1.09166995178460002</v>
      </c>
      <c r="BN19" s="1">
        <f>(BN11/BN$4)*100</f>
        <v>0.551977920883199946</v>
      </c>
      <c r="BO19" s="1">
        <f>(BO11/BO$4)*100</f>
        <v>1.71023858481019992</v>
      </c>
      <c r="BP19" s="1">
        <f>(BP11/BP$4)*100</f>
        <v>1.02652744461689993</v>
      </c>
      <c r="BQ19" s="1">
        <f>(BQ11/BQ$4)*100</f>
        <v>1.07097066143750008</v>
      </c>
      <c r="BR19" s="1">
        <f>(BR11/BR$4)*100</f>
        <v>0.558965652344299979</v>
      </c>
      <c r="BS19" s="1">
        <f>(BS11/BS$4)*100</f>
        <v>0.865602484788299975</v>
      </c>
      <c r="BT19" s="1">
        <f>(BT11/BT$4)*100</f>
        <v>0.765178123431999957</v>
      </c>
      <c r="BU19" s="1">
        <f>(BU11/BU$4)*100</f>
        <v>0.148294611962400014</v>
      </c>
    </row>
    <row r="20" spans="1:73">
      <c r="A20" s="18"/>
      <c r="B20" s="1">
        <f>(B12/B$4)*100</f>
        <v>0.00955322739869999893</v>
      </c>
      <c r="C20" s="1">
        <f>(C12/C$4)*100</f>
        <v>0.0374578599075999996</v>
      </c>
      <c r="D20" s="1">
        <f>(D12/D$4)*100</f>
        <v>0</v>
      </c>
      <c r="E20" s="1">
        <f>(E12/E$4)*100</f>
        <v>0.0372470305840000027</v>
      </c>
      <c r="F20" s="1">
        <f>(F12/F$4)*100</f>
        <v>0.00710656291080000102</v>
      </c>
      <c r="G20" s="1">
        <f>(G12/G$4)*100</f>
        <v>0.0392654343360999967</v>
      </c>
      <c r="H20" s="1">
        <f>(H12/H$4)*100</f>
        <v>0.00640327847859999988</v>
      </c>
      <c r="I20" s="1">
        <f>(I12/I$4)*100</f>
        <v>0.0710873521383000018</v>
      </c>
      <c r="J20" s="1">
        <f>(J12/J$4)*100</f>
        <v>0.012201818070899999</v>
      </c>
      <c r="K20" s="1">
        <f>(K12/K$4)*100</f>
        <v>0.0937382827146999986</v>
      </c>
      <c r="L20" s="1">
        <f>(L12/L$4)*100</f>
        <v>0.0131721934995000023</v>
      </c>
      <c r="M20" s="1">
        <f>(M12/M$4)*100</f>
        <v>0.0224921277553000021</v>
      </c>
      <c r="N20" s="1">
        <f>(N12/N$4)*100</f>
        <v>0.0216604264009999969</v>
      </c>
      <c r="O20" s="1">
        <f>(O12/O$4)*100</f>
        <v>0.0319602272727000036</v>
      </c>
      <c r="P20" s="1">
        <f>(P12/P$4)*100</f>
        <v>0.0528355054596999985</v>
      </c>
      <c r="Q20" s="1">
        <f>(Q12/Q$4)*100</f>
        <v>0.0251726121978999995</v>
      </c>
      <c r="R20" s="1">
        <f>(R12/R$4)*100</f>
        <v>0.0265350528048000012</v>
      </c>
      <c r="S20" s="1">
        <f>(S12/S$4)*100</f>
        <v>0.0331223318121999988</v>
      </c>
      <c r="T20" s="1">
        <f>(T12/T$4)*100</f>
        <v>0.0147802181560000001</v>
      </c>
      <c r="U20" s="1">
        <f>(U12/U$4)*100</f>
        <v>0.00982061018719999979</v>
      </c>
      <c r="V20" s="1">
        <f>(V12/V$4)*100</f>
        <v>0.0124649423496000011</v>
      </c>
      <c r="W20" s="1">
        <f>(W12/W$4)*100</f>
        <v>0.00569540949990000023</v>
      </c>
      <c r="X20" s="1">
        <f>(X12/X$4)*100</f>
        <v>0.0120754716980999999</v>
      </c>
      <c r="Y20" s="1">
        <f>(Y12/Y$4)*100</f>
        <v>0.0160664078189999993</v>
      </c>
      <c r="Z20" s="1">
        <f>(Z12/Z$4)*100</f>
        <v>0.0159841437294000022</v>
      </c>
      <c r="AA20" s="1">
        <f>(AA12/AA$4)*100</f>
        <v>0.026128610828900003</v>
      </c>
      <c r="AB20" s="1">
        <f>(AB12/AB$4)*100</f>
        <v>0.0160194796873000005</v>
      </c>
      <c r="AC20" s="1">
        <f>(AC12/AC$4)*100</f>
        <v>0.00846692255590000009</v>
      </c>
      <c r="AD20" s="1">
        <f>(AD12/AD$4)*100</f>
        <v>0.170778678100400017</v>
      </c>
      <c r="AE20" s="1">
        <f>(AE12/AE$4)*100</f>
        <v>0.0110445370958</v>
      </c>
      <c r="AF20" s="1">
        <f>(AF12/AF$4)*100</f>
        <v>0.0136341945600000014</v>
      </c>
      <c r="AG20" s="2"/>
      <c r="AH20" s="1">
        <f>(AH12/AH$4)*100</f>
        <v>0.0201918223120000029</v>
      </c>
      <c r="AI20" s="1">
        <f>(AI12/AI$4)*100</f>
        <v>0.0364738230178</v>
      </c>
      <c r="AJ20" s="2"/>
      <c r="AK20" s="1">
        <f>(AK12/AK$4)*100</f>
        <v>0.00651571917250000077</v>
      </c>
      <c r="AL20" s="1">
        <f>(AL12/AL$4)*100</f>
        <v>0.0100485680789999998</v>
      </c>
      <c r="AM20" s="1">
        <f>(AM12/AM$4)*100</f>
        <v>0.0068432217888000002</v>
      </c>
      <c r="AN20" s="1">
        <f>(AN12/AN$4)*100</f>
        <v>0.0102190278298000004</v>
      </c>
      <c r="AO20" s="1">
        <f>(AO12/AO$4)*100</f>
        <v>0.013825999792599999</v>
      </c>
      <c r="AP20" s="1">
        <f>(AP12/AP$4)*100</f>
        <v>0.00309377223649999955</v>
      </c>
      <c r="AQ20" s="1">
        <f>(AQ12/AQ$4)*100</f>
        <v>0.0403325887317000031</v>
      </c>
      <c r="AR20" s="1">
        <f>(AR12/AR$4)*100</f>
        <v>0.0072971395213000001</v>
      </c>
      <c r="AS20" s="1">
        <f>(AS12/AS$4)*100</f>
        <v>0.0133253381304999996</v>
      </c>
      <c r="AT20" s="1">
        <f>(AT12/AT$4)*100</f>
        <v>0.0165060081870000008</v>
      </c>
      <c r="AU20" s="1">
        <f>(AU12/AU$4)*100</f>
        <v>0.0219909104237000008</v>
      </c>
      <c r="AV20" s="1">
        <f>(AV12/AV$4)*100</f>
        <v>0.0172211889508999993</v>
      </c>
      <c r="AW20" s="1">
        <f>(AW12/AW$4)*100</f>
        <v>0.0383963139539000018</v>
      </c>
      <c r="AX20" s="1">
        <f>(AX12/AX$4)*100</f>
        <v>0.0300237187377999959</v>
      </c>
      <c r="AY20" s="1">
        <f>(AY12/AY$4)*100</f>
        <v>0.0211029825549000005</v>
      </c>
      <c r="AZ20" s="1">
        <f>(AZ12/AZ$4)*100</f>
        <v>0.00437598459650000038</v>
      </c>
      <c r="BA20" s="1">
        <f>(BA12/BA$4)*100</f>
        <v>0.0164636154099000009</v>
      </c>
      <c r="BB20" s="1">
        <f>(BB12/BB$4)*100</f>
        <v>0.00857559385989999967</v>
      </c>
      <c r="BC20" s="1">
        <f>(BC12/BC$4)*100</f>
        <v>0.0263350402341000001</v>
      </c>
      <c r="BD20" s="1">
        <f>(BD12/BD$4)*100</f>
        <v>0.0145683400832999999</v>
      </c>
      <c r="BE20" s="1">
        <f>(BE12/BE$4)*100</f>
        <v>0.0249639409741000007</v>
      </c>
      <c r="BF20" s="1">
        <f>(BF12/BF$4)*100</f>
        <v>0.0305950741931000003</v>
      </c>
      <c r="BG20" s="1">
        <f>(BG12/BG$4)*100</f>
        <v>0.0455373406193000019</v>
      </c>
      <c r="BH20" s="1">
        <f>(BH12/BH$4)*100</f>
        <v>0.0159316849349999989</v>
      </c>
      <c r="BI20" s="1">
        <f>(BI12/BI$4)*100</f>
        <v>0.00699545295560000024</v>
      </c>
      <c r="BJ20" s="1">
        <f>(BJ12/BJ$4)*100</f>
        <v>0.0364630811303999991</v>
      </c>
      <c r="BK20" s="1">
        <f>(BK12/BK$4)*100</f>
        <v>0.0372137081769</v>
      </c>
      <c r="BL20" s="1">
        <f>(BL12/BL$4)*100</f>
        <v>0.00374784498909999986</v>
      </c>
      <c r="BM20" s="1">
        <f>(BM12/BM$4)*100</f>
        <v>0.0272917487946000037</v>
      </c>
      <c r="BN20" s="1">
        <f>(BN12/BN$4)*100</f>
        <v>0.0139388363858999998</v>
      </c>
      <c r="BO20" s="1">
        <f>(BO12/BO$4)*100</f>
        <v>0.0195828845589000018</v>
      </c>
      <c r="BP20" s="1">
        <f>(BP12/BP$4)*100</f>
        <v>0.0564413715252999992</v>
      </c>
      <c r="BQ20" s="1">
        <f>(BQ12/BQ$4)*100</f>
        <v>0.0452522814691999997</v>
      </c>
      <c r="BR20" s="1">
        <f>(BR12/BR$4)*100</f>
        <v>0.0156719341778999999</v>
      </c>
      <c r="BS20" s="1">
        <f>(BS12/BS$4)*100</f>
        <v>0.0661931311896999919</v>
      </c>
      <c r="BT20" s="1">
        <f>(BT12/BT$4)*100</f>
        <v>0.00940792774710000046</v>
      </c>
      <c r="BU20" s="1">
        <f>(BU12/BU$4)*100</f>
        <v>0.0329543582138999991</v>
      </c>
    </row>
    <row r="21" spans="1:73">
      <c r="A21" s="1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</row>
    <row r="22" spans="1:73">
      <c r="A22" s="16" t="s">
        <v>44</v>
      </c>
      <c r="B22" s="1">
        <f>B14</f>
        <v>0.162404865777200014</v>
      </c>
      <c r="C22" s="1">
        <f>C14</f>
        <v>2.75003121488329993</v>
      </c>
      <c r="D22" s="1">
        <f>D14</f>
        <v>0.402193784277899979</v>
      </c>
      <c r="E22" s="1">
        <f>E14</f>
        <v>7.24661672805529999</v>
      </c>
      <c r="F22" s="1">
        <f>F14</f>
        <v>0.0639590661975999986</v>
      </c>
      <c r="G22" s="1">
        <f>G14</f>
        <v>0.628246949377800057</v>
      </c>
      <c r="H22" s="1">
        <f>H14</f>
        <v>0.198501632836000006</v>
      </c>
      <c r="I22" s="1">
        <f>I14</f>
        <v>0.00568698817110000032</v>
      </c>
      <c r="J22" s="1">
        <f>J14</f>
        <v>1.29339271551460012</v>
      </c>
      <c r="K22" s="1">
        <f>K14</f>
        <v>0.0749906261717000078</v>
      </c>
      <c r="L22" s="1">
        <f>L14</f>
        <v>0.678367965225399949</v>
      </c>
      <c r="M22" s="1">
        <f>M14</f>
        <v>0</v>
      </c>
      <c r="N22" s="1">
        <f>N14</f>
        <v>0.485812420707399983</v>
      </c>
      <c r="O22" s="1">
        <f>O14</f>
        <v>0</v>
      </c>
      <c r="P22" s="1">
        <f>P14</f>
        <v>0.0733826464717999905</v>
      </c>
      <c r="Q22" s="1">
        <f>Q14</f>
        <v>0</v>
      </c>
      <c r="R22" s="1">
        <f>R14</f>
        <v>0.0291885580852000004</v>
      </c>
      <c r="S22" s="1">
        <f>S14</f>
        <v>0</v>
      </c>
      <c r="T22" s="1">
        <f>T14</f>
        <v>0.00886813089360000006</v>
      </c>
      <c r="U22" s="1">
        <f>U14</f>
        <v>0</v>
      </c>
      <c r="V22" s="1">
        <f>V14</f>
        <v>0.0872545964474999991</v>
      </c>
      <c r="W22" s="1">
        <f>W14</f>
        <v>0</v>
      </c>
      <c r="X22" s="1">
        <f>X14</f>
        <v>0</v>
      </c>
      <c r="Y22" s="1">
        <f>Y14</f>
        <v>0</v>
      </c>
      <c r="Z22" s="1">
        <f>Z14</f>
        <v>0</v>
      </c>
      <c r="AA22" s="1">
        <f>AA14</f>
        <v>0</v>
      </c>
      <c r="AB22" s="1">
        <f>AB14</f>
        <v>0.0961168781237999958</v>
      </c>
      <c r="AC22" s="1">
        <f>AC14</f>
        <v>0</v>
      </c>
      <c r="AD22" s="1">
        <f>AD14</f>
        <v>0.138076378038600023</v>
      </c>
      <c r="AE22" s="1">
        <f>AE14</f>
        <v>0.0358947455614999988</v>
      </c>
      <c r="AF22" s="1">
        <f>AF14</f>
        <v>0.0579453268798000032</v>
      </c>
      <c r="AG22" s="2"/>
      <c r="AH22" s="1">
        <f>AH14</f>
        <v>0.0874978966852000006</v>
      </c>
      <c r="AI22" s="1">
        <f>AI14</f>
        <v>0</v>
      </c>
      <c r="AJ22" s="2"/>
      <c r="AK22" s="1">
        <f>AK14</f>
        <v>0.0228050171038000027</v>
      </c>
      <c r="AL22" s="1">
        <f>AL14</f>
        <v>0.154078043878699988</v>
      </c>
      <c r="AM22" s="1">
        <f>AM14</f>
        <v>0</v>
      </c>
      <c r="AN22" s="1">
        <f>AN14</f>
        <v>0.00340634260989999937</v>
      </c>
      <c r="AO22" s="1">
        <f>AO14</f>
        <v>0</v>
      </c>
      <c r="AP22" s="1">
        <f>AP14</f>
        <v>0</v>
      </c>
      <c r="AQ22" s="1">
        <f>AQ14</f>
        <v>0.0434350955571999986</v>
      </c>
      <c r="AR22" s="1">
        <f>AR14</f>
        <v>0.131348511383500011</v>
      </c>
      <c r="AS22" s="1">
        <f>AS14</f>
        <v>0</v>
      </c>
      <c r="AT22" s="1">
        <f>AT14</f>
        <v>0.115542057308900015</v>
      </c>
      <c r="AU22" s="1">
        <f>AU14</f>
        <v>0.00366515173729999955</v>
      </c>
      <c r="AV22" s="1">
        <f>AV14</f>
        <v>0.0206654267410999992</v>
      </c>
      <c r="AW22" s="1">
        <f>AW14</f>
        <v>0</v>
      </c>
      <c r="AX22" s="1">
        <f>AX14</f>
        <v>0.885699702765199959</v>
      </c>
      <c r="AY22" s="1">
        <f>AY14</f>
        <v>0</v>
      </c>
      <c r="AZ22" s="1">
        <f>AZ14</f>
        <v>0.140031507089100016</v>
      </c>
      <c r="BA22" s="1">
        <f>BA14</f>
        <v>0</v>
      </c>
      <c r="BB22" s="1">
        <f>BB14</f>
        <v>0.683188977503399997</v>
      </c>
      <c r="BC22" s="1">
        <f>BC14</f>
        <v>0.0760790051206999962</v>
      </c>
      <c r="BD22" s="1">
        <f>BD14</f>
        <v>0</v>
      </c>
      <c r="BE22" s="1">
        <f>BE14</f>
        <v>0.0610229668256999958</v>
      </c>
      <c r="BF22" s="1">
        <f>BF14</f>
        <v>0.914792718372300051</v>
      </c>
      <c r="BG22" s="1">
        <f>BG14</f>
        <v>0.198412698412700017</v>
      </c>
      <c r="BH22" s="1">
        <f>BH14</f>
        <v>0.576726994646999991</v>
      </c>
      <c r="BI22" s="1">
        <f>BI14</f>
        <v>0.0769499825114000036</v>
      </c>
      <c r="BJ22" s="1">
        <f>BJ14</f>
        <v>0</v>
      </c>
      <c r="BK22" s="1">
        <f>BK14</f>
        <v>0.29094353665549999</v>
      </c>
      <c r="BL22" s="1">
        <f>BL14</f>
        <v>0.0487219848587000026</v>
      </c>
      <c r="BM22" s="1">
        <f>BM14</f>
        <v>0.285047154077100018</v>
      </c>
      <c r="BN22" s="1">
        <f>BN14</f>
        <v>1.17086225641880004</v>
      </c>
      <c r="BO22" s="1">
        <f>BO14</f>
        <v>0</v>
      </c>
      <c r="BP22" s="1">
        <f>BP14</f>
        <v>0.970086073091600021</v>
      </c>
      <c r="BQ22" s="1">
        <f>BQ14</f>
        <v>0.844709254091599959</v>
      </c>
      <c r="BR22" s="1">
        <f>BR14</f>
        <v>7.61917199947759993</v>
      </c>
      <c r="BS22" s="1">
        <f>BS14</f>
        <v>9.97479569235470009</v>
      </c>
      <c r="BT22" s="1">
        <f>BT14</f>
        <v>9.97867536377320086</v>
      </c>
      <c r="BU22" s="1">
        <f>BU14</f>
        <v>9.5501730103806004</v>
      </c>
    </row>
    <row r="23" spans="1:73">
      <c r="A23" s="17"/>
      <c r="B23" s="1">
        <f>B15+B22</f>
        <v>0.987166831194499927</v>
      </c>
      <c r="C23" s="1">
        <f>C15+C22</f>
        <v>5.29404420027470035</v>
      </c>
      <c r="D23" s="1">
        <f>D15+D22</f>
        <v>0.680073126142599982</v>
      </c>
      <c r="E23" s="1">
        <f>E15+E22</f>
        <v>12.8129785208789997</v>
      </c>
      <c r="F23" s="1">
        <f>F15+F22</f>
        <v>0.479692996482199963</v>
      </c>
      <c r="G23" s="1">
        <f>G15+G22</f>
        <v>1.7186178567114001</v>
      </c>
      <c r="H23" s="1">
        <f>H15+H22</f>
        <v>0.387398347954099975</v>
      </c>
      <c r="I23" s="1">
        <f>I15+I22</f>
        <v>0.0739308462239000086</v>
      </c>
      <c r="J23" s="1">
        <f>J15+J22</f>
        <v>2.78506497468119996</v>
      </c>
      <c r="K23" s="1">
        <f>K15+K22</f>
        <v>0.697412823396999926</v>
      </c>
      <c r="L23" s="1">
        <f>L15+L22</f>
        <v>4.07020779135240041</v>
      </c>
      <c r="M23" s="1">
        <f>M15+M22</f>
        <v>0</v>
      </c>
      <c r="N23" s="1">
        <f>N15+N22</f>
        <v>1.44505987560730009</v>
      </c>
      <c r="O23" s="1">
        <f>O15+O22</f>
        <v>0.00355113636359999996</v>
      </c>
      <c r="P23" s="1">
        <f>P15+P22</f>
        <v>0.4667136315604</v>
      </c>
      <c r="Q23" s="1">
        <f>Q15+Q22</f>
        <v>0</v>
      </c>
      <c r="R23" s="1">
        <f>R15+R22</f>
        <v>0.151249800987099992</v>
      </c>
      <c r="S23" s="1">
        <f>S15+S22</f>
        <v>0</v>
      </c>
      <c r="T23" s="1">
        <f>T15+T22</f>
        <v>0.0384285672056000003</v>
      </c>
      <c r="U23" s="1">
        <f>U15+U22</f>
        <v>0</v>
      </c>
      <c r="V23" s="1">
        <f>V15+V22</f>
        <v>0.386413212838900009</v>
      </c>
      <c r="W23" s="1">
        <f>W15+W22</f>
        <v>0</v>
      </c>
      <c r="X23" s="1">
        <f>X15+X22</f>
        <v>0</v>
      </c>
      <c r="Y23" s="1">
        <f>Y15+Y22</f>
        <v>0</v>
      </c>
      <c r="Z23" s="1">
        <f>Z15+Z22</f>
        <v>0.00319682874589999955</v>
      </c>
      <c r="AA23" s="1">
        <f>AA15+AA22</f>
        <v>0</v>
      </c>
      <c r="AB23" s="1">
        <f>AB15+AB22</f>
        <v>0.128155837498400004</v>
      </c>
      <c r="AC23" s="1">
        <f>AC15+AC22</f>
        <v>0</v>
      </c>
      <c r="AD23" s="1">
        <f>AD15+AD22</f>
        <v>0.203480978162100001</v>
      </c>
      <c r="AE23" s="1">
        <f>AE15+AE22</f>
        <v>0.209846204821000004</v>
      </c>
      <c r="AF23" s="1">
        <f>AF15+AF22</f>
        <v>0.279500988479099988</v>
      </c>
      <c r="AG23" s="2"/>
      <c r="AH23" s="1">
        <f>AH15+AH22</f>
        <v>0.380279320208699989</v>
      </c>
      <c r="AI23" s="1">
        <f>AI15+AI22</f>
        <v>0</v>
      </c>
      <c r="AJ23" s="2"/>
      <c r="AK23" s="1">
        <f>AK15+AK22</f>
        <v>0.0521257533800999973</v>
      </c>
      <c r="AL23" s="1">
        <f>AL15+AL22</f>
        <v>0.425389382013000006</v>
      </c>
      <c r="AM23" s="1">
        <f>AM15+AM22</f>
        <v>0</v>
      </c>
      <c r="AN23" s="1">
        <f>AN15+AN22</f>
        <v>0.0408761113192000014</v>
      </c>
      <c r="AO23" s="1">
        <f>AO15+AO22</f>
        <v>0</v>
      </c>
      <c r="AP23" s="1">
        <f>AP15+AP22</f>
        <v>0.321752312594699985</v>
      </c>
      <c r="AQ23" s="1">
        <f>AQ15+AQ22</f>
        <v>0.648423926532599992</v>
      </c>
      <c r="AR23" s="1">
        <f>AR15+AR22</f>
        <v>1.82428488032690002</v>
      </c>
      <c r="AS23" s="1">
        <f>AS15+AS22</f>
        <v>0</v>
      </c>
      <c r="AT23" s="1">
        <f>AT15+AT22</f>
        <v>0.165060081869800008</v>
      </c>
      <c r="AU23" s="1">
        <f>AU15+AU22</f>
        <v>0.00366515173729999955</v>
      </c>
      <c r="AV23" s="1">
        <f>AV15+AV22</f>
        <v>0.0413308534821999984</v>
      </c>
      <c r="AW23" s="1">
        <f>AW15+AW22</f>
        <v>0</v>
      </c>
      <c r="AX23" s="1">
        <f>AX15+AX22</f>
        <v>1.96054883357849992</v>
      </c>
      <c r="AY23" s="1">
        <f>AY15+AY22</f>
        <v>0</v>
      </c>
      <c r="AZ23" s="1">
        <f>AZ15+AZ22</f>
        <v>0.47698232102220004</v>
      </c>
      <c r="BA23" s="1">
        <f>BA15+BA22</f>
        <v>0</v>
      </c>
      <c r="BB23" s="1">
        <f>BB15+BB22</f>
        <v>0.766086384815499954</v>
      </c>
      <c r="BC23" s="1">
        <f>BC15+BC22</f>
        <v>0.275054864667200016</v>
      </c>
      <c r="BD23" s="1">
        <f>BD15+BD22</f>
        <v>0</v>
      </c>
      <c r="BE23" s="1">
        <f>BE15+BE22</f>
        <v>0.521468989237800074</v>
      </c>
      <c r="BF23" s="1">
        <f>BF15+BF22</f>
        <v>0.933149762888099943</v>
      </c>
      <c r="BG23" s="1">
        <f>BG15+BG22</f>
        <v>0.341530054644799996</v>
      </c>
      <c r="BH23" s="1">
        <f>BH15+BH22</f>
        <v>1.49757838388989999</v>
      </c>
      <c r="BI23" s="1">
        <f>BI15+BI22</f>
        <v>0.493179433368300035</v>
      </c>
      <c r="BJ23" s="1">
        <f>BJ15+BJ22</f>
        <v>0.0145852324520999987</v>
      </c>
      <c r="BK23" s="1">
        <f>BK15+BK22</f>
        <v>0.859298352447600067</v>
      </c>
      <c r="BL23" s="1">
        <f>BL15+BL22</f>
        <v>0.164905179521799994</v>
      </c>
      <c r="BM23" s="1">
        <f>BM15+BM22</f>
        <v>1.58595384662039995</v>
      </c>
      <c r="BN23" s="1">
        <f>BN15+BN22</f>
        <v>1.17365002369599991</v>
      </c>
      <c r="BO23" s="1">
        <f>BO15+BO22</f>
        <v>0.0261105127451999985</v>
      </c>
      <c r="BP23" s="1">
        <f>BP15+BP22</f>
        <v>2.05305488923379986</v>
      </c>
      <c r="BQ23" s="1">
        <f>BQ15+BQ22</f>
        <v>0.874877441737699968</v>
      </c>
      <c r="BR23" s="1">
        <f>BR15+BR22</f>
        <v>11.1975969700927003</v>
      </c>
      <c r="BS23" s="1">
        <f>BS15+BS22</f>
        <v>10.9880597774892994</v>
      </c>
      <c r="BT23" s="1">
        <f>BT15+BT22</f>
        <v>10.7720772704465997</v>
      </c>
      <c r="BU23" s="1">
        <f>BU15+BU22</f>
        <v>16.8363816114680986</v>
      </c>
    </row>
    <row r="24" spans="1:73">
      <c r="A24" s="17"/>
      <c r="B24" s="1">
        <f>B16+B23</f>
        <v>22.0265579721682982</v>
      </c>
      <c r="C24" s="1">
        <f>C16+C23</f>
        <v>16.1661880384566992</v>
      </c>
      <c r="D24" s="1">
        <f>D16+D23</f>
        <v>11.5722120658135008</v>
      </c>
      <c r="E24" s="1">
        <f>E16+E23</f>
        <v>25.2783180896411999</v>
      </c>
      <c r="F24" s="1">
        <f>F16+F23</f>
        <v>8.08016202963429997</v>
      </c>
      <c r="G24" s="1">
        <f>G16+G23</f>
        <v>7.85308686722250027</v>
      </c>
      <c r="H24" s="1">
        <f>H16+H23</f>
        <v>5.75014407376569991</v>
      </c>
      <c r="I24" s="1">
        <f>I16+I23</f>
        <v>2.10702911737950016</v>
      </c>
      <c r="J24" s="1">
        <f>J16+J23</f>
        <v>10.9236776279664998</v>
      </c>
      <c r="K24" s="1">
        <f>K16+K23</f>
        <v>8.17772778402689937</v>
      </c>
      <c r="L24" s="1">
        <f>L16+L23</f>
        <v>39.8985741100536018</v>
      </c>
      <c r="M24" s="1">
        <f>M16+M23</f>
        <v>0.00642632221579999996</v>
      </c>
      <c r="N24" s="1">
        <f>N16+N23</f>
        <v>4.64770863632150011</v>
      </c>
      <c r="O24" s="1">
        <f>O16+O23</f>
        <v>0.0461647727272000008</v>
      </c>
      <c r="P24" s="1">
        <f>P16+P23</f>
        <v>2.09580838323349994</v>
      </c>
      <c r="Q24" s="1">
        <f>Q16+Q23</f>
        <v>0.0107882623704999991</v>
      </c>
      <c r="R24" s="1">
        <f>R16+R23</f>
        <v>1.60271718940720014</v>
      </c>
      <c r="S24" s="1">
        <f>S16+S23</f>
        <v>0.0147210363609999995</v>
      </c>
      <c r="T24" s="1">
        <f>T16+T23</f>
        <v>0.999142747346900073</v>
      </c>
      <c r="U24" s="1">
        <f>U16+U23</f>
        <v>0.00327353672910000082</v>
      </c>
      <c r="V24" s="1">
        <f>V16+V23</f>
        <v>3.68962293549390008</v>
      </c>
      <c r="W24" s="1">
        <f>W16+W23</f>
        <v>0.019933933249799999</v>
      </c>
      <c r="X24" s="1">
        <f>X16+X23</f>
        <v>1.11698113207550009</v>
      </c>
      <c r="Y24" s="1">
        <f>Y16+Y23</f>
        <v>0</v>
      </c>
      <c r="Z24" s="1">
        <f>Z16+Z23</f>
        <v>0.770435727758099986</v>
      </c>
      <c r="AA24" s="1">
        <f>AA16+AA23</f>
        <v>0</v>
      </c>
      <c r="AB24" s="1">
        <f>AB16+AB23</f>
        <v>0.909906446238599997</v>
      </c>
      <c r="AC24" s="1">
        <f>AC16+AC23</f>
        <v>0</v>
      </c>
      <c r="AD24" s="1">
        <f>AD16+AD23</f>
        <v>2.32913048217720009</v>
      </c>
      <c r="AE24" s="1">
        <f>AE16+AE23</f>
        <v>1.95764420023749999</v>
      </c>
      <c r="AF24" s="1">
        <f>AF16+AF23</f>
        <v>2.2360079078327999</v>
      </c>
      <c r="AG24" s="2"/>
      <c r="AH24" s="1">
        <f>AH16+AH23</f>
        <v>3.90711761736499987</v>
      </c>
      <c r="AI24" s="1">
        <f>AI16+AI23</f>
        <v>0.140283934683799982</v>
      </c>
      <c r="AJ24" s="2"/>
      <c r="AK24" s="1">
        <f>AK16+AK23</f>
        <v>1.87001140250860018</v>
      </c>
      <c r="AL24" s="1">
        <f>AL16+AL23</f>
        <v>4.57209847596709995</v>
      </c>
      <c r="AM24" s="1">
        <f>AM16+AM23</f>
        <v>0.0684322178881999932</v>
      </c>
      <c r="AN24" s="1">
        <f>AN16+AN23</f>
        <v>1.31825459004660006</v>
      </c>
      <c r="AO24" s="1">
        <f>AO16+AO23</f>
        <v>0.0587604991185999914</v>
      </c>
      <c r="AP24" s="1">
        <f>AP16+AP23</f>
        <v>27.8191999504995984</v>
      </c>
      <c r="AQ24" s="1">
        <f>AQ16+AQ23</f>
        <v>15.0564656242243</v>
      </c>
      <c r="AR24" s="1">
        <f>AR16+AR23</f>
        <v>14.9810274372446006</v>
      </c>
      <c r="AS24" s="1">
        <f>AS16+AS23</f>
        <v>0.126590712239299985</v>
      </c>
      <c r="AT24" s="1">
        <f>AT16+AT23</f>
        <v>1.66050442361019996</v>
      </c>
      <c r="AU24" s="1">
        <f>AU16+AU23</f>
        <v>0.908957630845899978</v>
      </c>
      <c r="AV24" s="1">
        <f>AV16+AV23</f>
        <v>1.57401667011100006</v>
      </c>
      <c r="AW24" s="1">
        <f>AW16+AW23</f>
        <v>0</v>
      </c>
      <c r="AX24" s="1">
        <f>AX16+AX23</f>
        <v>26.6070195454408989</v>
      </c>
      <c r="AY24" s="1">
        <f>AY16+AY23</f>
        <v>0</v>
      </c>
      <c r="AZ24" s="1">
        <f>AZ16+AZ23</f>
        <v>5.70628391388059963</v>
      </c>
      <c r="BA24" s="1">
        <f>BA16+BA23</f>
        <v>0.013170892327999999</v>
      </c>
      <c r="BB24" s="1">
        <f>BB16+BB23</f>
        <v>1.63793842723609995</v>
      </c>
      <c r="BC24" s="1">
        <f>BC16+BC23</f>
        <v>1.62399414776889994</v>
      </c>
      <c r="BD24" s="1">
        <f>BD16+BD23</f>
        <v>1.95798490719969998</v>
      </c>
      <c r="BE24" s="1">
        <f>BE16+BE23</f>
        <v>9.67768778431159937</v>
      </c>
      <c r="BF24" s="1">
        <f>BF16+BF23</f>
        <v>2.42618938350919988</v>
      </c>
      <c r="BG24" s="1">
        <f>BG16+BG23</f>
        <v>1.3433515482695999</v>
      </c>
      <c r="BH24" s="1">
        <f>BH16+BH23</f>
        <v>9.39013510068829937</v>
      </c>
      <c r="BI24" s="1">
        <f>BI16+BI23</f>
        <v>5.70129415879679957</v>
      </c>
      <c r="BJ24" s="1">
        <f>BJ16+BJ23</f>
        <v>3.03737465815859986</v>
      </c>
      <c r="BK24" s="1">
        <f>BK16+BK23</f>
        <v>7.71000372137079992</v>
      </c>
      <c r="BL24" s="1">
        <f>BL16+BL23</f>
        <v>1.57409489543509995</v>
      </c>
      <c r="BM24" s="1">
        <f>BM16+BM23</f>
        <v>15.3288655729751007</v>
      </c>
      <c r="BN24" s="1">
        <f>BN16+BN23</f>
        <v>3.67706503861059986</v>
      </c>
      <c r="BO24" s="1">
        <f>BO16+BO23</f>
        <v>0.73762198505169998</v>
      </c>
      <c r="BP24" s="1">
        <f>BP16+BP23</f>
        <v>9.33751940172150086</v>
      </c>
      <c r="BQ24" s="1">
        <f>BQ16+BQ23</f>
        <v>3.68428991628330005</v>
      </c>
      <c r="BR24" s="1">
        <f>BR16+BR23</f>
        <v>46.148622175786798</v>
      </c>
      <c r="BS24" s="1">
        <f>BS16+BS23</f>
        <v>26.8285852491153989</v>
      </c>
      <c r="BT24" s="1">
        <f>BT16+BT23</f>
        <v>17.1443803311590983</v>
      </c>
      <c r="BU24" s="1">
        <f>BU16+BU23</f>
        <v>49.9950568462679001</v>
      </c>
    </row>
    <row r="25" spans="1:73">
      <c r="A25" s="17"/>
      <c r="B25" s="1">
        <f>B17+B24</f>
        <v>92.8223418144764025</v>
      </c>
      <c r="C25" s="1">
        <f>C17+C24</f>
        <v>93.5541266075665021</v>
      </c>
      <c r="D25" s="1">
        <f>D17+D24</f>
        <v>90.1681901279707034</v>
      </c>
      <c r="E25" s="1">
        <f>E17+E24</f>
        <v>89.1238670694863941</v>
      </c>
      <c r="F25" s="1">
        <f>F17+F24</f>
        <v>81.5193831503392943</v>
      </c>
      <c r="G25" s="1">
        <f>G17+G24</f>
        <v>51.5947807176514033</v>
      </c>
      <c r="H25" s="1">
        <f>H17+H24</f>
        <v>85.2916693346992929</v>
      </c>
      <c r="I25" s="1">
        <f>I17+I24</f>
        <v>61.8118744313012982</v>
      </c>
      <c r="J25" s="1">
        <f>J17+J24</f>
        <v>68.598621194557893</v>
      </c>
      <c r="K25" s="1">
        <f>K17+K24</f>
        <v>40.5699287589050002</v>
      </c>
      <c r="L25" s="1">
        <f>L17+L24</f>
        <v>93.9836006190929965</v>
      </c>
      <c r="M25" s="1">
        <f>M17+M24</f>
        <v>6.58055394897500001</v>
      </c>
      <c r="N25" s="1">
        <f>N17+N24</f>
        <v>31.4540334808305992</v>
      </c>
      <c r="O25" s="1">
        <f>O17+O24</f>
        <v>8.67897727272720054</v>
      </c>
      <c r="P25" s="1">
        <f>P17+P24</f>
        <v>23.1067277210284985</v>
      </c>
      <c r="Q25" s="1">
        <f>Q17+Q24</f>
        <v>6.69231875719210034</v>
      </c>
      <c r="R25" s="1">
        <f>R17+R24</f>
        <v>22.6609350952608004</v>
      </c>
      <c r="S25" s="1">
        <f>S17+S24</f>
        <v>5.21124687177980039</v>
      </c>
      <c r="T25" s="1">
        <f>T17+T24</f>
        <v>15.2857016169557998</v>
      </c>
      <c r="U25" s="1">
        <f>U17+U24</f>
        <v>3.70564357732100014</v>
      </c>
      <c r="V25" s="1">
        <f>V17+V24</f>
        <v>40.7105017139296024</v>
      </c>
      <c r="W25" s="1">
        <f>W17+W24</f>
        <v>4.84109807495160016</v>
      </c>
      <c r="X25" s="1">
        <f>X17+X24</f>
        <v>17.3041509433963014</v>
      </c>
      <c r="Y25" s="1">
        <f>Y17+Y24</f>
        <v>5.49738920872940007</v>
      </c>
      <c r="Z25" s="1">
        <f>Z17+Z24</f>
        <v>15.4694543013330996</v>
      </c>
      <c r="AA25" s="1">
        <f>AA17+AA24</f>
        <v>2.01770939178399988</v>
      </c>
      <c r="AB25" s="1">
        <f>AB17+AB24</f>
        <v>4.65526079712929963</v>
      </c>
      <c r="AC25" s="1">
        <f>AC17+AC24</f>
        <v>0.29634228945590003</v>
      </c>
      <c r="AD25" s="1">
        <f>AD17+AD24</f>
        <v>28.5854438428835991</v>
      </c>
      <c r="AE25" s="1">
        <f>AE17+AE24</f>
        <v>25.8911560869205992</v>
      </c>
      <c r="AF25" s="1">
        <f>AF17+AF24</f>
        <v>18.7402004226599992</v>
      </c>
      <c r="AG25" s="2"/>
      <c r="AH25" s="1">
        <f>AH17+AH24</f>
        <v>31.8189466599360991</v>
      </c>
      <c r="AI25" s="1">
        <f>AI17+AI24</f>
        <v>14.3229897312159995</v>
      </c>
      <c r="AJ25" s="2"/>
      <c r="AK25" s="1">
        <f>AK17+AK24</f>
        <v>32.6698159309334031</v>
      </c>
      <c r="AL25" s="1">
        <f>AL17+AL24</f>
        <v>18.8745603751465012</v>
      </c>
      <c r="AM25" s="1">
        <f>AM17+AM24</f>
        <v>20.2422500513241985</v>
      </c>
      <c r="AN25" s="1">
        <f>AN17+AN24</f>
        <v>16.5548250843068985</v>
      </c>
      <c r="AO25" s="1">
        <f>AO17+AO24</f>
        <v>20.0995471985068015</v>
      </c>
      <c r="AP25" s="1">
        <f>AP17+AP24</f>
        <v>92.9028864894965949</v>
      </c>
      <c r="AQ25" s="1">
        <f>AQ17+AQ24</f>
        <v>78.0869942913873984</v>
      </c>
      <c r="AR25" s="1">
        <f>AR17+AR24</f>
        <v>69.2607997664916013</v>
      </c>
      <c r="AS25" s="1">
        <f>AS17+AS24</f>
        <v>11.186621360517</v>
      </c>
      <c r="AT25" s="1">
        <f>AT17+AT24</f>
        <v>31.6585237026278001</v>
      </c>
      <c r="AU25" s="1">
        <f>AU17+AU24</f>
        <v>14.8695205981527998</v>
      </c>
      <c r="AV25" s="1">
        <f>AV17+AV24</f>
        <v>28.7490528346077987</v>
      </c>
      <c r="AW25" s="1">
        <f>AW17+AW24</f>
        <v>2.35817361533290004</v>
      </c>
      <c r="AX25" s="1">
        <f>AX17+AX24</f>
        <v>51.3435614135167029</v>
      </c>
      <c r="AY25" s="1">
        <f>AY17+AY24</f>
        <v>2.3318795723129</v>
      </c>
      <c r="AZ25" s="1">
        <f>AZ17+AZ24</f>
        <v>46.1885174164186978</v>
      </c>
      <c r="BA25" s="1">
        <f>BA17+BA24</f>
        <v>5.1300625617386002</v>
      </c>
      <c r="BB25" s="1">
        <f>BB17+BB24</f>
        <v>78.3837864105422994</v>
      </c>
      <c r="BC25" s="1">
        <f>BC17+BC24</f>
        <v>60.7695683979518009</v>
      </c>
      <c r="BD25" s="1">
        <f>BD17+BD24</f>
        <v>85.6501850179190996</v>
      </c>
      <c r="BE25" s="1">
        <f>BE17+BE24</f>
        <v>83.5487628980362018</v>
      </c>
      <c r="BF25" s="1">
        <f>BF17+BF24</f>
        <v>81.8510019886797977</v>
      </c>
      <c r="BG25" s="1">
        <f>BG17+BG24</f>
        <v>71.064272703616993</v>
      </c>
      <c r="BH25" s="1">
        <f>BH17+BH24</f>
        <v>89.1632679072139069</v>
      </c>
      <c r="BI25" s="1">
        <f>BI17+BI24</f>
        <v>79.7971318642882039</v>
      </c>
      <c r="BJ25" s="1">
        <f>BJ17+BJ24</f>
        <v>81.9471285323610061</v>
      </c>
      <c r="BK25" s="1">
        <f>BK17+BK24</f>
        <v>82.9967184275516985</v>
      </c>
      <c r="BL25" s="1">
        <f>BL17+BL24</f>
        <v>65.8946105989056008</v>
      </c>
      <c r="BM25" s="1">
        <f>BM17+BM24</f>
        <v>74.5064742092973944</v>
      </c>
      <c r="BN25" s="1">
        <f>BN17+BN24</f>
        <v>80.995790471411496</v>
      </c>
      <c r="BO25" s="1">
        <f>BO17+BO24</f>
        <v>65.4394725676424969</v>
      </c>
      <c r="BP25" s="1">
        <f>BP17+BP24</f>
        <v>80.8346267814307993</v>
      </c>
      <c r="BQ25" s="1">
        <f>BQ17+BQ24</f>
        <v>63.7265253789879011</v>
      </c>
      <c r="BR25" s="1">
        <f>BR17+BR24</f>
        <v>90.8710983413868973</v>
      </c>
      <c r="BS25" s="1">
        <f>BS17+BS24</f>
        <v>78.6781740879351048</v>
      </c>
      <c r="BT25" s="1">
        <f>BT17+BT24</f>
        <v>64.8864776718514946</v>
      </c>
      <c r="BU25" s="1">
        <f>BU17+BU24</f>
        <v>85.9416707859614064</v>
      </c>
    </row>
    <row r="26" spans="1:73">
      <c r="A26" s="17"/>
      <c r="B26" s="1">
        <f>B18+B25</f>
        <v>99.9490494538738972</v>
      </c>
      <c r="C26" s="1">
        <f>C18+C25</f>
        <v>99.803346235485094</v>
      </c>
      <c r="D26" s="1">
        <f>D18+D25</f>
        <v>99.904936014625207</v>
      </c>
      <c r="E26" s="1">
        <f>E18+E25</f>
        <v>99.6482224889294059</v>
      </c>
      <c r="F26" s="1">
        <f>F18+F25</f>
        <v>99.3000035532813996</v>
      </c>
      <c r="G26" s="1">
        <f>G18+G25</f>
        <v>96.9252144496798991</v>
      </c>
      <c r="H26" s="1">
        <f>H18+H25</f>
        <v>99.8111032848817956</v>
      </c>
      <c r="I26" s="1">
        <f>I18+I25</f>
        <v>97.1195404913559059</v>
      </c>
      <c r="J26" s="1">
        <f>J18+J25</f>
        <v>98.7096577390030063</v>
      </c>
      <c r="K26" s="1">
        <f>K18+K25</f>
        <v>96.584176977877604</v>
      </c>
      <c r="L26" s="1">
        <f>L18+L25</f>
        <v>99.6180063885138054</v>
      </c>
      <c r="M26" s="1">
        <f>M18+M25</f>
        <v>94.7432684274789949</v>
      </c>
      <c r="N26" s="1">
        <f>N18+N25</f>
        <v>94.0959866324225942</v>
      </c>
      <c r="O26" s="1">
        <f>O18+O25</f>
        <v>91.6015624999999005</v>
      </c>
      <c r="P26" s="1">
        <f>P18+P25</f>
        <v>90.0904074204532037</v>
      </c>
      <c r="Q26" s="1">
        <f>Q18+Q25</f>
        <v>93.1350690448791028</v>
      </c>
      <c r="R26" s="1">
        <f>R18+R25</f>
        <v>94.1251393090272046</v>
      </c>
      <c r="S26" s="1">
        <f>S18+S25</f>
        <v>91.4397173561018946</v>
      </c>
      <c r="T26" s="1">
        <f>T18+T25</f>
        <v>94.9835939578467929</v>
      </c>
      <c r="U26" s="1">
        <f>U18+U25</f>
        <v>92.5068744271310948</v>
      </c>
      <c r="V26" s="1">
        <f>V18+V25</f>
        <v>96.5503272047367034</v>
      </c>
      <c r="W26" s="1">
        <f>W18+W25</f>
        <v>95.144663401298601</v>
      </c>
      <c r="X26" s="1">
        <f>X18+X25</f>
        <v>95.9607547169811994</v>
      </c>
      <c r="Y26" s="1">
        <f>Y18+Y25</f>
        <v>93.9268978444236069</v>
      </c>
      <c r="Z26" s="1">
        <f>Z18+Z25</f>
        <v>95.1855759086985955</v>
      </c>
      <c r="AA26" s="1">
        <f>AA18+AA25</f>
        <v>91.0001451589490955</v>
      </c>
      <c r="AB26" s="1">
        <f>AB18+AB25</f>
        <v>93.0219146482122028</v>
      </c>
      <c r="AC26" s="1">
        <f>AC18+AC25</f>
        <v>93.6893203883496</v>
      </c>
      <c r="AD26" s="1">
        <f>AD18+AD25</f>
        <v>98.5829003306565994</v>
      </c>
      <c r="AE26" s="1">
        <f>AE18+AE25</f>
        <v>98.1914570505564939</v>
      </c>
      <c r="AF26" s="1">
        <f>AF18+AF25</f>
        <v>96.7755129865703054</v>
      </c>
      <c r="AG26" s="2"/>
      <c r="AH26" s="1">
        <f>AH18+AH25</f>
        <v>97.2808345953223039</v>
      </c>
      <c r="AI26" s="1">
        <f>AI18+AI25</f>
        <v>88.3395993490826044</v>
      </c>
      <c r="AJ26" s="2"/>
      <c r="AK26" s="1">
        <f>AK18+AK25</f>
        <v>95.3151979149699002</v>
      </c>
      <c r="AL26" s="1">
        <f>AL18+AL25</f>
        <v>95.1800368447495941</v>
      </c>
      <c r="AM26" s="1">
        <f>AM18+AM25</f>
        <v>95.6819270512557978</v>
      </c>
      <c r="AN26" s="1">
        <f>AN18+AN25</f>
        <v>95.7931668767243991</v>
      </c>
      <c r="AO26" s="1">
        <f>AO18+AO25</f>
        <v>94.338253084926194</v>
      </c>
      <c r="AP26" s="1">
        <f>AP18+AP25</f>
        <v>99.5173715311077984</v>
      </c>
      <c r="AQ26" s="1">
        <f>AQ18+AQ25</f>
        <v>98.3463638620005014</v>
      </c>
      <c r="AR26" s="1">
        <f>AR18+AR25</f>
        <v>97.9786923525979034</v>
      </c>
      <c r="AS26" s="1">
        <f>AS18+AS25</f>
        <v>94.6432140715570966</v>
      </c>
      <c r="AT26" s="1">
        <f>AT18+AT25</f>
        <v>95.8470883401559064</v>
      </c>
      <c r="AU26" s="1">
        <f>AU18+AU25</f>
        <v>93.1608268582319994</v>
      </c>
      <c r="AV26" s="1">
        <f>AV18+AV25</f>
        <v>95.6671488599573934</v>
      </c>
      <c r="AW26" s="1">
        <f>AW18+AW25</f>
        <v>90.9928646849901952</v>
      </c>
      <c r="AX26" s="1">
        <f>AX18+AX25</f>
        <v>95.385354429999694</v>
      </c>
      <c r="AY26" s="1">
        <f>AY18+AY25</f>
        <v>91.5271525042205951</v>
      </c>
      <c r="AZ26" s="1">
        <f>AZ18+AZ25</f>
        <v>97.8382636093120936</v>
      </c>
      <c r="BA26" s="1">
        <f>BA18+BA25</f>
        <v>92.7593019427066992</v>
      </c>
      <c r="BB26" s="1">
        <f>BB18+BB25</f>
        <v>99.5226252751337057</v>
      </c>
      <c r="BC26" s="1">
        <f>BC18+BC25</f>
        <v>98.6832479882956051</v>
      </c>
      <c r="BD26" s="1">
        <f>BD18+BD25</f>
        <v>99.6532735060168022</v>
      </c>
      <c r="BE26" s="1">
        <f>BE18+BE25</f>
        <v>99.5118162653945006</v>
      </c>
      <c r="BF26" s="1">
        <f>BF18+BF25</f>
        <v>99.5227168425882951</v>
      </c>
      <c r="BG26" s="1">
        <f>BG18+BG25</f>
        <v>99.0437158469946013</v>
      </c>
      <c r="BH26" s="1">
        <f>BH18+BH25</f>
        <v>99.5570991588071053</v>
      </c>
      <c r="BI26" s="1">
        <f>BI18+BI25</f>
        <v>99.758656873032507</v>
      </c>
      <c r="BJ26" s="1">
        <f>BJ18+BJ25</f>
        <v>99.6207839562442956</v>
      </c>
      <c r="BK26" s="1">
        <f>BK18+BK25</f>
        <v>99.607564531953102</v>
      </c>
      <c r="BL26" s="1">
        <f>BL18+BL25</f>
        <v>99.336631436923696</v>
      </c>
      <c r="BM26" s="1">
        <f>BM18+BM25</f>
        <v>98.8416168844952949</v>
      </c>
      <c r="BN26" s="1">
        <f>BN18+BN25</f>
        <v>99.4312954754537941</v>
      </c>
      <c r="BO26" s="1">
        <f>BO18+BO25</f>
        <v>98.2212213192336066</v>
      </c>
      <c r="BP26" s="1">
        <f>BP18+BP25</f>
        <v>98.906448426696798</v>
      </c>
      <c r="BQ26" s="1">
        <f>BQ18+BQ25</f>
        <v>98.8800060336375992</v>
      </c>
      <c r="BR26" s="1">
        <f>BR18+BR25</f>
        <v>99.4201384354184938</v>
      </c>
      <c r="BS26" s="1">
        <f>BS18+BS25</f>
        <v>99.0656584943609033</v>
      </c>
      <c r="BT26" s="1">
        <f>BT18+BT25</f>
        <v>99.2254139488209006</v>
      </c>
      <c r="BU26" s="1">
        <f>BU18+BU25</f>
        <v>99.8154555940023016</v>
      </c>
    </row>
    <row r="27" spans="1:73">
      <c r="A27" s="17"/>
      <c r="B27" s="1">
        <f>B19+B26</f>
        <v>99.9872623634685027</v>
      </c>
      <c r="C27" s="1">
        <f>C19+C26</f>
        <v>99.956299163441102</v>
      </c>
      <c r="D27" s="1">
        <f>D19+D26</f>
        <v>99.9561243144424054</v>
      </c>
      <c r="E27" s="1">
        <f>E19+E26</f>
        <v>99.9627529694161012</v>
      </c>
      <c r="F27" s="1">
        <f>F19+F26</f>
        <v>99.9928934370890943</v>
      </c>
      <c r="G27" s="1">
        <f>G19+G26</f>
        <v>99.9577141476381001</v>
      </c>
      <c r="H27" s="1">
        <f>H19+H26</f>
        <v>99.9743868860855969</v>
      </c>
      <c r="I27" s="1">
        <f>I19+I26</f>
        <v>99.9033212010919982</v>
      </c>
      <c r="J27" s="1">
        <f>J19+J26</f>
        <v>99.9877981819289943</v>
      </c>
      <c r="K27" s="1">
        <f>K19+K26</f>
        <v>99.8837645294337051</v>
      </c>
      <c r="L27" s="1">
        <f>L19+L26</f>
        <v>99.9736556130009006</v>
      </c>
      <c r="M27" s="1">
        <f>M19+M26</f>
        <v>99.9646552278131963</v>
      </c>
      <c r="N27" s="1">
        <f>N19+N26</f>
        <v>99.9690565337129016</v>
      </c>
      <c r="O27" s="1">
        <f>O19+O26</f>
        <v>99.9183238636363029</v>
      </c>
      <c r="P27" s="1">
        <f>P19+P26</f>
        <v>99.9295526593870989</v>
      </c>
      <c r="Q27" s="1">
        <f>Q19+Q26</f>
        <v>99.9100978135788012</v>
      </c>
      <c r="R27" s="1">
        <f>R19+R26</f>
        <v>99.965504431353807</v>
      </c>
      <c r="S27" s="1">
        <f>S19+S26</f>
        <v>99.9668776681879052</v>
      </c>
      <c r="T27" s="1">
        <f>T19+T26</f>
        <v>99.9733956073191052</v>
      </c>
      <c r="U27" s="1">
        <f>U19+U26</f>
        <v>99.9639910959801057</v>
      </c>
      <c r="V27" s="1">
        <f>V19+V26</f>
        <v>99.9844188220630059</v>
      </c>
      <c r="W27" s="1">
        <f>W19+W26</f>
        <v>99.9886091810002</v>
      </c>
      <c r="X27" s="1">
        <f>X19+X26</f>
        <v>99.9818867924528973</v>
      </c>
      <c r="Y27" s="1">
        <f>Y19+Y26</f>
        <v>99.9785781229080044</v>
      </c>
      <c r="Z27" s="1">
        <f>Z19+Z26</f>
        <v>99.971228541287104</v>
      </c>
      <c r="AA27" s="1">
        <f>AA19+AA26</f>
        <v>99.9361300624183997</v>
      </c>
      <c r="AB27" s="1">
        <f>AB19+AB26</f>
        <v>99.9743688325003035</v>
      </c>
      <c r="AC27" s="1">
        <f>AC19+AC26</f>
        <v>99.9576653872207004</v>
      </c>
      <c r="AD27" s="1">
        <f>AD19+AD26</f>
        <v>99.8292213218996949</v>
      </c>
      <c r="AE27" s="1">
        <f>AE19+AE26</f>
        <v>99.9806720600823979</v>
      </c>
      <c r="AF27" s="1">
        <f>AF19+AF26</f>
        <v>99.9727316108801034</v>
      </c>
      <c r="AG27" s="2"/>
      <c r="AH27" s="1">
        <f>AH19+AH26</f>
        <v>99.9730775702507941</v>
      </c>
      <c r="AI27" s="1">
        <f>AI19+AI26</f>
        <v>99.9438864261264968</v>
      </c>
      <c r="AJ27" s="2"/>
      <c r="AK27" s="1">
        <f>AK19+AK26</f>
        <v>99.9739371233099945</v>
      </c>
      <c r="AL27" s="1">
        <f>AL19+AL26</f>
        <v>99.9866019092279004</v>
      </c>
      <c r="AM27" s="1">
        <f>AM19+AM26</f>
        <v>99.9692055019503982</v>
      </c>
      <c r="AN27" s="1">
        <f>AN19+AN26</f>
        <v>99.9727492591204054</v>
      </c>
      <c r="AO27" s="1">
        <f>AO19+AO26</f>
        <v>99.9861740002073986</v>
      </c>
      <c r="AP27" s="1">
        <f>AP19+AP26</f>
        <v>99.9783435943444942</v>
      </c>
      <c r="AQ27" s="1">
        <f>AQ19+AQ26</f>
        <v>99.9565649044428</v>
      </c>
      <c r="AR27" s="1">
        <f>AR19+AR26</f>
        <v>99.9854057209575018</v>
      </c>
      <c r="AS27" s="1">
        <f>AS19+AS26</f>
        <v>99.9733493237391002</v>
      </c>
      <c r="AT27" s="1">
        <f>AT19+AT26</f>
        <v>99.9801927901757068</v>
      </c>
      <c r="AU27" s="1">
        <f>AU19+AU26</f>
        <v>99.9450227239407951</v>
      </c>
      <c r="AV27" s="1">
        <f>AV19+AV26</f>
        <v>99.9655576220983022</v>
      </c>
      <c r="AW27" s="1">
        <f>AW19+AW26</f>
        <v>99.9520046075575976</v>
      </c>
      <c r="AX27" s="1">
        <f>AX19+AX26</f>
        <v>99.957966793767099</v>
      </c>
      <c r="AY27" s="1">
        <f>AY19+AY26</f>
        <v>99.9718626899267946</v>
      </c>
      <c r="AZ27" s="1">
        <f>AZ19+AZ26</f>
        <v>99.995624015403493</v>
      </c>
      <c r="BA27" s="1">
        <f>BA19+BA26</f>
        <v>99.9736582153442015</v>
      </c>
      <c r="BB27" s="1">
        <f>BB19+BB26</f>
        <v>99.9857073435669008</v>
      </c>
      <c r="BC27" s="1">
        <f>BC19+BC26</f>
        <v>99.9678127286027944</v>
      </c>
      <c r="BD27" s="1">
        <f>BD19+BD26</f>
        <v>99.9650359838001066</v>
      </c>
      <c r="BE27" s="1">
        <f>BE19+BE26</f>
        <v>99.9334294907357048</v>
      </c>
      <c r="BF27" s="1">
        <f>BF19+BF26</f>
        <v>99.9571668961297064</v>
      </c>
      <c r="BG27" s="1">
        <f>BG19+BG26</f>
        <v>99.9284413218839944</v>
      </c>
      <c r="BH27" s="1">
        <f>BH19+BH26</f>
        <v>99.9840683150651017</v>
      </c>
      <c r="BI27" s="1">
        <f>BI19+BI26</f>
        <v>99.9930045470444071</v>
      </c>
      <c r="BJ27" s="1">
        <f>BJ19+BJ26</f>
        <v>99.9562443026435972</v>
      </c>
      <c r="BK27" s="1">
        <f>BK19+BK26</f>
        <v>99.9526370986839936</v>
      </c>
      <c r="BL27" s="1">
        <f>BL19+BL26</f>
        <v>99.9700172400869036</v>
      </c>
      <c r="BM27" s="1">
        <f>BM19+BM26</f>
        <v>99.9332868362799047</v>
      </c>
      <c r="BN27" s="1">
        <f>BN19+BN26</f>
        <v>99.9832733963369975</v>
      </c>
      <c r="BO27" s="1">
        <f>BO19+BO26</f>
        <v>99.9314599040438054</v>
      </c>
      <c r="BP27" s="1">
        <f>BP19+BP26</f>
        <v>99.9329758713137011</v>
      </c>
      <c r="BQ27" s="1">
        <f>BQ19+BQ26</f>
        <v>99.9509766950750986</v>
      </c>
      <c r="BR27" s="1">
        <f>BR19+BR26</f>
        <v>99.9791040877628063</v>
      </c>
      <c r="BS27" s="1">
        <f>BS19+BS26</f>
        <v>99.9312609791492008</v>
      </c>
      <c r="BT27" s="1">
        <f>BT19+BT26</f>
        <v>99.9905920722528947</v>
      </c>
      <c r="BU27" s="1">
        <f>BU19+BU26</f>
        <v>99.9637502059647005</v>
      </c>
    </row>
    <row r="28" spans="1:73">
      <c r="A28" s="18"/>
      <c r="B28" s="1">
        <f>B20+B27</f>
        <v>99.9968155908672003</v>
      </c>
      <c r="C28" s="1">
        <f>C20+C27</f>
        <v>99.9937570233487065</v>
      </c>
      <c r="D28" s="1">
        <f>D20+D27</f>
        <v>99.9561243144424054</v>
      </c>
      <c r="E28" s="1">
        <f>E20+E27</f>
        <v>100</v>
      </c>
      <c r="F28" s="1">
        <f>F20+F27</f>
        <v>99.9999999999999005</v>
      </c>
      <c r="G28" s="1">
        <f>G20+G27</f>
        <v>99.9969795819742018</v>
      </c>
      <c r="H28" s="1">
        <f>H20+H27</f>
        <v>99.9807901645641977</v>
      </c>
      <c r="I28" s="1">
        <f>I20+I27</f>
        <v>99.9744085532303046</v>
      </c>
      <c r="J28" s="1">
        <f>J20+J27</f>
        <v>99.9999999999999005</v>
      </c>
      <c r="K28" s="1">
        <f>K20+K27</f>
        <v>99.9775028121484013</v>
      </c>
      <c r="L28" s="1">
        <f>L20+L27</f>
        <v>99.9868278065004006</v>
      </c>
      <c r="M28" s="1">
        <f>M20+M27</f>
        <v>99.9871473555684958</v>
      </c>
      <c r="N28" s="1">
        <f>N20+N27</f>
        <v>99.9907169601139003</v>
      </c>
      <c r="O28" s="1">
        <f>O20+O27</f>
        <v>99.950284090908994</v>
      </c>
      <c r="P28" s="1">
        <f>P20+P27</f>
        <v>99.982388164846796</v>
      </c>
      <c r="Q28" s="1">
        <f>Q20+Q27</f>
        <v>99.9352704257766931</v>
      </c>
      <c r="R28" s="1">
        <f>R20+R27</f>
        <v>99.992039484158596</v>
      </c>
      <c r="S28" s="1">
        <f>S20+S27</f>
        <v>100</v>
      </c>
      <c r="T28" s="1">
        <f>T20+T27</f>
        <v>99.9881758254750963</v>
      </c>
      <c r="U28" s="1">
        <f>U20+U27</f>
        <v>99.9738117061672966</v>
      </c>
      <c r="V28" s="1">
        <f>V20+V27</f>
        <v>99.9968837644126012</v>
      </c>
      <c r="W28" s="1">
        <f>W20+W27</f>
        <v>99.9943045905000929</v>
      </c>
      <c r="X28" s="1">
        <f>X20+X27</f>
        <v>99.9939622641509942</v>
      </c>
      <c r="Y28" s="1">
        <f>Y20+Y27</f>
        <v>99.9946445307270011</v>
      </c>
      <c r="Z28" s="1">
        <f>Z20+Z27</f>
        <v>99.9872126850165017</v>
      </c>
      <c r="AA28" s="1">
        <f>AA20+AA27</f>
        <v>99.9622586732473053</v>
      </c>
      <c r="AB28" s="1">
        <f>AB20+AB27</f>
        <v>99.9903883121876049</v>
      </c>
      <c r="AC28" s="1">
        <f>AC20+AC27</f>
        <v>99.9661323097765973</v>
      </c>
      <c r="AD28" s="1">
        <f>AD20+AD27</f>
        <v>100</v>
      </c>
      <c r="AE28" s="1">
        <f>AE20+AE27</f>
        <v>99.9917165971781969</v>
      </c>
      <c r="AF28" s="1">
        <f>AF20+AF27</f>
        <v>99.9863658054401014</v>
      </c>
      <c r="AG28" s="2"/>
      <c r="AH28" s="1">
        <f>AH20+AH27</f>
        <v>99.9932693925627945</v>
      </c>
      <c r="AI28" s="1">
        <f>AI20+AI27</f>
        <v>99.9803602491442973</v>
      </c>
      <c r="AJ28" s="2"/>
      <c r="AK28" s="1">
        <f>AK20+AK27</f>
        <v>99.9804528424825065</v>
      </c>
      <c r="AL28" s="1">
        <f>AL20+AL27</f>
        <v>99.9966504773069005</v>
      </c>
      <c r="AM28" s="1">
        <f>AM20+AM27</f>
        <v>99.976048723739197</v>
      </c>
      <c r="AN28" s="1">
        <f>AN20+AN27</f>
        <v>99.9829682869501966</v>
      </c>
      <c r="AO28" s="1">
        <f>AO20+AO27</f>
        <v>100</v>
      </c>
      <c r="AP28" s="1">
        <f>AP20+AP27</f>
        <v>99.9814373665810052</v>
      </c>
      <c r="AQ28" s="1">
        <f>AQ20+AQ27</f>
        <v>99.9968974931745009</v>
      </c>
      <c r="AR28" s="1">
        <f>AR20+AR27</f>
        <v>99.9927028604788006</v>
      </c>
      <c r="AS28" s="1">
        <f>AS20+AS27</f>
        <v>99.9866746618695998</v>
      </c>
      <c r="AT28" s="1">
        <f>AT20+AT27</f>
        <v>99.9966987983627007</v>
      </c>
      <c r="AU28" s="1">
        <f>AU20+AU27</f>
        <v>99.9670136343645055</v>
      </c>
      <c r="AV28" s="1">
        <f>AV20+AV27</f>
        <v>99.9827788110492008</v>
      </c>
      <c r="AW28" s="1">
        <f>AW20+AW27</f>
        <v>99.9904009215114939</v>
      </c>
      <c r="AX28" s="1">
        <f>AX20+AX27</f>
        <v>99.9879905125048936</v>
      </c>
      <c r="AY28" s="1">
        <f>AY20+AY27</f>
        <v>99.9929656724817022</v>
      </c>
      <c r="AZ28" s="1">
        <f>AZ20+AZ27</f>
        <v>100</v>
      </c>
      <c r="BA28" s="1">
        <f>BA20+BA27</f>
        <v>99.9901218307541058</v>
      </c>
      <c r="BB28" s="1">
        <f>BB20+BB27</f>
        <v>99.994282937426803</v>
      </c>
      <c r="BC28" s="1">
        <f>BC20+BC27</f>
        <v>99.9941477688368963</v>
      </c>
      <c r="BD28" s="1">
        <f>BD20+BD27</f>
        <v>99.9796043238833931</v>
      </c>
      <c r="BE28" s="1">
        <f>BE20+BE27</f>
        <v>99.9583934317097942</v>
      </c>
      <c r="BF28" s="1">
        <f>BF20+BF27</f>
        <v>99.9877619703227936</v>
      </c>
      <c r="BG28" s="1">
        <f>BG20+BG27</f>
        <v>99.9739786625032991</v>
      </c>
      <c r="BH28" s="1">
        <f>BH20+BH27</f>
        <v>100</v>
      </c>
      <c r="BI28" s="1">
        <f>BI20+BI27</f>
        <v>100</v>
      </c>
      <c r="BJ28" s="1">
        <f>BJ20+BJ27</f>
        <v>99.9927073837740039</v>
      </c>
      <c r="BK28" s="1">
        <f>BK20+BK27</f>
        <v>99.9898508068609004</v>
      </c>
      <c r="BL28" s="1">
        <f>BL20+BL27</f>
        <v>99.9737650850759962</v>
      </c>
      <c r="BM28" s="1">
        <f>BM20+BM27</f>
        <v>99.9605785850745008</v>
      </c>
      <c r="BN28" s="1">
        <f>BN20+BN27</f>
        <v>99.9972122327229016</v>
      </c>
      <c r="BO28" s="1">
        <f>BO20+BO27</f>
        <v>99.951042788602706</v>
      </c>
      <c r="BP28" s="1">
        <f>BP20+BP27</f>
        <v>99.9894172428389965</v>
      </c>
      <c r="BQ28" s="1">
        <f>BQ20+BQ27</f>
        <v>99.9962289765443018</v>
      </c>
      <c r="BR28" s="1">
        <f>BR20+BR27</f>
        <v>99.9947760219406945</v>
      </c>
      <c r="BS28" s="1">
        <f>BS20+BS27</f>
        <v>99.997454110338893</v>
      </c>
      <c r="BT28" s="1">
        <f>BT20+BT27</f>
        <v>100</v>
      </c>
      <c r="BU28" s="1">
        <f>BU20+BU27</f>
        <v>99.9967045641786001</v>
      </c>
    </row>
    <row r="29" spans="1:73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</row>
    <row r="30" spans="1:73">
      <c r="A30" s="9" t="s">
        <v>45</v>
      </c>
      <c r="B30">
        <f>SUM(B6:B12)</f>
        <v>314.019999999999982</v>
      </c>
      <c r="C30">
        <f>SUM(C6:C12)</f>
        <v>320.339999999999975</v>
      </c>
      <c r="D30">
        <f>SUM(D6:D12)</f>
        <v>273.379999999999995</v>
      </c>
      <c r="E30">
        <f>SUM(E6:E12)</f>
        <v>241.629999999999995</v>
      </c>
      <c r="F30">
        <f>SUM(F6:F12)</f>
        <v>281.430000000000007</v>
      </c>
      <c r="G30">
        <f>SUM(G6:G12)</f>
        <v>331.069999999999993</v>
      </c>
      <c r="H30">
        <f>SUM(H6:H12)</f>
        <v>312.279999999999973</v>
      </c>
      <c r="I30">
        <f>SUM(I6:I12)</f>
        <v>351.589999999999975</v>
      </c>
      <c r="J30">
        <f>SUM(J6:J12)</f>
        <v>327.819999999999993</v>
      </c>
      <c r="K30">
        <f>SUM(K6:K12)</f>
        <v>266.639999999999986</v>
      </c>
      <c r="L30">
        <f>SUM(L6:L12)</f>
        <v>303.629999999999995</v>
      </c>
      <c r="M30">
        <f>SUM(M6:M12)</f>
        <v>311.180000000000007</v>
      </c>
      <c r="N30">
        <f>SUM(N6:N12)</f>
        <v>323.139999999999986</v>
      </c>
      <c r="O30">
        <f>SUM(O6:O12)</f>
        <v>281.45999999999998</v>
      </c>
      <c r="P30">
        <f>SUM(P6:P12)</f>
        <v>340.620000000000005</v>
      </c>
      <c r="Q30">
        <f>SUM(Q6:Q12)</f>
        <v>277.899999999999977</v>
      </c>
      <c r="R30">
        <f>SUM(R6:R12)</f>
        <v>376.829999999999984</v>
      </c>
      <c r="S30">
        <f>SUM(S6:S12)</f>
        <v>271.720000000000027</v>
      </c>
      <c r="T30">
        <f>SUM(T6:T12)</f>
        <v>338.25</v>
      </c>
      <c r="U30">
        <f>SUM(U6:U12)</f>
        <v>305.399999999999977</v>
      </c>
      <c r="V30">
        <f>SUM(V6:V12)</f>
        <v>320.889999999999986</v>
      </c>
      <c r="W30">
        <f>SUM(W6:W12)</f>
        <v>351.139999999999986</v>
      </c>
      <c r="X30">
        <f>SUM(X6:X12)</f>
        <v>331.230000000000018</v>
      </c>
      <c r="Y30">
        <f>SUM(Y6:Y12)</f>
        <v>373.430000000000007</v>
      </c>
      <c r="Z30">
        <f>SUM(Z6:Z12)</f>
        <v>312.769999999999982</v>
      </c>
      <c r="AA30">
        <f>SUM(AA6:AA12)</f>
        <v>344.319999999999993</v>
      </c>
      <c r="AB30">
        <f>SUM(AB6:AB12)</f>
        <v>312.089999999999975</v>
      </c>
      <c r="AC30">
        <f>SUM(AC6:AC12)</f>
        <v>354.199999999999989</v>
      </c>
      <c r="AD30">
        <f>SUM(AD6:AD12)</f>
        <v>275.20999999999998</v>
      </c>
      <c r="AE30">
        <f>SUM(AE6:AE12)</f>
        <v>362.139999999999986</v>
      </c>
      <c r="AF30">
        <f>SUM(AF6:AF12)</f>
        <v>293.339999999999975</v>
      </c>
      <c r="AG30" s="3"/>
      <c r="AH30">
        <f>SUM(AH6:AH12)</f>
        <v>297.129999999999995</v>
      </c>
      <c r="AI30">
        <f>SUM(AI6:AI12)</f>
        <v>356.350000000000023</v>
      </c>
      <c r="AJ30" s="3"/>
      <c r="AK30">
        <f>SUM(AK6:AK12)</f>
        <v>306.889999999999986</v>
      </c>
      <c r="AL30">
        <f>SUM(AL6:AL12)</f>
        <v>298.54000000000002</v>
      </c>
      <c r="AM30">
        <f>SUM(AM6:AM12)</f>
        <v>292.189999999999998</v>
      </c>
      <c r="AN30">
        <f>SUM(AN6:AN12)</f>
        <v>293.519999999999982</v>
      </c>
      <c r="AO30">
        <f>SUM(AO6:AO12)</f>
        <v>289.310000000000002</v>
      </c>
      <c r="AP30">
        <f>SUM(AP6:AP12)</f>
        <v>323.170000000000016</v>
      </c>
      <c r="AQ30">
        <f>SUM(AQ6:AQ12)</f>
        <v>322.310000000000002</v>
      </c>
      <c r="AR30">
        <f>SUM(AR6:AR12)</f>
        <v>274.060000000000002</v>
      </c>
      <c r="AS30">
        <f>SUM(AS6:AS12)</f>
        <v>300.139999999999986</v>
      </c>
      <c r="AT30">
        <f>SUM(AT6:AT12)</f>
        <v>302.910000000000025</v>
      </c>
      <c r="AU30">
        <f>SUM(AU6:AU12)</f>
        <v>272.75</v>
      </c>
      <c r="AV30">
        <f>SUM(AV6:AV12)</f>
        <v>290.29000000000002</v>
      </c>
      <c r="AW30">
        <f>SUM(AW6:AW12)</f>
        <v>312.5</v>
      </c>
      <c r="AX30">
        <f>SUM(AX6:AX12)</f>
        <v>333.029999999999973</v>
      </c>
      <c r="AY30">
        <f>SUM(AY6:AY12)</f>
        <v>284.300000000000011</v>
      </c>
      <c r="AZ30">
        <f>SUM(AZ6:AZ12)</f>
        <v>228.52000000000001</v>
      </c>
      <c r="BA30">
        <f>SUM(BA6:BA12)</f>
        <v>303.670000000000016</v>
      </c>
      <c r="BB30">
        <f>SUM(BB6:BB12)</f>
        <v>349.810000000000002</v>
      </c>
      <c r="BC30">
        <f>SUM(BC6:BC12)</f>
        <v>341.730000000000018</v>
      </c>
      <c r="BD30">
        <f>SUM(BD6:BD12)</f>
        <v>343.139999999999986</v>
      </c>
      <c r="BE30">
        <f>SUM(BE6:BE12)</f>
        <v>360.370000000000005</v>
      </c>
      <c r="BF30">
        <f>SUM(BF6:BF12)</f>
        <v>326.810000000000002</v>
      </c>
      <c r="BG30">
        <f>SUM(BG6:BG12)</f>
        <v>307.360000000000014</v>
      </c>
      <c r="BH30">
        <f>SUM(BH6:BH12)</f>
        <v>313.839999999999975</v>
      </c>
      <c r="BI30">
        <f>SUM(BI6:BI12)</f>
        <v>285.899999999999977</v>
      </c>
      <c r="BJ30">
        <f>SUM(BJ6:BJ12)</f>
        <v>274.230000000000018</v>
      </c>
      <c r="BK30">
        <f>SUM(BK6:BK12)</f>
        <v>295.560000000000002</v>
      </c>
      <c r="BL30">
        <f>SUM(BL6:BL12)</f>
        <v>266.75</v>
      </c>
      <c r="BM30">
        <f>SUM(BM6:BM12)</f>
        <v>329.639999999999986</v>
      </c>
      <c r="BN30">
        <f>SUM(BN6:BN12)</f>
        <v>358.699999999999989</v>
      </c>
      <c r="BO30">
        <f>SUM(BO6:BO12)</f>
        <v>306.240000000000009</v>
      </c>
      <c r="BP30">
        <f>SUM(BP6:BP12)</f>
        <v>283.449999999999989</v>
      </c>
      <c r="BQ30">
        <f>SUM(BQ6:BQ12)</f>
        <v>265.170000000000016</v>
      </c>
      <c r="BR30">
        <f>SUM(BR6:BR12)</f>
        <v>382.829999999999984</v>
      </c>
      <c r="BS30">
        <f>SUM(BS6:BS12)</f>
        <v>392.779999999999973</v>
      </c>
      <c r="BT30">
        <f>SUM(BT6:BT12)</f>
        <v>318.879999999999995</v>
      </c>
      <c r="BU30">
        <f>SUM(BU6:BU12)</f>
        <v>303.439999999999998</v>
      </c>
    </row>
    <row r="31" spans="1:73">
      <c r="A31" s="18" t="s">
        <v>46</v>
      </c>
      <c r="B31">
        <f>B4-B30</f>
        <v>0.00999999999999100098</v>
      </c>
      <c r="C31">
        <f>C4-C30</f>
        <v>0.0200000000000389999</v>
      </c>
      <c r="D31">
        <f>D4-D30</f>
        <v>0.120000000000005014</v>
      </c>
      <c r="E31">
        <f>E4-E30</f>
        <v>0</v>
      </c>
      <c r="F31">
        <f>F4-F30</f>
        <v>0</v>
      </c>
      <c r="G31">
        <f>G4-G30</f>
        <v>0.00999999999999100098</v>
      </c>
      <c r="H31">
        <f>H4-H30</f>
        <v>0.0600000000000020073</v>
      </c>
      <c r="I31">
        <f>I4-I30</f>
        <v>0.0900000000000319922</v>
      </c>
      <c r="J31">
        <f>J4-J30</f>
        <v>0</v>
      </c>
      <c r="K31">
        <f>K4-K30</f>
        <v>0.0600000000000020073</v>
      </c>
      <c r="L31">
        <f>L4-L30</f>
        <v>0.0400000000000200018</v>
      </c>
      <c r="M31">
        <f>M4-M30</f>
        <v>0.0400000000000200018</v>
      </c>
      <c r="N31">
        <f>N4-N30</f>
        <v>0.0300000000000299982</v>
      </c>
      <c r="O31">
        <f>O4-O30</f>
        <v>0.140000000000043006</v>
      </c>
      <c r="P31">
        <f>P4-P30</f>
        <v>0.0600000000000020073</v>
      </c>
      <c r="Q31">
        <f>Q4-Q30</f>
        <v>0.180000000000006999</v>
      </c>
      <c r="R31">
        <f>R4-R30</f>
        <v>0.0300000000000299982</v>
      </c>
      <c r="S31">
        <f>S4-S30</f>
        <v>0</v>
      </c>
      <c r="T31">
        <f>T4-T30</f>
        <v>0.0400000000000200018</v>
      </c>
      <c r="U31">
        <f>U4-U30</f>
        <v>0.0800000000000409983</v>
      </c>
      <c r="V31">
        <f>V4-V30</f>
        <v>0.00999999999999100098</v>
      </c>
      <c r="W31">
        <f>W4-W30</f>
        <v>0.0200000000000389999</v>
      </c>
      <c r="X31">
        <f>X4-X30</f>
        <v>0.019999999999982002</v>
      </c>
      <c r="Y31">
        <f>Y4-Y30</f>
        <v>0.019999999999982002</v>
      </c>
      <c r="Z31">
        <f>Z4-Z30</f>
        <v>0.0400000000000200018</v>
      </c>
      <c r="AA31">
        <f>AA4-AA30</f>
        <v>0.129999999999995008</v>
      </c>
      <c r="AB31">
        <f>AB4-AB30</f>
        <v>0.0300000000000299982</v>
      </c>
      <c r="AC31">
        <f>AC4-AC30</f>
        <v>0.120000000000005014</v>
      </c>
      <c r="AD31">
        <f>AD4-AD30</f>
        <v>0</v>
      </c>
      <c r="AE31">
        <f>AE4-AE30</f>
        <v>0.0300000000000299982</v>
      </c>
      <c r="AF31">
        <f>AF4-AF30</f>
        <v>0.0400000000000200018</v>
      </c>
      <c r="AG31" s="3"/>
      <c r="AH31">
        <f>AH4-AH30</f>
        <v>0.019999999999982002</v>
      </c>
      <c r="AI31">
        <f>AI4-AI30</f>
        <v>0.0699999999999930012</v>
      </c>
      <c r="AJ31" s="3"/>
      <c r="AK31">
        <f>AK4-AK30</f>
        <v>0.0600000000000020073</v>
      </c>
      <c r="AL31">
        <f>AL4-AL30</f>
        <v>0.00999999999999100098</v>
      </c>
      <c r="AM31">
        <f>AM4-AM30</f>
        <v>0.0699999999999930012</v>
      </c>
      <c r="AN31">
        <f>AN4-AN30</f>
        <v>0.0500000000000110045</v>
      </c>
      <c r="AO31">
        <f>AO4-AO30</f>
        <v>0</v>
      </c>
      <c r="AP31">
        <f>AP4-AP30</f>
        <v>0.0600000000000020073</v>
      </c>
      <c r="AQ31">
        <f>AQ4-AQ30</f>
        <v>0.00999999999999100098</v>
      </c>
      <c r="AR31">
        <f>AR4-AR30</f>
        <v>0.019999999999982002</v>
      </c>
      <c r="AS31">
        <f>AS4-AS30</f>
        <v>0.0400000000000200018</v>
      </c>
      <c r="AT31">
        <f>AT4-AT30</f>
        <v>0.00999999999999100098</v>
      </c>
      <c r="AU31">
        <f>AU4-AU30</f>
        <v>0.0899999999999750067</v>
      </c>
      <c r="AV31">
        <f>AV4-AV30</f>
        <v>0.049999999999954996</v>
      </c>
      <c r="AW31">
        <f>AW4-AW30</f>
        <v>0.0299999999999729994</v>
      </c>
      <c r="AX31">
        <f>AX4-AX30</f>
        <v>0.0400000000000200018</v>
      </c>
      <c r="AY31">
        <f>AY4-AY30</f>
        <v>0.019999999999982002</v>
      </c>
      <c r="AZ31">
        <f>AZ4-AZ30</f>
        <v>0</v>
      </c>
      <c r="BA31">
        <f>BA4-BA30</f>
        <v>0.0299999999999729994</v>
      </c>
      <c r="BB31">
        <f>BB4-BB30</f>
        <v>0.019999999999982002</v>
      </c>
      <c r="BC31">
        <f>BC4-BC30</f>
        <v>0.019999999999982002</v>
      </c>
      <c r="BD31">
        <f>BD4-BD30</f>
        <v>0.0699999999999930012</v>
      </c>
      <c r="BE31">
        <f>BE4-BE30</f>
        <v>0.149999999999977014</v>
      </c>
      <c r="BF31">
        <f>BF4-BF30</f>
        <v>0.0400000000000200018</v>
      </c>
      <c r="BG31">
        <f>BG4-BG30</f>
        <v>0.079999999999983995</v>
      </c>
      <c r="BH31">
        <f>BH4-BH30</f>
        <v>0</v>
      </c>
      <c r="BI31">
        <f>BI4-BI30</f>
        <v>0</v>
      </c>
      <c r="BJ31">
        <f>BJ4-BJ30</f>
        <v>0.019999999999982002</v>
      </c>
      <c r="BK31">
        <f>BK4-BK30</f>
        <v>0.0299999999999729994</v>
      </c>
      <c r="BL31">
        <f>BL4-BL30</f>
        <v>0.0699999999999930012</v>
      </c>
      <c r="BM31">
        <f>BM4-BM30</f>
        <v>0.129999999999995008</v>
      </c>
      <c r="BN31">
        <f>BN4-BN30</f>
        <v>0.00999999999999100098</v>
      </c>
      <c r="BO31">
        <f>BO4-BO30</f>
        <v>0.149999999999977014</v>
      </c>
      <c r="BP31">
        <f>BP4-BP30</f>
        <v>0.0300000000000299982</v>
      </c>
      <c r="BQ31">
        <f>BQ4-BQ30</f>
        <v>0.00999999999999100098</v>
      </c>
      <c r="BR31">
        <f>BR4-BR30</f>
        <v>0.0200000000000389999</v>
      </c>
      <c r="BS31">
        <f>BS4-BS30</f>
        <v>0.0100000000000479994</v>
      </c>
      <c r="BT31">
        <f>BT4-BT30</f>
        <v>0</v>
      </c>
      <c r="BU31">
        <f>BU4-BU30</f>
        <v>0.00999999999999100098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F2" workbookViewId="0">
      <selection activeCell="A33" sqref="A33:A36"/>
    </sheetView>
  </sheetViews>
  <sheetFormatPr defaultRowHeight="15.40"/>
  <cols>
    <col min="1" max="1" width="11.267857" customWidth="1"/>
  </cols>
  <sheetData>
    <row r="1" spans="2:63" ht="51" customHeight="1">
      <c r="B1" s="8" t="s">
        <v>163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164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5"/>
      <c r="BJ1" s="5"/>
      <c r="BK1" s="7"/>
    </row>
    <row r="2" spans="2:63"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20" t="s">
        <v>31</v>
      </c>
      <c r="BJ2" s="9" t="s">
        <v>32</v>
      </c>
      <c r="BK2" s="9" t="s">
        <v>32</v>
      </c>
    </row>
    <row r="3" spans="2:63"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20" t="s">
        <v>36</v>
      </c>
      <c r="BJ3" s="9" t="s">
        <v>35</v>
      </c>
      <c r="BK3" s="9" t="s">
        <v>36</v>
      </c>
    </row>
    <row r="4" spans="1:63">
      <c r="A4" s="9" t="s">
        <v>40</v>
      </c>
      <c r="B4" t="n">
        <v>304.300000000000011</v>
      </c>
      <c r="C4" t="n">
        <v>235.349999999999994</v>
      </c>
      <c r="D4" t="n">
        <v>339</v>
      </c>
      <c r="E4" t="n">
        <v>330.970000000000027</v>
      </c>
      <c r="F4" t="n">
        <v>275.800000000000011</v>
      </c>
      <c r="G4" t="n">
        <v>296.079999999999984</v>
      </c>
      <c r="H4" t="n">
        <v>326.379999999999995</v>
      </c>
      <c r="I4" t="n">
        <v>310.870000000000005</v>
      </c>
      <c r="J4" t="n">
        <v>295.800000000000011</v>
      </c>
      <c r="K4" t="n">
        <v>325.170000000000016</v>
      </c>
      <c r="L4" t="n">
        <v>286.339999999999975</v>
      </c>
      <c r="M4" t="n">
        <v>383.569999999999993</v>
      </c>
      <c r="N4" t="n">
        <v>341.470000000000027</v>
      </c>
      <c r="O4" t="n">
        <v>277.79000000000002</v>
      </c>
      <c r="P4" t="n">
        <v>317.740000000000009</v>
      </c>
      <c r="Q4" t="n">
        <v>296.730000000000018</v>
      </c>
      <c r="R4" t="n">
        <v>303.399999999999977</v>
      </c>
      <c r="S4" t="n">
        <v>273.680000000000007</v>
      </c>
      <c r="T4" t="n">
        <v>327.560000000000002</v>
      </c>
      <c r="U4" t="n">
        <v>346.610000000000014</v>
      </c>
      <c r="V4" s="21" t="n">
        <v>266.110000000000014</v>
      </c>
      <c r="W4" t="n">
        <v>306.399999999999977</v>
      </c>
      <c r="X4" t="n">
        <v>268.79000000000002</v>
      </c>
      <c r="Y4" t="n">
        <v>317.339999999999975</v>
      </c>
      <c r="Z4" t="n">
        <v>302.079999999999984</v>
      </c>
      <c r="AA4" t="n">
        <v>290.399999999999977</v>
      </c>
      <c r="AB4" t="n">
        <v>311.740000000000009</v>
      </c>
      <c r="AC4" t="n">
        <v>315.480000000000018</v>
      </c>
      <c r="AD4" t="n">
        <v>261.579999999999984</v>
      </c>
      <c r="AE4" t="n">
        <v>281.569999999999993</v>
      </c>
      <c r="AF4" t="n">
        <v>310.779999999999973</v>
      </c>
      <c r="AG4" t="n">
        <v>291.079999999999984</v>
      </c>
      <c r="AH4" t="n">
        <v>290.920000000000016</v>
      </c>
      <c r="AI4" t="n">
        <v>303.689999999999998</v>
      </c>
      <c r="AJ4" t="n">
        <v>318.839999999999975</v>
      </c>
      <c r="AK4" t="n">
        <v>308.220000000000027</v>
      </c>
      <c r="AL4" t="n">
        <v>326.259999999999991</v>
      </c>
      <c r="AM4" t="n">
        <v>332.20999999999998</v>
      </c>
      <c r="AN4" t="n">
        <v>276.800000000000011</v>
      </c>
      <c r="AO4" t="n">
        <v>315.379999999999995</v>
      </c>
      <c r="AP4" t="n">
        <v>296.439999999999998</v>
      </c>
      <c r="AQ4" t="n">
        <v>293.430000000000007</v>
      </c>
      <c r="AR4" t="n">
        <v>263.879999999999995</v>
      </c>
      <c r="AS4" t="n">
        <v>305.870000000000005</v>
      </c>
      <c r="AT4" t="n">
        <v>354.050000000000011</v>
      </c>
      <c r="AU4" t="n">
        <v>298.550000000000011</v>
      </c>
      <c r="AV4" t="n">
        <v>300.95999999999998</v>
      </c>
      <c r="AW4" t="n">
        <v>319.04000000000002</v>
      </c>
      <c r="AX4" t="n">
        <v>302.379999999999995</v>
      </c>
      <c r="AY4" t="n">
        <v>318.350000000000023</v>
      </c>
      <c r="AZ4" t="n">
        <v>318.470000000000027</v>
      </c>
      <c r="BA4" s="3" t="n">
        <v>270.54000000000002</v>
      </c>
      <c r="BB4" s="3" t="n">
        <v>309.279999999999973</v>
      </c>
      <c r="BC4" t="n">
        <v>267.680000000000007</v>
      </c>
      <c r="BD4" s="3" t="n">
        <v>308.069999999999993</v>
      </c>
      <c r="BE4" t="n">
        <v>279.180000000000007</v>
      </c>
      <c r="BF4" t="n">
        <v>325.509999999999991</v>
      </c>
      <c r="BG4" t="n">
        <v>287.230000000000018</v>
      </c>
      <c r="BH4" t="n">
        <v>295.170000000000016</v>
      </c>
      <c r="BI4" t="n">
        <v>315.939999999999998</v>
      </c>
      <c r="BJ4" t="n">
        <v>326.360000000000014</v>
      </c>
      <c r="BK4" s="27" t="n">
        <v>309.370000000000005</v>
      </c>
    </row>
    <row r="5" spans="1:63">
      <c r="A5" s="9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22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28"/>
    </row>
    <row r="6" spans="1:63">
      <c r="A6" s="12" t="n">
        <v>2</v>
      </c>
      <c r="B6" t="n">
        <v>9.60999999999999943</v>
      </c>
      <c r="C6" t="n">
        <v>0</v>
      </c>
      <c r="D6" t="n">
        <v>4.87000000000000011</v>
      </c>
      <c r="E6" t="n">
        <v>0</v>
      </c>
      <c r="F6" t="n">
        <v>0.370000000000000018</v>
      </c>
      <c r="G6" t="n">
        <v>0</v>
      </c>
      <c r="H6" t="n">
        <v>1.33000000000000007</v>
      </c>
      <c r="I6" t="n">
        <v>0</v>
      </c>
      <c r="J6" t="n">
        <v>0.330000000000000027</v>
      </c>
      <c r="K6" t="n">
        <v>0</v>
      </c>
      <c r="L6" t="n">
        <v>1.66999999999999993</v>
      </c>
      <c r="M6" t="n">
        <v>0</v>
      </c>
      <c r="N6" t="n">
        <v>8.40000000000000036</v>
      </c>
      <c r="O6" t="n">
        <v>0</v>
      </c>
      <c r="P6" t="n">
        <v>14.0500000000000007</v>
      </c>
      <c r="Q6" t="n">
        <v>0</v>
      </c>
      <c r="R6" t="n">
        <v>8.5</v>
      </c>
      <c r="S6" t="n">
        <v>0</v>
      </c>
      <c r="T6" t="n">
        <v>17.8099999999999987</v>
      </c>
      <c r="U6" t="n">
        <v>1.91999999999999993</v>
      </c>
      <c r="V6" s="21" t="n">
        <v>1.99000000000000004</v>
      </c>
      <c r="W6" t="n">
        <v>0</v>
      </c>
      <c r="X6" t="n">
        <v>0.01</v>
      </c>
      <c r="Y6" t="n">
        <v>0</v>
      </c>
      <c r="Z6" t="n">
        <v>0.609999999999999964</v>
      </c>
      <c r="AA6" t="n">
        <v>0</v>
      </c>
      <c r="AB6" t="n">
        <v>12.0999999999999996</v>
      </c>
      <c r="AC6" t="n">
        <v>0.01</v>
      </c>
      <c r="AD6" t="n">
        <v>7.42999999999999972</v>
      </c>
      <c r="AE6" t="n">
        <v>0</v>
      </c>
      <c r="AF6" t="n">
        <v>1.9</v>
      </c>
      <c r="AG6" t="n">
        <v>0.119999999999999996</v>
      </c>
      <c r="AH6" t="n">
        <v>0.140000000000000018</v>
      </c>
      <c r="AI6" t="n">
        <v>0.04</v>
      </c>
      <c r="AJ6" t="n">
        <v>0.05</v>
      </c>
      <c r="AK6" t="n">
        <v>0</v>
      </c>
      <c r="AL6" t="n">
        <v>0.05</v>
      </c>
      <c r="AM6" t="n">
        <v>0</v>
      </c>
      <c r="AN6" t="n">
        <v>0.06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s="3" t="n">
        <v>0</v>
      </c>
      <c r="BB6" s="3" t="n">
        <v>1.59000000000000004</v>
      </c>
      <c r="BC6" t="n">
        <v>0</v>
      </c>
      <c r="BD6" s="3" t="n">
        <v>0.3</v>
      </c>
      <c r="BE6" t="n">
        <v>0.08</v>
      </c>
      <c r="BF6" t="n">
        <v>5.91000000000000014</v>
      </c>
      <c r="BG6" t="n">
        <v>0.379999999999999982</v>
      </c>
      <c r="BH6" t="n">
        <v>6.63999999999999968</v>
      </c>
      <c r="BI6" t="n">
        <v>0.460000000000000053</v>
      </c>
      <c r="BJ6" t="n">
        <v>12.3699999999999992</v>
      </c>
      <c r="BK6" s="27" t="n">
        <v>0.08</v>
      </c>
    </row>
    <row r="7" spans="1:63">
      <c r="A7" s="13" t="n">
        <v>1</v>
      </c>
      <c r="B7" t="n">
        <v>17.4200000000000017</v>
      </c>
      <c r="C7" t="n">
        <v>0.110000000000000009</v>
      </c>
      <c r="D7" t="n">
        <v>8.8100000000000005</v>
      </c>
      <c r="E7" t="n">
        <v>0</v>
      </c>
      <c r="F7" t="n">
        <v>2.0299999999999998</v>
      </c>
      <c r="G7" t="n">
        <v>0.210000000000000009</v>
      </c>
      <c r="H7" t="n">
        <v>5.86000000000000032</v>
      </c>
      <c r="I7" t="n">
        <v>0.03</v>
      </c>
      <c r="J7" t="n">
        <v>3.87000000000000011</v>
      </c>
      <c r="K7" t="n">
        <v>0.02</v>
      </c>
      <c r="L7" t="n">
        <v>2.49000000000000021</v>
      </c>
      <c r="M7" t="n">
        <v>0.08</v>
      </c>
      <c r="N7" t="n">
        <v>5.57000000000000028</v>
      </c>
      <c r="O7" t="n">
        <v>0.03</v>
      </c>
      <c r="P7" t="n">
        <v>1.70999999999999996</v>
      </c>
      <c r="Q7" t="n">
        <v>1.31000000000000005</v>
      </c>
      <c r="R7" t="n">
        <v>18.4299999999999997</v>
      </c>
      <c r="S7" t="n">
        <v>0.01</v>
      </c>
      <c r="T7" t="n">
        <v>14.9399999999999995</v>
      </c>
      <c r="U7" t="n">
        <v>0.01</v>
      </c>
      <c r="V7" s="21" t="n">
        <v>0.65</v>
      </c>
      <c r="W7" t="n">
        <v>0.03</v>
      </c>
      <c r="X7" t="n">
        <v>0.409999999999999964</v>
      </c>
      <c r="Y7" t="n">
        <v>0.03</v>
      </c>
      <c r="Z7" t="n">
        <v>2.87999999999999989</v>
      </c>
      <c r="AA7" t="n">
        <v>0.330000000000000027</v>
      </c>
      <c r="AB7" t="n">
        <v>19.1000000000000014</v>
      </c>
      <c r="AC7" t="n">
        <v>1.33000000000000007</v>
      </c>
      <c r="AD7" t="n">
        <v>16.5399999999999991</v>
      </c>
      <c r="AE7" t="n">
        <v>1.95999999999999996</v>
      </c>
      <c r="AF7" t="n">
        <v>0.35</v>
      </c>
      <c r="AG7" t="n">
        <v>2.77000000000000002</v>
      </c>
      <c r="AH7" t="n">
        <v>0.939999999999999858</v>
      </c>
      <c r="AI7" t="n">
        <v>0.19</v>
      </c>
      <c r="AJ7" t="n">
        <v>0.5</v>
      </c>
      <c r="AK7" t="n">
        <v>0.02</v>
      </c>
      <c r="AL7" t="n">
        <v>2.20000000000000018</v>
      </c>
      <c r="AM7" t="n">
        <v>0.01</v>
      </c>
      <c r="AN7" t="n">
        <v>0.280000000000000036</v>
      </c>
      <c r="AO7" t="n">
        <v>0.02</v>
      </c>
      <c r="AP7" t="n">
        <v>0.440000000000000036</v>
      </c>
      <c r="AQ7" t="n">
        <v>0</v>
      </c>
      <c r="AR7" t="n">
        <v>0.15</v>
      </c>
      <c r="AS7" t="n">
        <v>0</v>
      </c>
      <c r="AT7" t="n">
        <v>0.460000000000000053</v>
      </c>
      <c r="AU7" t="n">
        <v>0</v>
      </c>
      <c r="AV7" t="n">
        <v>0.230000000000000027</v>
      </c>
      <c r="AW7" t="n">
        <v>0</v>
      </c>
      <c r="AX7" t="n">
        <v>0.119999999999999996</v>
      </c>
      <c r="AY7" t="n">
        <v>0.02</v>
      </c>
      <c r="AZ7" t="n">
        <v>0.04</v>
      </c>
      <c r="BA7" s="3" t="n">
        <v>0</v>
      </c>
      <c r="BB7" s="3" t="n">
        <v>6.34999999999999964</v>
      </c>
      <c r="BC7" t="n">
        <v>0</v>
      </c>
      <c r="BD7" s="3" t="n">
        <v>0.310000000000000009</v>
      </c>
      <c r="BE7" t="n">
        <v>0.729999999999999982</v>
      </c>
      <c r="BF7" t="n">
        <v>15.9399999999999995</v>
      </c>
      <c r="BG7" t="n">
        <v>0.08</v>
      </c>
      <c r="BH7" t="n">
        <v>6.73000000000000043</v>
      </c>
      <c r="BI7" t="n">
        <v>0.05</v>
      </c>
      <c r="BJ7" t="n">
        <v>23.75</v>
      </c>
      <c r="BK7" s="27" t="n">
        <v>0.130000000000000004</v>
      </c>
    </row>
    <row r="8" spans="1:63">
      <c r="A8" s="13" t="n">
        <v>0.5</v>
      </c>
      <c r="B8" t="n">
        <v>52.3500000000000014</v>
      </c>
      <c r="C8" t="n">
        <v>1.58000000000000007</v>
      </c>
      <c r="D8" t="n">
        <v>89.9699999999999989</v>
      </c>
      <c r="E8" t="n">
        <v>0.230000000000000027</v>
      </c>
      <c r="F8" t="n">
        <v>40.75</v>
      </c>
      <c r="G8" t="n">
        <v>0.479999999999999982</v>
      </c>
      <c r="H8" t="n">
        <v>67.9300000000000068</v>
      </c>
      <c r="I8" t="n">
        <v>1.16999999999999993</v>
      </c>
      <c r="J8" t="n">
        <v>18.1600000000000001</v>
      </c>
      <c r="K8" t="n">
        <v>0.709999999999999964</v>
      </c>
      <c r="L8" t="n">
        <v>16.3000000000000007</v>
      </c>
      <c r="M8" t="n">
        <v>5.48000000000000043</v>
      </c>
      <c r="N8" t="n">
        <v>30.3299999999999983</v>
      </c>
      <c r="O8" t="n">
        <v>1.30000000000000004</v>
      </c>
      <c r="P8" t="n">
        <v>18.0199999999999996</v>
      </c>
      <c r="Q8" t="n">
        <v>37.0300000000000011</v>
      </c>
      <c r="R8" t="n">
        <v>48.9299999999999997</v>
      </c>
      <c r="S8" t="n">
        <v>4.5</v>
      </c>
      <c r="T8" t="n">
        <v>49.9600000000000009</v>
      </c>
      <c r="U8" t="n">
        <v>4.75999999999999979</v>
      </c>
      <c r="V8" s="21" t="n">
        <v>19.3900000000000006</v>
      </c>
      <c r="W8" t="n">
        <v>5.34999999999999964</v>
      </c>
      <c r="X8" t="n">
        <v>14.1899999999999995</v>
      </c>
      <c r="Y8" t="n">
        <v>2.75</v>
      </c>
      <c r="Z8" t="n">
        <v>20.2800000000000011</v>
      </c>
      <c r="AA8" t="n">
        <v>18.2199999999999989</v>
      </c>
      <c r="AB8" t="n">
        <v>97.7800000000000011</v>
      </c>
      <c r="AC8" t="n">
        <v>31.9400000000000013</v>
      </c>
      <c r="AD8" t="n">
        <v>128.469999999999999</v>
      </c>
      <c r="AE8" t="n">
        <v>49.4699999999999989</v>
      </c>
      <c r="AF8" t="n">
        <v>7.51999999999999957</v>
      </c>
      <c r="AG8" t="n">
        <v>35.4600000000000009</v>
      </c>
      <c r="AH8" t="n">
        <v>6.21999999999999975</v>
      </c>
      <c r="AI8" t="n">
        <v>8.49000000000000021</v>
      </c>
      <c r="AJ8" t="n">
        <v>8.08999999999999986</v>
      </c>
      <c r="AK8" t="n">
        <v>0.04</v>
      </c>
      <c r="AL8" t="n">
        <v>5.29000000000000004</v>
      </c>
      <c r="AM8" t="n">
        <v>0.05</v>
      </c>
      <c r="AN8" t="n">
        <v>2.83000000000000007</v>
      </c>
      <c r="AO8" t="n">
        <v>0.3</v>
      </c>
      <c r="AP8" t="n">
        <v>6.88999999999999968</v>
      </c>
      <c r="AQ8" t="n">
        <v>0</v>
      </c>
      <c r="AR8" t="n">
        <v>5.75</v>
      </c>
      <c r="AS8" t="n">
        <v>0</v>
      </c>
      <c r="AT8" t="n">
        <v>7.38999999999999968</v>
      </c>
      <c r="AU8" t="n">
        <v>0</v>
      </c>
      <c r="AV8" t="n">
        <v>5.82000000000000028</v>
      </c>
      <c r="AW8" t="n">
        <v>0.140000000000000018</v>
      </c>
      <c r="AX8" t="n">
        <v>5.80999999999999961</v>
      </c>
      <c r="AY8" t="n">
        <v>0.04</v>
      </c>
      <c r="AZ8" t="n">
        <v>2.4700000000000002</v>
      </c>
      <c r="BA8" s="31" t="n">
        <v>0</v>
      </c>
      <c r="BB8" s="31" t="n">
        <v>3.22999999999999998</v>
      </c>
      <c r="BC8" t="n">
        <v>0.130000000000000004</v>
      </c>
      <c r="BD8" s="31" t="n">
        <v>8.14000000000000057</v>
      </c>
      <c r="BE8" t="n">
        <v>31.9800000000000004</v>
      </c>
      <c r="BF8" t="n">
        <v>21.9800000000000004</v>
      </c>
      <c r="BG8" t="n">
        <v>0.429999999999999982</v>
      </c>
      <c r="BH8" t="n">
        <v>12.1300000000000008</v>
      </c>
      <c r="BI8" t="n">
        <v>0.569999999999999929</v>
      </c>
      <c r="BJ8" t="n">
        <v>43.4699999999999989</v>
      </c>
      <c r="BK8" s="27" t="n">
        <v>0.680000000000000071</v>
      </c>
    </row>
    <row r="9" spans="1:63">
      <c r="A9" s="13" t="n">
        <v>0.25</v>
      </c>
      <c r="B9" t="n">
        <v>176.599999999999994</v>
      </c>
      <c r="C9" t="n">
        <v>170.960000000000008</v>
      </c>
      <c r="D9" t="n">
        <v>187.009999999999991</v>
      </c>
      <c r="E9" t="n">
        <v>181.47999999999999</v>
      </c>
      <c r="F9" t="n">
        <v>194.830000000000013</v>
      </c>
      <c r="G9" t="n">
        <v>157.590000000000003</v>
      </c>
      <c r="H9" t="n">
        <v>198.840000000000003</v>
      </c>
      <c r="I9" t="n">
        <v>161.289999999999992</v>
      </c>
      <c r="J9" t="n">
        <v>230.840000000000003</v>
      </c>
      <c r="K9" t="n">
        <v>192.120000000000005</v>
      </c>
      <c r="L9" t="n">
        <v>203.199999999999989</v>
      </c>
      <c r="M9" t="n">
        <v>293.639999999999986</v>
      </c>
      <c r="N9" t="n">
        <v>258.600000000000023</v>
      </c>
      <c r="O9" t="n">
        <v>214.300000000000011</v>
      </c>
      <c r="P9" t="n">
        <v>253.77000000000001</v>
      </c>
      <c r="Q9" t="n">
        <v>168.050000000000011</v>
      </c>
      <c r="R9" t="n">
        <v>194.52000000000001</v>
      </c>
      <c r="S9" t="n">
        <v>132.030000000000001</v>
      </c>
      <c r="T9" t="n">
        <v>213.009999999999991</v>
      </c>
      <c r="U9" t="n">
        <v>135.509999999999991</v>
      </c>
      <c r="V9" s="21" t="n">
        <v>206.25</v>
      </c>
      <c r="W9" t="n">
        <v>246.590000000000003</v>
      </c>
      <c r="X9" t="n">
        <v>202.120000000000005</v>
      </c>
      <c r="Y9" t="n">
        <v>264.660000000000025</v>
      </c>
      <c r="Z9" t="n">
        <v>222.039999999999992</v>
      </c>
      <c r="AA9" t="n">
        <v>233.419999999999987</v>
      </c>
      <c r="AB9" t="n">
        <v>164.650000000000006</v>
      </c>
      <c r="AC9" t="n">
        <v>241.810000000000002</v>
      </c>
      <c r="AD9" t="n">
        <v>85.6599999999999966</v>
      </c>
      <c r="AE9" t="n">
        <v>196.789999999999992</v>
      </c>
      <c r="AF9" t="n">
        <v>143.960000000000008</v>
      </c>
      <c r="AG9" t="n">
        <v>125.599999999999994</v>
      </c>
      <c r="AH9" t="n">
        <v>86.0999999999999943</v>
      </c>
      <c r="AI9" t="n">
        <v>109.819999999999993</v>
      </c>
      <c r="AJ9" t="n">
        <v>91.5400000000000063</v>
      </c>
      <c r="AK9" t="n">
        <v>17.6400000000000006</v>
      </c>
      <c r="AL9" t="n">
        <v>84.4500000000000028</v>
      </c>
      <c r="AM9" t="n">
        <v>70.1299999999999955</v>
      </c>
      <c r="AN9" t="n">
        <v>31.1600000000000001</v>
      </c>
      <c r="AO9" t="n">
        <v>25.1999999999999993</v>
      </c>
      <c r="AP9" t="n">
        <v>45.5700000000000003</v>
      </c>
      <c r="AQ9" t="n">
        <v>16.9600000000000009</v>
      </c>
      <c r="AR9" t="n">
        <v>29.6099999999999994</v>
      </c>
      <c r="AS9" t="n">
        <v>18.9899999999999984</v>
      </c>
      <c r="AT9" t="n">
        <v>94.6099999999999994</v>
      </c>
      <c r="AU9" t="n">
        <v>10.4000000000000004</v>
      </c>
      <c r="AV9" t="n">
        <v>53.0200000000000031</v>
      </c>
      <c r="AW9" t="n">
        <v>40</v>
      </c>
      <c r="AX9" t="n">
        <v>59.3500000000000014</v>
      </c>
      <c r="AY9" t="n">
        <v>4.20000000000000018</v>
      </c>
      <c r="AZ9" t="n">
        <v>143.150000000000006</v>
      </c>
      <c r="BA9" s="31" t="n">
        <v>20.9400000000000013</v>
      </c>
      <c r="BB9" s="31" t="n">
        <v>47</v>
      </c>
      <c r="BC9" t="n">
        <v>19.4800000000000004</v>
      </c>
      <c r="BD9" s="31" t="n">
        <v>127.260000000000005</v>
      </c>
      <c r="BE9" t="n">
        <v>72.8599999999999994</v>
      </c>
      <c r="BF9" t="n">
        <v>69.4000000000000057</v>
      </c>
      <c r="BG9" t="n">
        <v>66.7199999999999989</v>
      </c>
      <c r="BH9" t="n">
        <v>28.8599999999999994</v>
      </c>
      <c r="BI9" t="n">
        <v>61.3800000000000026</v>
      </c>
      <c r="BJ9" t="n">
        <v>44.009999999999998</v>
      </c>
      <c r="BK9" s="27" t="n">
        <v>87.8599999999999994</v>
      </c>
    </row>
    <row r="10" spans="1:63">
      <c r="A10" s="14" t="n">
        <v>0.125</v>
      </c>
      <c r="B10" t="n">
        <v>46.990000000000002</v>
      </c>
      <c r="C10" t="n">
        <v>59.259999999999998</v>
      </c>
      <c r="D10" t="n">
        <v>45.3200000000000003</v>
      </c>
      <c r="E10" t="n">
        <v>140.800000000000011</v>
      </c>
      <c r="F10" t="n">
        <v>34.7100000000000009</v>
      </c>
      <c r="G10" t="n">
        <v>127.780000000000001</v>
      </c>
      <c r="H10" t="n">
        <v>51.509999999999998</v>
      </c>
      <c r="I10" t="n">
        <v>136.860000000000014</v>
      </c>
      <c r="J10" t="n">
        <v>42.0600000000000023</v>
      </c>
      <c r="K10" t="n">
        <v>126.25</v>
      </c>
      <c r="L10" t="n">
        <v>61.2299999999999969</v>
      </c>
      <c r="M10" t="n">
        <v>80.019999999999996</v>
      </c>
      <c r="N10" t="n">
        <v>37.5200000000000031</v>
      </c>
      <c r="O10" t="n">
        <v>60.8699999999999974</v>
      </c>
      <c r="P10" t="n">
        <v>29.6000000000000014</v>
      </c>
      <c r="Q10" t="n">
        <v>80.2099999999999795</v>
      </c>
      <c r="R10" t="n">
        <v>32.0700000000000003</v>
      </c>
      <c r="S10" t="n">
        <v>129.52000000000001</v>
      </c>
      <c r="T10" t="n">
        <v>30.8299999999999983</v>
      </c>
      <c r="U10" t="n">
        <v>196.620000000000005</v>
      </c>
      <c r="V10" s="21" t="n">
        <v>37.240000000000002</v>
      </c>
      <c r="W10" t="n">
        <v>53.3500000000000014</v>
      </c>
      <c r="X10" t="n">
        <v>50.8599999999999994</v>
      </c>
      <c r="Y10" t="n">
        <v>49.1700000000000017</v>
      </c>
      <c r="Z10" t="n">
        <v>54.1300000000000026</v>
      </c>
      <c r="AA10" t="n">
        <v>38.1199999999999974</v>
      </c>
      <c r="AB10" t="n">
        <v>15.3599999999999994</v>
      </c>
      <c r="AC10" t="n">
        <v>40.1300000000000026</v>
      </c>
      <c r="AD10" t="n">
        <v>22.7800000000000011</v>
      </c>
      <c r="AE10" t="n">
        <v>32.8400000000000034</v>
      </c>
      <c r="AF10" t="n">
        <v>151.159999999999997</v>
      </c>
      <c r="AG10" t="n">
        <v>117.310000000000002</v>
      </c>
      <c r="AH10" t="n">
        <v>187.419999999999987</v>
      </c>
      <c r="AI10" t="n">
        <v>170.800000000000011</v>
      </c>
      <c r="AJ10" t="n">
        <v>211.599999999999994</v>
      </c>
      <c r="AK10" t="n">
        <v>269.339999999999975</v>
      </c>
      <c r="AL10" t="n">
        <v>226.740000000000009</v>
      </c>
      <c r="AM10" t="n">
        <v>254.47999999999999</v>
      </c>
      <c r="AN10" t="n">
        <v>233.789999999999992</v>
      </c>
      <c r="AO10" t="n">
        <v>269.490000000000009</v>
      </c>
      <c r="AP10" t="n">
        <v>236.659999999999997</v>
      </c>
      <c r="AQ10" t="n">
        <v>264.689999999999998</v>
      </c>
      <c r="AR10" t="n">
        <v>217.210000000000008</v>
      </c>
      <c r="AS10" t="n">
        <v>273.110000000000014</v>
      </c>
      <c r="AT10" t="n">
        <v>244.97999999999999</v>
      </c>
      <c r="AU10" t="n">
        <v>269.860000000000014</v>
      </c>
      <c r="AV10" t="n">
        <v>234.110000000000014</v>
      </c>
      <c r="AW10" t="n">
        <v>257.649999999999977</v>
      </c>
      <c r="AX10" t="n">
        <v>230.400000000000006</v>
      </c>
      <c r="AY10" t="n">
        <v>284.189999999999998</v>
      </c>
      <c r="AZ10" t="n">
        <v>167.900000000000006</v>
      </c>
      <c r="BA10" s="31" t="n">
        <v>233.629999999999995</v>
      </c>
      <c r="BB10" s="31" t="n">
        <v>245.240000000000009</v>
      </c>
      <c r="BC10" t="n">
        <v>233.189999999999998</v>
      </c>
      <c r="BD10" s="31" t="n">
        <v>161.719999999999999</v>
      </c>
      <c r="BE10" t="n">
        <v>162.330000000000013</v>
      </c>
      <c r="BF10" t="n">
        <v>199.210000000000008</v>
      </c>
      <c r="BG10" t="n">
        <v>213.360000000000014</v>
      </c>
      <c r="BH10" t="n">
        <v>212.960000000000008</v>
      </c>
      <c r="BI10" t="n">
        <v>244.449999999999989</v>
      </c>
      <c r="BJ10" t="n">
        <v>192.610000000000014</v>
      </c>
      <c r="BK10" s="27" t="n">
        <v>215.539999999999992</v>
      </c>
    </row>
    <row r="11" spans="1:63">
      <c r="A11" s="14" t="n">
        <v>0.0625</v>
      </c>
      <c r="B11" t="n">
        <v>1.29000000000000004</v>
      </c>
      <c r="C11" t="n">
        <v>3.20999999999999996</v>
      </c>
      <c r="D11" t="n">
        <v>2.95999999999999996</v>
      </c>
      <c r="E11" t="n">
        <v>8.36999999999999922</v>
      </c>
      <c r="F11" t="n">
        <v>3.10000000000000009</v>
      </c>
      <c r="G11" t="n">
        <v>9.90000000000000036</v>
      </c>
      <c r="H11" t="n">
        <v>0.909999999999999964</v>
      </c>
      <c r="I11" t="n">
        <v>11.5</v>
      </c>
      <c r="J11" t="n">
        <v>0.469999999999999929</v>
      </c>
      <c r="K11" t="n">
        <v>6.05999999999999961</v>
      </c>
      <c r="L11" t="n">
        <v>1.41999999999999993</v>
      </c>
      <c r="M11" t="n">
        <v>4.26999999999999957</v>
      </c>
      <c r="N11" t="n">
        <v>1.01000000000000001</v>
      </c>
      <c r="O11" t="n">
        <v>0.990000000000000036</v>
      </c>
      <c r="P11" t="n">
        <v>0.579999999999999982</v>
      </c>
      <c r="Q11" t="n">
        <v>10.0399999999999991</v>
      </c>
      <c r="R11" t="n">
        <v>0.9</v>
      </c>
      <c r="S11" t="n">
        <v>7.57000000000000028</v>
      </c>
      <c r="T11" t="n">
        <v>0.930000000000000071</v>
      </c>
      <c r="U11" t="n">
        <v>7.74000000000000021</v>
      </c>
      <c r="V11" s="21" t="n">
        <v>0.589999999999999947</v>
      </c>
      <c r="W11" t="n">
        <v>0.890000000000000036</v>
      </c>
      <c r="X11" t="n">
        <v>1.17999999999999994</v>
      </c>
      <c r="Y11" t="n">
        <v>0.440000000000000036</v>
      </c>
      <c r="Z11" t="n">
        <v>2.06999999999999984</v>
      </c>
      <c r="AA11" t="n">
        <v>0.280000000000000036</v>
      </c>
      <c r="AB11" t="n">
        <v>2.75</v>
      </c>
      <c r="AC11" t="n">
        <v>0.220000000000000018</v>
      </c>
      <c r="AD11" t="n">
        <v>0.680000000000000071</v>
      </c>
      <c r="AE11" t="n">
        <v>0.440000000000000036</v>
      </c>
      <c r="AF11" t="n">
        <v>5.84999999999999964</v>
      </c>
      <c r="AG11" t="n">
        <v>9.53999999999999915</v>
      </c>
      <c r="AH11" t="n">
        <v>10.0899999999999999</v>
      </c>
      <c r="AI11" t="n">
        <v>14.2200000000000006</v>
      </c>
      <c r="AJ11" t="n">
        <v>7.04000000000000004</v>
      </c>
      <c r="AK11" t="n">
        <v>21.0199999999999996</v>
      </c>
      <c r="AL11" t="n">
        <v>7.45000000000000018</v>
      </c>
      <c r="AM11" t="n">
        <v>7.46999999999999975</v>
      </c>
      <c r="AN11" t="n">
        <v>8.61999999999999922</v>
      </c>
      <c r="AO11" t="n">
        <v>20.2800000000000011</v>
      </c>
      <c r="AP11" t="n">
        <v>6.82000000000000028</v>
      </c>
      <c r="AQ11" t="n">
        <v>11.6699999999999999</v>
      </c>
      <c r="AR11" t="n">
        <v>11.0899999999999999</v>
      </c>
      <c r="AS11" t="n">
        <v>13.7200000000000006</v>
      </c>
      <c r="AT11" t="n">
        <v>6.5</v>
      </c>
      <c r="AU11" t="n">
        <v>18.2399999999999984</v>
      </c>
      <c r="AV11" t="n">
        <v>7.71999999999999975</v>
      </c>
      <c r="AW11" t="n">
        <v>21.2100000000000009</v>
      </c>
      <c r="AX11" t="n">
        <v>6.62999999999999989</v>
      </c>
      <c r="AY11" t="n">
        <v>29.8599999999999994</v>
      </c>
      <c r="AZ11" t="n">
        <v>4.87999999999999989</v>
      </c>
      <c r="BA11" s="31" t="n">
        <v>15.9299999999999997</v>
      </c>
      <c r="BB11" s="31" t="n">
        <v>5.70000000000000018</v>
      </c>
      <c r="BC11" t="n">
        <v>14.8300000000000001</v>
      </c>
      <c r="BD11" s="31" t="n">
        <v>10.3000000000000007</v>
      </c>
      <c r="BE11" t="n">
        <v>11.1300000000000008</v>
      </c>
      <c r="BF11" t="n">
        <v>12.8300000000000001</v>
      </c>
      <c r="BG11" t="n">
        <v>6.16999999999999993</v>
      </c>
      <c r="BH11" t="n">
        <v>27.7800000000000011</v>
      </c>
      <c r="BI11" t="n">
        <v>8.88000000000000078</v>
      </c>
      <c r="BJ11" t="n">
        <v>10.1199999999999992</v>
      </c>
      <c r="BK11" s="27" t="n">
        <v>5.00999999999999979</v>
      </c>
    </row>
    <row r="12" spans="1:63">
      <c r="A12" s="15" t="s">
        <v>42</v>
      </c>
      <c r="B12" t="n">
        <v>0</v>
      </c>
      <c r="C12" t="n">
        <v>0</v>
      </c>
      <c r="D12" t="n">
        <v>0.01</v>
      </c>
      <c r="E12" t="n">
        <v>0.02</v>
      </c>
      <c r="F12" t="n">
        <v>0</v>
      </c>
      <c r="G12" t="n">
        <v>0.0700000000000000089</v>
      </c>
      <c r="H12" t="n">
        <v>0</v>
      </c>
      <c r="I12" t="n">
        <v>0.02</v>
      </c>
      <c r="J12" t="n">
        <v>0</v>
      </c>
      <c r="K12" t="n">
        <v>0</v>
      </c>
      <c r="L12" t="n">
        <v>0.03</v>
      </c>
      <c r="M12" t="n">
        <v>0.02</v>
      </c>
      <c r="N12" t="n">
        <v>0.02</v>
      </c>
      <c r="O12" t="n">
        <v>0.01</v>
      </c>
      <c r="P12" t="n">
        <v>0</v>
      </c>
      <c r="Q12" t="n">
        <v>0.0700000000000000089</v>
      </c>
      <c r="R12" t="n">
        <v>0</v>
      </c>
      <c r="S12" t="n">
        <v>0.04</v>
      </c>
      <c r="T12" t="n">
        <v>0</v>
      </c>
      <c r="U12" t="n">
        <v>0.05</v>
      </c>
      <c r="V12" s="21" t="n">
        <v>0</v>
      </c>
      <c r="W12" t="n">
        <v>0.02</v>
      </c>
      <c r="X12" t="n">
        <v>0.02</v>
      </c>
      <c r="Y12" t="n">
        <v>0</v>
      </c>
      <c r="Z12" t="n">
        <v>0.04</v>
      </c>
      <c r="AA12" t="n">
        <v>0.02</v>
      </c>
      <c r="AB12" t="n">
        <v>0</v>
      </c>
      <c r="AC12" t="n">
        <v>0.03</v>
      </c>
      <c r="AD12" t="n">
        <v>0.01</v>
      </c>
      <c r="AE12" t="n">
        <v>0.04</v>
      </c>
      <c r="AF12" t="n">
        <v>0.03</v>
      </c>
      <c r="AG12" t="n">
        <v>0.119999999999999996</v>
      </c>
      <c r="AH12" t="n">
        <v>0.01</v>
      </c>
      <c r="AI12" t="n">
        <v>0.119999999999999996</v>
      </c>
      <c r="AJ12" t="n">
        <v>0.01</v>
      </c>
      <c r="AK12" t="n">
        <v>0.140000000000000018</v>
      </c>
      <c r="AL12" t="n">
        <v>0.02</v>
      </c>
      <c r="AM12" t="n">
        <v>0.04</v>
      </c>
      <c r="AN12" t="n">
        <v>0.05</v>
      </c>
      <c r="AO12" t="n">
        <v>0.05</v>
      </c>
      <c r="AP12" t="n">
        <v>0.06</v>
      </c>
      <c r="AQ12" t="n">
        <v>0.02</v>
      </c>
      <c r="AR12" t="n">
        <v>0.0700000000000000089</v>
      </c>
      <c r="AS12" t="n">
        <v>0.01</v>
      </c>
      <c r="AT12" t="n">
        <v>0</v>
      </c>
      <c r="AU12" t="n">
        <v>0.01</v>
      </c>
      <c r="AV12" t="n">
        <v>0.02</v>
      </c>
      <c r="AW12" t="n">
        <v>0.02</v>
      </c>
      <c r="AX12" t="n">
        <v>0.04</v>
      </c>
      <c r="AY12" t="n">
        <v>0.01</v>
      </c>
      <c r="AZ12" t="n">
        <v>0.03</v>
      </c>
      <c r="BA12" s="31" t="n">
        <v>0.03</v>
      </c>
      <c r="BB12" s="31" t="n">
        <v>0.1</v>
      </c>
      <c r="BC12" t="n">
        <v>0.04</v>
      </c>
      <c r="BD12" s="31" t="n">
        <v>0.04</v>
      </c>
      <c r="BE12" t="n">
        <v>0.04</v>
      </c>
      <c r="BF12" t="n">
        <v>0.15</v>
      </c>
      <c r="BG12" t="n">
        <v>0.02</v>
      </c>
      <c r="BH12" t="n">
        <v>0.0700000000000000089</v>
      </c>
      <c r="BI12" t="n">
        <v>0.09</v>
      </c>
      <c r="BJ12" t="n">
        <v>0.02</v>
      </c>
      <c r="BK12" s="27" t="n">
        <v>0.03</v>
      </c>
    </row>
    <row r="13" spans="1:6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22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28"/>
    </row>
    <row r="14" spans="1:63">
      <c r="A14" s="16" t="s">
        <v>43</v>
      </c>
      <c r="B14" s="1">
        <f>(B6/B$4)*100</f>
        <v>3.15806769635229978</v>
      </c>
      <c r="C14" s="1">
        <f>(C6/C$4)*100</f>
        <v>0</v>
      </c>
      <c r="D14" s="1">
        <f>(D6/D$4)*100</f>
        <v>1.43657817109140007</v>
      </c>
      <c r="E14" s="1">
        <f>(E6/E$4)*100</f>
        <v>0</v>
      </c>
      <c r="F14" s="1">
        <f>(F6/F$4)*100</f>
        <v>0.134155184916600012</v>
      </c>
      <c r="G14" s="1">
        <f>(G6/G$4)*100</f>
        <v>0</v>
      </c>
      <c r="H14" s="1">
        <f>(H6/H$4)*100</f>
        <v>0.40750045958700003</v>
      </c>
      <c r="I14" s="1">
        <f>(I6/I$4)*100</f>
        <v>0</v>
      </c>
      <c r="J14" s="1">
        <f>(J6/J$4)*100</f>
        <v>0.111561866125800013</v>
      </c>
      <c r="K14" s="1">
        <f>(K6/K$4)*100</f>
        <v>0</v>
      </c>
      <c r="L14" s="1">
        <f>(L6/L$4)*100</f>
        <v>0.583222742194600041</v>
      </c>
      <c r="M14" s="1">
        <f>(M6/M$4)*100</f>
        <v>0</v>
      </c>
      <c r="N14" s="1">
        <f>(N6/N$4)*100</f>
        <v>2.45995255805779989</v>
      </c>
      <c r="O14" s="1">
        <f>(O6/O$4)*100</f>
        <v>0</v>
      </c>
      <c r="P14" s="1">
        <f>(P6/P$4)*100</f>
        <v>4.42185434632089969</v>
      </c>
      <c r="Q14" s="1">
        <f>(Q6/Q$4)*100</f>
        <v>0</v>
      </c>
      <c r="R14" s="1">
        <f>(R6/R$4)*100</f>
        <v>2.80158206987479996</v>
      </c>
      <c r="S14" s="1">
        <f>(S6/S$4)*100</f>
        <v>0</v>
      </c>
      <c r="T14" s="1">
        <f>(T6/T$4)*100</f>
        <v>5.43717181585050024</v>
      </c>
      <c r="U14" s="1">
        <f>(U6/U$4)*100</f>
        <v>0.553936701191499914</v>
      </c>
      <c r="V14" s="23">
        <f>(V6/V$4)*100</f>
        <v>0.747811055578500028</v>
      </c>
      <c r="W14" s="1">
        <f>(W6/W$4)*100</f>
        <v>0</v>
      </c>
      <c r="X14" s="1">
        <f>(X6/X$4)*100</f>
        <v>0.00372037650210000015</v>
      </c>
      <c r="Y14" s="1">
        <f>(Y6/Y$4)*100</f>
        <v>0</v>
      </c>
      <c r="Z14" s="1">
        <f>(Z6/Z$4)*100</f>
        <v>0.201933262711900019</v>
      </c>
      <c r="AA14" s="1">
        <f>(AA6/AA$4)*100</f>
        <v>0</v>
      </c>
      <c r="AB14" s="1">
        <f>(AB6/AB$4)*100</f>
        <v>3.88143966125619997</v>
      </c>
      <c r="AC14" s="1">
        <f>(AC6/AC$4)*100</f>
        <v>0.00316977304430000029</v>
      </c>
      <c r="AD14" s="1">
        <f>(AD6/AD$4)*100</f>
        <v>2.84043122562890016</v>
      </c>
      <c r="AE14" s="1">
        <f>(AE6/AE$4)*100</f>
        <v>0</v>
      </c>
      <c r="AF14" s="1">
        <f>(AF6/AF$4)*100</f>
        <v>0.611364952699700037</v>
      </c>
      <c r="AG14" s="1">
        <f>(AG6/AG$4)*100</f>
        <v>0.0412257798543000042</v>
      </c>
      <c r="AH14" s="1">
        <f>(AH6/AH$4)*100</f>
        <v>0.0481231953801999968</v>
      </c>
      <c r="AI14" s="1">
        <f>(AI6/AI$4)*100</f>
        <v>0.0131713260232000007</v>
      </c>
      <c r="AJ14" s="1">
        <f>(AJ6/AJ$4)*100</f>
        <v>0.015681846694299999</v>
      </c>
      <c r="AK14" s="1">
        <f>(AK6/AK$4)*100</f>
        <v>0</v>
      </c>
      <c r="AL14" s="1">
        <f>(AL6/AL$4)*100</f>
        <v>0.0153252007600999995</v>
      </c>
      <c r="AM14" s="1">
        <f>(AM6/AM$4)*100</f>
        <v>0</v>
      </c>
      <c r="AN14" s="1">
        <f>(AN6/AN$4)*100</f>
        <v>0.0216763005780000029</v>
      </c>
      <c r="AO14" s="1">
        <f>(AO6/AO$4)*100</f>
        <v>0</v>
      </c>
      <c r="AP14" s="1">
        <f>(AP6/AP$4)*100</f>
        <v>0</v>
      </c>
      <c r="AQ14" s="1">
        <f>(AQ6/AQ$4)*100</f>
        <v>0</v>
      </c>
      <c r="AR14" s="1">
        <f>(AR6/AR$4)*100</f>
        <v>0</v>
      </c>
      <c r="AS14" s="1">
        <f>(AS6/AS$4)*100</f>
        <v>0</v>
      </c>
      <c r="AT14" s="1">
        <f>(AT6/AT$4)*100</f>
        <v>0</v>
      </c>
      <c r="AU14" s="1">
        <f>(AU6/AU$4)*100</f>
        <v>0</v>
      </c>
      <c r="AV14" s="1">
        <f>(AV6/AV$4)*100</f>
        <v>0</v>
      </c>
      <c r="AW14" s="1">
        <f>(AW6/AW$4)*100</f>
        <v>0</v>
      </c>
      <c r="AX14" s="1">
        <f>(AX6/AX$4)*100</f>
        <v>0</v>
      </c>
      <c r="AY14" s="1">
        <f>(AY6/AY$4)*100</f>
        <v>0</v>
      </c>
      <c r="AZ14" s="1">
        <f>(AZ6/AZ$4)*100</f>
        <v>0</v>
      </c>
      <c r="BA14" s="1">
        <f>(BA6/BA$4)*100</f>
        <v>0</v>
      </c>
      <c r="BB14" s="1">
        <f>(BB6/BB$4)*100</f>
        <v>0.51409725814799998</v>
      </c>
      <c r="BC14" s="1">
        <f>(BC6/BC$4)*100</f>
        <v>0</v>
      </c>
      <c r="BD14" s="1">
        <f>(BD6/BD$4)*100</f>
        <v>0.0973804654786000157</v>
      </c>
      <c r="BE14" s="1">
        <f>(BE6/BE$4)*100</f>
        <v>0.0286553478042999998</v>
      </c>
      <c r="BF14" s="1">
        <f>(BF6/BF$4)*100</f>
        <v>1.81561242358150015</v>
      </c>
      <c r="BG14" s="1">
        <f>(BG6/BG$4)*100</f>
        <v>0.132298158270400013</v>
      </c>
      <c r="BH14" s="1">
        <f>(BH6/BH$4)*100</f>
        <v>2.24955110614220022</v>
      </c>
      <c r="BI14" s="1">
        <f>(BI6/BI$4)*100</f>
        <v>0.145597265303500016</v>
      </c>
      <c r="BJ14" s="1">
        <f>(BJ6/BJ$4)*100</f>
        <v>3.79029292805490003</v>
      </c>
      <c r="BK14" s="29">
        <f>(BK6/BK$4)*100</f>
        <v>0.0258590037819000029</v>
      </c>
    </row>
    <row r="15" spans="1:63">
      <c r="A15" s="17"/>
      <c r="B15" s="1">
        <f>(B7/B$4)*100</f>
        <v>5.72461386789349991</v>
      </c>
      <c r="C15" s="1">
        <f>(C7/C$4)*100</f>
        <v>0.0467388995113999961</v>
      </c>
      <c r="D15" s="1">
        <f>(D7/D$4)*100</f>
        <v>2.5988200589971</v>
      </c>
      <c r="E15" s="1">
        <f>(E7/E$4)*100</f>
        <v>0</v>
      </c>
      <c r="F15" s="1">
        <f>(F7/F$4)*100</f>
        <v>0.736040609137099988</v>
      </c>
      <c r="G15" s="1">
        <f>(G7/G$4)*100</f>
        <v>0.0709267765468999922</v>
      </c>
      <c r="H15" s="1">
        <f>(H7/H$4)*100</f>
        <v>1.79545315276669992</v>
      </c>
      <c r="I15" s="1">
        <f>(I7/I$4)*100</f>
        <v>0.00965033615339999784</v>
      </c>
      <c r="J15" s="1">
        <f>(J7/J$4)*100</f>
        <v>1.30831643002030007</v>
      </c>
      <c r="K15" s="1">
        <f>(K7/K$4)*100</f>
        <v>0.00615062890180000021</v>
      </c>
      <c r="L15" s="1">
        <f>(L7/L$4)*100</f>
        <v>0.869595585667400073</v>
      </c>
      <c r="M15" s="1">
        <f>(M7/M$4)*100</f>
        <v>0.0208566884793000007</v>
      </c>
      <c r="N15" s="1">
        <f>(N7/N$4)*100</f>
        <v>1.63118282718829999</v>
      </c>
      <c r="O15" s="1">
        <f>(O7/O$4)*100</f>
        <v>0.0107995248208999994</v>
      </c>
      <c r="P15" s="1">
        <f>(P7/P$4)*100</f>
        <v>0.538175867061100011</v>
      </c>
      <c r="Q15" s="1">
        <f>(Q7/Q$4)*100</f>
        <v>0.441478785427799991</v>
      </c>
      <c r="R15" s="1">
        <f>(R7/R$4)*100</f>
        <v>6.07448912326959967</v>
      </c>
      <c r="S15" s="1">
        <f>(S7/S$4)*100</f>
        <v>0.00365390236770000065</v>
      </c>
      <c r="T15" s="1">
        <f>(T7/T$4)*100</f>
        <v>4.56099645866409986</v>
      </c>
      <c r="U15" s="1">
        <f>(U7/U$4)*100</f>
        <v>0.00288508698540000008</v>
      </c>
      <c r="V15" s="23">
        <f>(V7/V$4)*100</f>
        <v>0.244259892525600009</v>
      </c>
      <c r="W15" s="1">
        <f>(W7/W$4)*100</f>
        <v>0.00979112271540000201</v>
      </c>
      <c r="X15" s="1">
        <f>(X7/X$4)*100</f>
        <v>0.152535436586199991</v>
      </c>
      <c r="Y15" s="1">
        <f>(Y7/Y$4)*100</f>
        <v>0.00945358290789999955</v>
      </c>
      <c r="Z15" s="1">
        <f>(Z7/Z$4)*100</f>
        <v>0.953389830508499969</v>
      </c>
      <c r="AA15" s="1">
        <f>(AA7/AA$4)*100</f>
        <v>0.113636363636399995</v>
      </c>
      <c r="AB15" s="1">
        <f>(AB7/AB$4)*100</f>
        <v>6.1269006223135003</v>
      </c>
      <c r="AC15" s="1">
        <f>(AC7/AC$4)*100</f>
        <v>0.421579814885299964</v>
      </c>
      <c r="AD15" s="1">
        <f>(AD7/AD$4)*100</f>
        <v>6.32311338787369959</v>
      </c>
      <c r="AE15" s="1">
        <f>(AE7/AE$4)*100</f>
        <v>0.696096885321599945</v>
      </c>
      <c r="AF15" s="1">
        <f>(AF7/AF$4)*100</f>
        <v>0.112619859707799996</v>
      </c>
      <c r="AG15" s="1">
        <f>(AG7/AG$4)*100</f>
        <v>0.951628418304199997</v>
      </c>
      <c r="AH15" s="1">
        <f>(AH7/AH$4)*100</f>
        <v>0.323112883266900042</v>
      </c>
      <c r="AI15" s="1">
        <f>(AI7/AI$4)*100</f>
        <v>0.062563798610400001</v>
      </c>
      <c r="AJ15" s="1">
        <f>(AJ7/AJ$4)*100</f>
        <v>0.156818466942699981</v>
      </c>
      <c r="AK15" s="1">
        <f>(AK7/AK$4)*100</f>
        <v>0.00648887158520000007</v>
      </c>
      <c r="AL15" s="1">
        <f>(AL7/AL$4)*100</f>
        <v>0.674308833445700007</v>
      </c>
      <c r="AM15" s="1">
        <f>(AM7/AM$4)*100</f>
        <v>0.00301014418589999977</v>
      </c>
      <c r="AN15" s="1">
        <f>(AN7/AN$4)*100</f>
        <v>0.101156069364200007</v>
      </c>
      <c r="AO15" s="1">
        <f>(AO7/AO$4)*100</f>
        <v>0.0063415562179000009</v>
      </c>
      <c r="AP15" s="1">
        <f>(AP7/AP$4)*100</f>
        <v>0.14842801241400001</v>
      </c>
      <c r="AQ15" s="1">
        <f>(AQ7/AQ$4)*100</f>
        <v>0</v>
      </c>
      <c r="AR15" s="1">
        <f>(AR7/AR$4)*100</f>
        <v>0.0568440200091000047</v>
      </c>
      <c r="AS15" s="1">
        <f>(AS7/AS$4)*100</f>
        <v>0</v>
      </c>
      <c r="AT15" s="1">
        <f>(AT7/AT$4)*100</f>
        <v>0.129925151814699991</v>
      </c>
      <c r="AU15" s="1">
        <f>(AU7/AU$4)*100</f>
        <v>0</v>
      </c>
      <c r="AV15" s="1">
        <f>(AV7/AV$4)*100</f>
        <v>0.0764221158958000046</v>
      </c>
      <c r="AW15" s="1">
        <f>(AW7/AW$4)*100</f>
        <v>0</v>
      </c>
      <c r="AX15" s="1">
        <f>(AX7/AX$4)*100</f>
        <v>0.0396851643626999984</v>
      </c>
      <c r="AY15" s="1">
        <f>(AY7/AY$4)*100</f>
        <v>0.00628239359200000091</v>
      </c>
      <c r="AZ15" s="1">
        <f>(AZ7/AZ$4)*100</f>
        <v>0.0125600527522000016</v>
      </c>
      <c r="BA15" s="1">
        <f>(BA7/BA$4)*100</f>
        <v>0</v>
      </c>
      <c r="BB15" s="1">
        <f>(BB7/BB$4)*100</f>
        <v>2.05315571650280004</v>
      </c>
      <c r="BC15" s="1">
        <f>(BC7/BC$4)*100</f>
        <v>0</v>
      </c>
      <c r="BD15" s="1">
        <f>(BD7/BD$4)*100</f>
        <v>0.100626480994600009</v>
      </c>
      <c r="BE15" s="1">
        <f>(BE7/BE$4)*100</f>
        <v>0.261480048714100022</v>
      </c>
      <c r="BF15" s="1">
        <f>(BF7/BF$4)*100</f>
        <v>4.89693096986269971</v>
      </c>
      <c r="BG15" s="1">
        <f>(BG7/BG$4)*100</f>
        <v>0.0278522438463999977</v>
      </c>
      <c r="BH15" s="1">
        <f>(BH7/BH$4)*100</f>
        <v>2.28004200968929993</v>
      </c>
      <c r="BI15" s="1">
        <f>(BI7/BI$4)*100</f>
        <v>0.015825789706900002</v>
      </c>
      <c r="BJ15" s="1">
        <f>(BJ7/BJ$4)*100</f>
        <v>7.27723985782570004</v>
      </c>
      <c r="BK15" s="29">
        <f>(BK7/BK$4)*100</f>
        <v>0.0420208811455999953</v>
      </c>
    </row>
    <row r="16" spans="1:63">
      <c r="A16" s="17"/>
      <c r="B16" s="1">
        <f>(B8/B$4)*100</f>
        <v>17.2034176799210989</v>
      </c>
      <c r="C16" s="1">
        <f>(C8/C$4)*100</f>
        <v>0.671340556617800033</v>
      </c>
      <c r="D16" s="1">
        <f>(D8/D$4)*100</f>
        <v>26.5398230088495986</v>
      </c>
      <c r="E16" s="1">
        <f>(E8/E$4)*100</f>
        <v>0.0694927032661999977</v>
      </c>
      <c r="F16" s="1">
        <f>(F8/F$4)*100</f>
        <v>14.7751994198694998</v>
      </c>
      <c r="G16" s="1">
        <f>(G8/G$4)*100</f>
        <v>0.162118346392899992</v>
      </c>
      <c r="H16" s="1">
        <f>(H8/H$4)*100</f>
        <v>20.8131625712359991</v>
      </c>
      <c r="I16" s="1">
        <f>(I8/I$4)*100</f>
        <v>0.376363109981699973</v>
      </c>
      <c r="J16" s="1">
        <f>(J8/J$4)*100</f>
        <v>6.13928329952670016</v>
      </c>
      <c r="K16" s="1">
        <f>(K8/K$4)*100</f>
        <v>0.218347326014100007</v>
      </c>
      <c r="L16" s="1">
        <f>(L8/L$4)*100</f>
        <v>5.69253335195919963</v>
      </c>
      <c r="M16" s="1">
        <f>(M8/M$4)*100</f>
        <v>1.42868316083109992</v>
      </c>
      <c r="N16" s="1">
        <f>(N8/N$4)*100</f>
        <v>8.8821858435587</v>
      </c>
      <c r="O16" s="1">
        <f>(O8/O$4)*100</f>
        <v>0.467979408905999961</v>
      </c>
      <c r="P16" s="1">
        <f>(P8/P$4)*100</f>
        <v>5.67130358154470038</v>
      </c>
      <c r="Q16" s="1">
        <f>(Q8/Q$4)*100</f>
        <v>12.4793583392310001</v>
      </c>
      <c r="R16" s="1">
        <f>(R8/R$4)*100</f>
        <v>16.1272247857613991</v>
      </c>
      <c r="S16" s="1">
        <f>(S8/S$4)*100</f>
        <v>1.64425606547789993</v>
      </c>
      <c r="T16" s="1">
        <f>(T8/T$4)*100</f>
        <v>15.2521675418244005</v>
      </c>
      <c r="U16" s="1">
        <f>(U8/U$4)*100</f>
        <v>1.37330140503739995</v>
      </c>
      <c r="V16" s="23">
        <f>(V8/V$4)*100</f>
        <v>7.28646048626510012</v>
      </c>
      <c r="W16" s="1">
        <f>(W8/W$4)*100</f>
        <v>1.74608355091379996</v>
      </c>
      <c r="X16" s="1">
        <f>(X8/X$4)*100</f>
        <v>5.27921425648279996</v>
      </c>
      <c r="Y16" s="1">
        <f>(Y8/Y$4)*100</f>
        <v>0.866578433226199962</v>
      </c>
      <c r="Z16" s="1">
        <f>(Z8/Z$4)*100</f>
        <v>6.71345338983049977</v>
      </c>
      <c r="AA16" s="1">
        <f>(AA8/AA$4)*100</f>
        <v>6.2741046831956</v>
      </c>
      <c r="AB16" s="1">
        <f>(AB8/AB$4)*100</f>
        <v>31.3658818245973983</v>
      </c>
      <c r="AC16" s="1">
        <f>(AC8/AC$4)*100</f>
        <v>10.1242551033345993</v>
      </c>
      <c r="AD16" s="1">
        <f>(AD8/AD$4)*100</f>
        <v>49.1130820399112977</v>
      </c>
      <c r="AE16" s="1">
        <f>(AE8/AE$4)*100</f>
        <v>17.5693433249280986</v>
      </c>
      <c r="AF16" s="1">
        <f>(AF8/AF$4)*100</f>
        <v>2.41971812857969981</v>
      </c>
      <c r="AG16" s="1">
        <f>(AG8/AG$4)*100</f>
        <v>12.1822179469562002</v>
      </c>
      <c r="AH16" s="1">
        <f>(AH8/AH$4)*100</f>
        <v>2.13804482331909984</v>
      </c>
      <c r="AI16" s="1">
        <f>(AI8/AI$4)*100</f>
        <v>2.79561394843429989</v>
      </c>
      <c r="AJ16" s="1">
        <f>(AJ8/AJ$4)*100</f>
        <v>2.5373227951324</v>
      </c>
      <c r="AK16" s="1">
        <f>(AK8/AK$4)*100</f>
        <v>0.0129777431705000001</v>
      </c>
      <c r="AL16" s="1">
        <f>(AL8/AL$4)*100</f>
        <v>1.62140624042169996</v>
      </c>
      <c r="AM16" s="1">
        <f>(AM8/AM$4)*100</f>
        <v>0.0150507209294999988</v>
      </c>
      <c r="AN16" s="1">
        <f>(AN8/AN$4)*100</f>
        <v>1.02239884393059999</v>
      </c>
      <c r="AO16" s="1">
        <f>(AO8/AO$4)*100</f>
        <v>0.0951233432683999958</v>
      </c>
      <c r="AP16" s="1">
        <f>(AP8/AP$4)*100</f>
        <v>2.32424773984620003</v>
      </c>
      <c r="AQ16" s="1">
        <f>(AQ8/AQ$4)*100</f>
        <v>0</v>
      </c>
      <c r="AR16" s="1">
        <f>(AR8/AR$4)*100</f>
        <v>2.17902076701530012</v>
      </c>
      <c r="AS16" s="1">
        <f>(AS8/AS$4)*100</f>
        <v>0</v>
      </c>
      <c r="AT16" s="1">
        <f>(AT8/AT$4)*100</f>
        <v>2.08727580850159988</v>
      </c>
      <c r="AU16" s="1">
        <f>(AU8/AU$4)*100</f>
        <v>0</v>
      </c>
      <c r="AV16" s="1">
        <f>(AV8/AV$4)*100</f>
        <v>1.93381180223290006</v>
      </c>
      <c r="AW16" s="1">
        <f>(AW8/AW$4)*100</f>
        <v>0.0438816449347999971</v>
      </c>
      <c r="AX16" s="1">
        <f>(AX8/AX$4)*100</f>
        <v>1.92142337456179995</v>
      </c>
      <c r="AY16" s="1">
        <f>(AY8/AY$4)*100</f>
        <v>0.0125647871838999992</v>
      </c>
      <c r="AZ16" s="1">
        <f>(AZ8/AZ$4)*100</f>
        <v>0.775583257449700003</v>
      </c>
      <c r="BA16" s="1">
        <f>(BA8/BA$4)*100</f>
        <v>0</v>
      </c>
      <c r="BB16" s="1">
        <f>(BB8/BB$4)*100</f>
        <v>1.04436109674079991</v>
      </c>
      <c r="BC16" s="1">
        <f>(BC8/BC$4)*100</f>
        <v>0.0485654512851000053</v>
      </c>
      <c r="BD16" s="1">
        <f>(BD8/BD$4)*100</f>
        <v>2.64225662998669986</v>
      </c>
      <c r="BE16" s="1">
        <f>(BE8/BE$4)*100</f>
        <v>11.4549752847625008</v>
      </c>
      <c r="BF16" s="1">
        <f>(BF8/BF$4)*100</f>
        <v>6.75248072255840004</v>
      </c>
      <c r="BG16" s="1">
        <f>(BG8/BG$4)*100</f>
        <v>0.149705810674400013</v>
      </c>
      <c r="BH16" s="1">
        <f>(BH8/BH$4)*100</f>
        <v>4.1094962225157996</v>
      </c>
      <c r="BI16" s="1">
        <f>(BI8/BI$4)*100</f>
        <v>0.180414002658699992</v>
      </c>
      <c r="BJ16" s="1">
        <f>(BJ8/BJ$4)*100</f>
        <v>13.3196470155656002</v>
      </c>
      <c r="BK16" s="29">
        <f>(BK8/BK$4)*100</f>
        <v>0.219801532146000023</v>
      </c>
    </row>
    <row r="17" spans="1:63">
      <c r="A17" s="17"/>
      <c r="B17" s="1">
        <f>(B9/B$4)*100</f>
        <v>58.0348340453500029</v>
      </c>
      <c r="C17" s="1">
        <f>(C9/C$4)*100</f>
        <v>72.6407478223921999</v>
      </c>
      <c r="D17" s="1">
        <f>(D9/D$4)*100</f>
        <v>55.1651917404130003</v>
      </c>
      <c r="E17" s="1">
        <f>(E9/E$4)*100</f>
        <v>54.8327642988790984</v>
      </c>
      <c r="F17" s="1">
        <f>(F9/F$4)*100</f>
        <v>70.6417693981146044</v>
      </c>
      <c r="G17" s="1">
        <f>(G9/G$4)*100</f>
        <v>53.2254796001081019</v>
      </c>
      <c r="H17" s="1">
        <f>(H9/H$4)*100</f>
        <v>60.9228506648692019</v>
      </c>
      <c r="I17" s="1">
        <f>(I9/I$4)*100</f>
        <v>51.8834239392672032</v>
      </c>
      <c r="J17" s="1">
        <f>(J9/J$4)*100</f>
        <v>78.0392156862745026</v>
      </c>
      <c r="K17" s="1">
        <f>(K9/K$4)*100</f>
        <v>59.0829412307408006</v>
      </c>
      <c r="L17" s="1">
        <f>(L9/L$4)*100</f>
        <v>70.9645875532583972</v>
      </c>
      <c r="M17" s="1">
        <f>(M9/M$4)*100</f>
        <v>76.5544750632218012</v>
      </c>
      <c r="N17" s="1">
        <f>(N9/N$4)*100</f>
        <v>75.7313966087797041</v>
      </c>
      <c r="O17" s="1">
        <f>(O9/O$4)*100</f>
        <v>77.1446056373520008</v>
      </c>
      <c r="P17" s="1">
        <f>(P9/P$4)*100</f>
        <v>79.8671870082456934</v>
      </c>
      <c r="Q17" s="1">
        <f>(Q9/Q$4)*100</f>
        <v>56.6339770161426017</v>
      </c>
      <c r="R17" s="1">
        <f>(R9/R$4)*100</f>
        <v>64.1133816743572993</v>
      </c>
      <c r="S17" s="1">
        <f>(S9/S$4)*100</f>
        <v>48.2424729611225018</v>
      </c>
      <c r="T17" s="1">
        <f>(T9/T$4)*100</f>
        <v>65.0293076077664978</v>
      </c>
      <c r="U17" s="1">
        <f>(U9/U$4)*100</f>
        <v>39.0958137387842015</v>
      </c>
      <c r="V17" s="23">
        <f>(V9/V$4)*100</f>
        <v>77.5055428206380981</v>
      </c>
      <c r="W17" s="1">
        <f>(W9/W$4)*100</f>
        <v>80.4797650130548021</v>
      </c>
      <c r="X17" s="1">
        <f>(X9/X$4)*100</f>
        <v>75.1962498604859064</v>
      </c>
      <c r="Y17" s="1">
        <f>(Y9/Y$4)*100</f>
        <v>83.3995084136888067</v>
      </c>
      <c r="Z17" s="1">
        <f>(Z9/Z$4)*100</f>
        <v>73.5037076271187004</v>
      </c>
      <c r="AA17" s="1">
        <f>(AA9/AA$4)*100</f>
        <v>80.3787878787879038</v>
      </c>
      <c r="AB17" s="1">
        <f>(AB9/AB$4)*100</f>
        <v>52.8164496054403969</v>
      </c>
      <c r="AC17" s="1">
        <f>(AC9/AC$4)*100</f>
        <v>76.6482819830099942</v>
      </c>
      <c r="AD17" s="1">
        <f>(AD9/AD$4)*100</f>
        <v>32.747151922929902</v>
      </c>
      <c r="AE17" s="1">
        <f>(AE9/AE$4)*100</f>
        <v>69.8902581951201967</v>
      </c>
      <c r="AF17" s="1">
        <f>(AF9/AF$4)*100</f>
        <v>46.32215715297</v>
      </c>
      <c r="AG17" s="1">
        <f>(AG9/AG$4)*100</f>
        <v>43.1496495808711984</v>
      </c>
      <c r="AH17" s="1">
        <f>(AH9/AH$4)*100</f>
        <v>29.5957651588065005</v>
      </c>
      <c r="AI17" s="1">
        <f>(AI9/AI$4)*100</f>
        <v>36.161875596825702</v>
      </c>
      <c r="AJ17" s="1">
        <f>(AJ9/AJ$4)*100</f>
        <v>28.7103249278634998</v>
      </c>
      <c r="AK17" s="1">
        <f>(AK9/AK$4)*100</f>
        <v>5.72318473817399997</v>
      </c>
      <c r="AL17" s="1">
        <f>(AL9/AL$4)*100</f>
        <v>25.8842640838594988</v>
      </c>
      <c r="AM17" s="1">
        <f>(AM9/AM$4)*100</f>
        <v>21.1101411757623012</v>
      </c>
      <c r="AN17" s="1">
        <f>(AN9/AN$4)*100</f>
        <v>11.2572254335259991</v>
      </c>
      <c r="AO17" s="1">
        <f>(AO9/AO$4)*100</f>
        <v>7.99036083454879975</v>
      </c>
      <c r="AP17" s="1">
        <f>(AP9/AP$4)*100</f>
        <v>15.3724193766023998</v>
      </c>
      <c r="AQ17" s="1">
        <f>(AQ9/AQ$4)*100</f>
        <v>5.77991343761719989</v>
      </c>
      <c r="AR17" s="1">
        <f>(AR9/AR$4)*100</f>
        <v>11.2210095497954008</v>
      </c>
      <c r="AS17" s="1">
        <f>(AS9/AS$4)*100</f>
        <v>6.20851995945989987</v>
      </c>
      <c r="AT17" s="1">
        <f>(AT9/AT$4)*100</f>
        <v>26.7222143765004994</v>
      </c>
      <c r="AU17" s="1">
        <f>(AU9/AU$4)*100</f>
        <v>3.48350360073690002</v>
      </c>
      <c r="AV17" s="1">
        <f>(AV9/AV$4)*100</f>
        <v>17.6169590643274994</v>
      </c>
      <c r="AW17" s="1">
        <f>(AW9/AW$4)*100</f>
        <v>12.5376128385155994</v>
      </c>
      <c r="AX17" s="1">
        <f>(AX9/AX$4)*100</f>
        <v>19.6276208743964986</v>
      </c>
      <c r="AY17" s="1">
        <f>(AY9/AY$4)*100</f>
        <v>1.3193026543113</v>
      </c>
      <c r="AZ17" s="1">
        <f>(AZ9/AZ$4)*100</f>
        <v>44.9492887870128968</v>
      </c>
      <c r="BA17" s="1">
        <f>(BA9/BA$4)*100</f>
        <v>7.74007540474609979</v>
      </c>
      <c r="BB17" s="1">
        <f>(BB9/BB$4)*100</f>
        <v>15.1965856182099994</v>
      </c>
      <c r="BC17" s="1">
        <f>(BC9/BC$4)*100</f>
        <v>7.27734608487750023</v>
      </c>
      <c r="BD17" s="1">
        <f>(BD9/BD$4)*100</f>
        <v>41.3087934560327028</v>
      </c>
      <c r="BE17" s="1">
        <f>(BE9/BE$4)*100</f>
        <v>26.0978580127516011</v>
      </c>
      <c r="BF17" s="1">
        <f>(BF9/BF$4)*100</f>
        <v>21.3203895425640013</v>
      </c>
      <c r="BG17" s="1">
        <f>(BG9/BG$4)*100</f>
        <v>23.2287713678933017</v>
      </c>
      <c r="BH17" s="1">
        <f>(BH9/BH$4)*100</f>
        <v>9.77741640410610025</v>
      </c>
      <c r="BI17" s="1">
        <f>(BI9/BI$4)*100</f>
        <v>19.4277394441982985</v>
      </c>
      <c r="BJ17" s="1">
        <f>(BJ9/BJ$4)*100</f>
        <v>13.4851084691751009</v>
      </c>
      <c r="BK17" s="29">
        <f>(BK9/BK$4)*100</f>
        <v>28.3996509034489009</v>
      </c>
    </row>
    <row r="18" spans="1:63">
      <c r="A18" s="17"/>
      <c r="B18" s="1">
        <f>(B10/B$4)*100</f>
        <v>15.4419980282615992</v>
      </c>
      <c r="C18" s="1">
        <f>(C10/C$4)*100</f>
        <v>25.1795198640323008</v>
      </c>
      <c r="D18" s="1">
        <f>(D10/D$4)*100</f>
        <v>13.3687315634218002</v>
      </c>
      <c r="E18" s="1">
        <f>(E10/E$4)*100</f>
        <v>42.5416200864126992</v>
      </c>
      <c r="F18" s="1">
        <f>(F10/F$4)*100</f>
        <v>12.5852066715010995</v>
      </c>
      <c r="G18" s="1">
        <f>(G10/G$4)*100</f>
        <v>43.1572547960010979</v>
      </c>
      <c r="H18" s="1">
        <f>(H10/H$4)*100</f>
        <v>15.7822170476131998</v>
      </c>
      <c r="I18" s="1">
        <f>(I10/I$4)*100</f>
        <v>44.0248335317013968</v>
      </c>
      <c r="J18" s="1">
        <f>(J10/J$4)*100</f>
        <v>14.2190669371197007</v>
      </c>
      <c r="K18" s="1">
        <f>(K10/K$4)*100</f>
        <v>38.8258449426454035</v>
      </c>
      <c r="L18" s="1">
        <f>(L10/L$4)*100</f>
        <v>21.3836697632185988</v>
      </c>
      <c r="M18" s="1">
        <f>(M10/M$4)*100</f>
        <v>20.8619026514064991</v>
      </c>
      <c r="N18" s="1">
        <f>(N10/N$4)*100</f>
        <v>10.9877880926581994</v>
      </c>
      <c r="O18" s="1">
        <f>(O10/O$4)*100</f>
        <v>21.9122358616221007</v>
      </c>
      <c r="P18" s="1">
        <f>(P10/P$4)*100</f>
        <v>9.31579278655500076</v>
      </c>
      <c r="Q18" s="1">
        <f>(Q10/Q$4)*100</f>
        <v>27.0313079230277005</v>
      </c>
      <c r="R18" s="1">
        <f>(R10/R$4)*100</f>
        <v>10.5702043506921992</v>
      </c>
      <c r="S18" s="1">
        <f>(S10/S$4)*100</f>
        <v>47.3253434668226021</v>
      </c>
      <c r="T18" s="1">
        <f>(T10/T$4)*100</f>
        <v>9.41201611918429926</v>
      </c>
      <c r="U18" s="1">
        <f>(U10/U$4)*100</f>
        <v>56.7265803063962011</v>
      </c>
      <c r="V18" s="23">
        <f>(V10/V$4)*100</f>
        <v>13.9942129194693994</v>
      </c>
      <c r="W18" s="1">
        <f>(W10/W$4)*100</f>
        <v>17.4118798955613983</v>
      </c>
      <c r="X18" s="1">
        <f>(X10/X$4)*100</f>
        <v>18.9218348896907997</v>
      </c>
      <c r="Y18" s="1">
        <f>(Y10/Y$4)*100</f>
        <v>15.4944223860843007</v>
      </c>
      <c r="Z18" s="1">
        <f>(Z10/Z$4)*100</f>
        <v>17.9190942796609995</v>
      </c>
      <c r="AA18" s="1">
        <f>(AA10/AA$4)*100</f>
        <v>13.1267217630853992</v>
      </c>
      <c r="AB18" s="1">
        <f>(AB10/AB$4)*100</f>
        <v>4.92718290883430043</v>
      </c>
      <c r="AC18" s="1">
        <f>(AC10/AC$4)*100</f>
        <v>12.7202992265753991</v>
      </c>
      <c r="AD18" s="1">
        <f>(AD10/AD$4)*100</f>
        <v>8.70861686673289981</v>
      </c>
      <c r="AE18" s="1">
        <f>(AE10/AE$4)*100</f>
        <v>11.6631743438576994</v>
      </c>
      <c r="AF18" s="1">
        <f>(AF10/AF$4)*100</f>
        <v>48.6389085526738967</v>
      </c>
      <c r="AG18" s="1">
        <f>(AG10/AG$4)*100</f>
        <v>40.3016352892676011</v>
      </c>
      <c r="AH18" s="1">
        <f>(AH10/AH$4)*100</f>
        <v>64.4232091296575931</v>
      </c>
      <c r="AI18" s="1">
        <f>(AI10/AI$4)*100</f>
        <v>56.2415621192663977</v>
      </c>
      <c r="AJ18" s="1">
        <f>(AJ10/AJ$4)*100</f>
        <v>66.3655752101367966</v>
      </c>
      <c r="AK18" s="1">
        <f>(AK10/AK$4)*100</f>
        <v>87.3856336383102956</v>
      </c>
      <c r="AL18" s="1">
        <f>(AL10/AL$4)*100</f>
        <v>69.4967204070374009</v>
      </c>
      <c r="AM18" s="1">
        <f>(AM10/AM$4)*100</f>
        <v>76.6021492429487978</v>
      </c>
      <c r="AN18" s="1">
        <f>(AN10/AN$4)*100</f>
        <v>84.4617052023121033</v>
      </c>
      <c r="AO18" s="1">
        <f>(AO10/AO$4)*100</f>
        <v>85.4492992580378967</v>
      </c>
      <c r="AP18" s="1">
        <f>(AP10/AP$4)*100</f>
        <v>79.8340304952098023</v>
      </c>
      <c r="AQ18" s="1">
        <f>(AQ10/AQ$4)*100</f>
        <v>90.2055004600756973</v>
      </c>
      <c r="AR18" s="1">
        <f>(AR10/AR$4)*100</f>
        <v>82.3139305745036012</v>
      </c>
      <c r="AS18" s="1">
        <f>(AS10/AS$4)*100</f>
        <v>89.2895674633013954</v>
      </c>
      <c r="AT18" s="1">
        <f>(AT10/AT$4)*100</f>
        <v>69.1936167208021971</v>
      </c>
      <c r="AU18" s="1">
        <f>(AU10/AU$4)*100</f>
        <v>90.3902193937364018</v>
      </c>
      <c r="AV18" s="1">
        <f>(AV10/AV$4)*100</f>
        <v>77.7877458798512009</v>
      </c>
      <c r="AW18" s="1">
        <f>(AW10/AW$4)*100</f>
        <v>80.7578986960883043</v>
      </c>
      <c r="AX18" s="1">
        <f>(AX10/AX$4)*100</f>
        <v>76.1955155764269989</v>
      </c>
      <c r="AY18" s="1">
        <f>(AY10/AY$4)*100</f>
        <v>89.2696717449347972</v>
      </c>
      <c r="AZ18" s="1">
        <f>(AZ10/AZ$4)*100</f>
        <v>52.720821427449998</v>
      </c>
      <c r="BA18" s="1">
        <f>(BA10/BA$4)*100</f>
        <v>86.3569157980335973</v>
      </c>
      <c r="BB18" s="1">
        <f>(BB10/BB$4)*100</f>
        <v>79.2938437661666029</v>
      </c>
      <c r="BC18" s="1">
        <f>(BC10/BC$4)*100</f>
        <v>87.1152121936641066</v>
      </c>
      <c r="BD18" s="1">
        <f>(BD10/BD$4)*100</f>
        <v>52.4945629240108005</v>
      </c>
      <c r="BE18" s="1">
        <f>(BE10/BE$4)*100</f>
        <v>58.1452826133676979</v>
      </c>
      <c r="BF18" s="1">
        <f>(BF10/BF$4)*100</f>
        <v>61.1993487143251969</v>
      </c>
      <c r="BG18" s="1">
        <f>(BG10/BG$4)*100</f>
        <v>74.2819343383351054</v>
      </c>
      <c r="BH18" s="1">
        <f>(BH10/BH$4)*100</f>
        <v>72.1482535488024013</v>
      </c>
      <c r="BI18" s="1">
        <f>(BI10/BI$4)*100</f>
        <v>77.3722858770652948</v>
      </c>
      <c r="BJ18" s="1">
        <f>(BJ10/BJ$4)*100</f>
        <v>59.0176492217184006</v>
      </c>
      <c r="BK18" s="29">
        <f>(BK10/BK$4)*100</f>
        <v>69.6706209393283018</v>
      </c>
    </row>
    <row r="19" spans="1:63">
      <c r="A19" s="17"/>
      <c r="B19" s="1">
        <f>(B11/B$4)*100</f>
        <v>0.423923759447900039</v>
      </c>
      <c r="C19" s="1">
        <f>(C11/C$4)*100</f>
        <v>1.36392606755899992</v>
      </c>
      <c r="D19" s="1">
        <f>(D11/D$4)*100</f>
        <v>0.873156342182899969</v>
      </c>
      <c r="E19" s="1">
        <f>(E11/E$4)*100</f>
        <v>2.52893011451189986</v>
      </c>
      <c r="F19" s="1">
        <f>(F11/F$4)*100</f>
        <v>1.1240029006526</v>
      </c>
      <c r="G19" s="1">
        <f>(G11/G$4)*100</f>
        <v>3.34369089435289979</v>
      </c>
      <c r="H19" s="1">
        <f>(H11/H$4)*100</f>
        <v>0.278816103927900016</v>
      </c>
      <c r="I19" s="1">
        <f>(I11/I$4)*100</f>
        <v>3.69929552546079998</v>
      </c>
      <c r="J19" s="1">
        <f>(J11/J$4)*100</f>
        <v>0.158891142664000018</v>
      </c>
      <c r="K19" s="1">
        <f>(K11/K$4)*100</f>
        <v>1.86364055724700002</v>
      </c>
      <c r="L19" s="1">
        <f>(L11/L$4)*100</f>
        <v>0.495913948452899955</v>
      </c>
      <c r="M19" s="1">
        <f>(M11/M$4)*100</f>
        <v>1.11322574758190007</v>
      </c>
      <c r="N19" s="1">
        <f>(N11/N$4)*100</f>
        <v>0.295780009957000001</v>
      </c>
      <c r="O19" s="1">
        <f>(O11/O$4)*100</f>
        <v>0.356384319090000012</v>
      </c>
      <c r="P19" s="1">
        <f>(P11/P$4)*100</f>
        <v>0.182539182979800003</v>
      </c>
      <c r="Q19" s="1">
        <f>(Q11/Q$4)*100</f>
        <v>3.38354733259189988</v>
      </c>
      <c r="R19" s="1">
        <f>(R11/R$4)*100</f>
        <v>0.296638101516200017</v>
      </c>
      <c r="S19" s="1">
        <f>(S11/S$4)*100</f>
        <v>2.76600409237070011</v>
      </c>
      <c r="T19" s="1">
        <f>(T11/T$4)*100</f>
        <v>0.283917450238099978</v>
      </c>
      <c r="U19" s="1">
        <f>(U11/U$4)*100</f>
        <v>2.23305732667839996</v>
      </c>
      <c r="V19" s="23">
        <f>(V11/V$4)*100</f>
        <v>0.221712825523299983</v>
      </c>
      <c r="W19" s="1">
        <f>(W11/W$4)*100</f>
        <v>0.290469973890300004</v>
      </c>
      <c r="X19" s="1">
        <f>(X11/X$4)*100</f>
        <v>0.439004427247999995</v>
      </c>
      <c r="Y19" s="1">
        <f>(Y11/Y$4)*100</f>
        <v>0.138652549316199991</v>
      </c>
      <c r="Z19" s="1">
        <f>(Z11/Z$4)*100</f>
        <v>0.685248940678000018</v>
      </c>
      <c r="AA19" s="1">
        <f>(AA11/AA$4)*100</f>
        <v>0.0964187327824000029</v>
      </c>
      <c r="AB19" s="1">
        <f>(AB11/AB$4)*100</f>
        <v>0.882145377558200039</v>
      </c>
      <c r="AC19" s="1">
        <f>(AC11/AC$4)*100</f>
        <v>0.0697350069735000044</v>
      </c>
      <c r="AD19" s="1">
        <f>(AD11/AD$4)*100</f>
        <v>0.259958712439799999</v>
      </c>
      <c r="AE19" s="1">
        <f>(AE11/AE$4)*100</f>
        <v>0.15626664772529999</v>
      </c>
      <c r="AF19" s="1">
        <f>(AF11/AF$4)*100</f>
        <v>1.88236051225949996</v>
      </c>
      <c r="AG19" s="1">
        <f>(AG11/AG$4)*100</f>
        <v>3.27744949841970001</v>
      </c>
      <c r="AH19" s="1">
        <f>(AH11/AH$4)*100</f>
        <v>3.46830743847110012</v>
      </c>
      <c r="AI19" s="1">
        <f>(AI11/AI$4)*100</f>
        <v>4.68240640126439978</v>
      </c>
      <c r="AJ19" s="1">
        <f>(AJ11/AJ$4)*100</f>
        <v>2.20800401455280015</v>
      </c>
      <c r="AK19" s="1">
        <f>(AK11/AK$4)*100</f>
        <v>6.81980403607810004</v>
      </c>
      <c r="AL19" s="1">
        <f>(AL11/AL$4)*100</f>
        <v>2.28345491325939998</v>
      </c>
      <c r="AM19" s="1">
        <f>(AM11/AM$4)*100</f>
        <v>2.24857770687219993</v>
      </c>
      <c r="AN19" s="1">
        <f>(AN11/AN$4)*100</f>
        <v>3.11416184971099996</v>
      </c>
      <c r="AO19" s="1">
        <f>(AO11/AO$4)*100</f>
        <v>6.43033800494639962</v>
      </c>
      <c r="AP19" s="1">
        <f>(AP11/AP$4)*100</f>
        <v>2.30063419241669997</v>
      </c>
      <c r="AQ19" s="1">
        <f>(AQ11/AQ$4)*100</f>
        <v>3.97709845619060012</v>
      </c>
      <c r="AR19" s="1">
        <f>(AR11/AR$4)*100</f>
        <v>4.20266787933910013</v>
      </c>
      <c r="AS19" s="1">
        <f>(AS11/AS$4)*100</f>
        <v>4.4855657632327004</v>
      </c>
      <c r="AT19" s="1">
        <f>(AT11/AT$4)*100</f>
        <v>1.83589888433840009</v>
      </c>
      <c r="AU19" s="1">
        <f>(AU11/AU$4)*100</f>
        <v>6.10952939206160028</v>
      </c>
      <c r="AV19" s="1">
        <f>(AV11/AV$4)*100</f>
        <v>2.56512493354600002</v>
      </c>
      <c r="AW19" s="1">
        <f>(AW11/AW$4)*100</f>
        <v>6.64806920762289977</v>
      </c>
      <c r="AX19" s="1">
        <f>(AX11/AX$4)*100</f>
        <v>2.1926053310403999</v>
      </c>
      <c r="AY19" s="1">
        <f>(AY11/AY$4)*100</f>
        <v>9.37961363279410065</v>
      </c>
      <c r="AZ19" s="1">
        <f>(AZ11/AZ$4)*100</f>
        <v>1.53232643577100003</v>
      </c>
      <c r="BA19" s="1">
        <f>(BA11/BA$4)*100</f>
        <v>5.88822355289419974</v>
      </c>
      <c r="BB19" s="1">
        <f>(BB11/BB$4)*100</f>
        <v>1.84299017071910001</v>
      </c>
      <c r="BC19" s="1">
        <f>(BC11/BC$4)*100</f>
        <v>5.54019725044830036</v>
      </c>
      <c r="BD19" s="1">
        <f>(BD11/BD$4)*100</f>
        <v>3.34339598143280003</v>
      </c>
      <c r="BE19" s="1">
        <f>(BE11/BE$4)*100</f>
        <v>3.98667526327099999</v>
      </c>
      <c r="BF19" s="1">
        <f>(BF11/BF$4)*100</f>
        <v>3.94150717335869984</v>
      </c>
      <c r="BG19" s="1">
        <f>(BG11/BG$4)*100</f>
        <v>2.14810430665320018</v>
      </c>
      <c r="BH19" s="1">
        <f>(BH11/BH$4)*100</f>
        <v>9.41152556154080067</v>
      </c>
      <c r="BI19" s="1">
        <f>(BI11/BI$4)*100</f>
        <v>2.81066025194659996</v>
      </c>
      <c r="BJ19" s="1">
        <f>(BJ11/BJ$4)*100</f>
        <v>3.10087020468189989</v>
      </c>
      <c r="BK19" s="29">
        <f>(BK11/BK$4)*100</f>
        <v>1.61942011184020007</v>
      </c>
    </row>
    <row r="20" spans="1:63">
      <c r="A20" s="18"/>
      <c r="B20" s="1">
        <f>(B12/B$4)*100</f>
        <v>0</v>
      </c>
      <c r="C20" s="1">
        <f>(C12/C$4)*100</f>
        <v>0</v>
      </c>
      <c r="D20" s="1">
        <f>(D12/D$4)*100</f>
        <v>0.00294985250739999962</v>
      </c>
      <c r="E20" s="1">
        <f>(E12/E$4)*100</f>
        <v>0.00604284376229999953</v>
      </c>
      <c r="F20" s="1">
        <f>(F12/F$4)*100</f>
        <v>0</v>
      </c>
      <c r="G20" s="1">
        <f>(G12/G$4)*100</f>
        <v>0.0236422588490000019</v>
      </c>
      <c r="H20" s="1">
        <f>(H12/H$4)*100</f>
        <v>0</v>
      </c>
      <c r="I20" s="1">
        <f>(I12/I$4)*100</f>
        <v>0.00643355743560000004</v>
      </c>
      <c r="J20" s="1">
        <f>(J12/J$4)*100</f>
        <v>0</v>
      </c>
      <c r="K20" s="1">
        <f>(K12/K$4)*100</f>
        <v>0</v>
      </c>
      <c r="L20" s="1">
        <f>(L12/L$4)*100</f>
        <v>0.0104770552490000002</v>
      </c>
      <c r="M20" s="1">
        <f>(M12/M$4)*100</f>
        <v>0.00521417211980000062</v>
      </c>
      <c r="N20" s="1">
        <f>(N12/N$4)*100</f>
        <v>0.00585702990010000057</v>
      </c>
      <c r="O20" s="1">
        <f>(O12/O$4)*100</f>
        <v>0.00359984160699999922</v>
      </c>
      <c r="P20" s="1">
        <f>(P12/P$4)*100</f>
        <v>0</v>
      </c>
      <c r="Q20" s="1">
        <f>(Q12/Q$4)*100</f>
        <v>0.0235904694503000023</v>
      </c>
      <c r="R20" s="1">
        <f>(R12/R$4)*100</f>
        <v>0</v>
      </c>
      <c r="S20" s="1">
        <f>(S12/S$4)*100</f>
        <v>0.0146156094708999973</v>
      </c>
      <c r="T20" s="1">
        <f>(T12/T$4)*100</f>
        <v>0</v>
      </c>
      <c r="U20" s="1">
        <f>(U12/U$4)*100</f>
        <v>0.0144254349269000004</v>
      </c>
      <c r="V20" s="23">
        <f>(V12/V$4)*100</f>
        <v>0</v>
      </c>
      <c r="W20" s="1">
        <f>(W12/W$4)*100</f>
        <v>0.00652741514360000075</v>
      </c>
      <c r="X20" s="1">
        <f>(X12/X$4)*100</f>
        <v>0.0074407530042000003</v>
      </c>
      <c r="Y20" s="1">
        <f>(Y12/Y$4)*100</f>
        <v>0</v>
      </c>
      <c r="Z20" s="1">
        <f>(Z12/Z$4)*100</f>
        <v>0.013241525423699998</v>
      </c>
      <c r="AA20" s="1">
        <f>(AA12/AA$4)*100</f>
        <v>0.00688705234159999957</v>
      </c>
      <c r="AB20" s="1">
        <f>(AB12/AB$4)*100</f>
        <v>0</v>
      </c>
      <c r="AC20" s="1">
        <f>(AC12/AC$4)*100</f>
        <v>0.00950931913279999996</v>
      </c>
      <c r="AD20" s="1">
        <f>(AD12/AD$4)*100</f>
        <v>0.00382292224180000026</v>
      </c>
      <c r="AE20" s="1">
        <f>(AE12/AE$4)*100</f>
        <v>0.0142060588841000008</v>
      </c>
      <c r="AF20" s="1">
        <f>(AF12/AF$4)*100</f>
        <v>0.00965313083209999867</v>
      </c>
      <c r="AG20" s="1">
        <f>(AG12/AG$4)*100</f>
        <v>0.0412257798543000042</v>
      </c>
      <c r="AH20" s="1">
        <f>(AH12/AH$4)*100</f>
        <v>0.0034373710985999999</v>
      </c>
      <c r="AI20" s="1">
        <f>(AI12/AI$4)*100</f>
        <v>0.039513978069700002</v>
      </c>
      <c r="AJ20" s="1">
        <f>(AJ12/AJ$4)*100</f>
        <v>0.0031363693388999998</v>
      </c>
      <c r="AK20" s="1">
        <f>(AK12/AK$4)*100</f>
        <v>0.0454221010966000005</v>
      </c>
      <c r="AL20" s="1">
        <f>(AL12/AL$4)*100</f>
        <v>0.00613008030409999982</v>
      </c>
      <c r="AM20" s="1">
        <f>(AM12/AM$4)*100</f>
        <v>0.0120405767436</v>
      </c>
      <c r="AN20" s="1">
        <f>(AN12/AN$4)*100</f>
        <v>0.0180635838149999994</v>
      </c>
      <c r="AO20" s="1">
        <f>(AO12/AO$4)*100</f>
        <v>0.0158538905447000005</v>
      </c>
      <c r="AP20" s="1">
        <f>(AP12/AP$4)*100</f>
        <v>0.0202401835110000006</v>
      </c>
      <c r="AQ20" s="1">
        <f>(AQ12/AQ$4)*100</f>
        <v>0.00681593565760000075</v>
      </c>
      <c r="AR20" s="1">
        <f>(AR12/AR$4)*100</f>
        <v>0.0265272093375999996</v>
      </c>
      <c r="AS20" s="1">
        <f>(AS12/AS$4)*100</f>
        <v>0.00326936280119999978</v>
      </c>
      <c r="AT20" s="1">
        <f>(AT12/AT$4)*100</f>
        <v>0</v>
      </c>
      <c r="AU20" s="1">
        <f>(AU12/AU$4)*100</f>
        <v>0.00334952269299999994</v>
      </c>
      <c r="AV20" s="1">
        <f>(AV12/AV$4)*100</f>
        <v>0.00664540138220000021</v>
      </c>
      <c r="AW20" s="1">
        <f>(AW12/AW$4)*100</f>
        <v>0.0062688064193000006</v>
      </c>
      <c r="AX20" s="1">
        <f>(AX12/AX$4)*100</f>
        <v>0.0132283881209000009</v>
      </c>
      <c r="AY20" s="1">
        <f>(AY12/AY$4)*100</f>
        <v>0.00314119679600000046</v>
      </c>
      <c r="AZ20" s="1">
        <f>(AZ12/AZ$4)*100</f>
        <v>0.00942003956419999966</v>
      </c>
      <c r="BA20" s="1">
        <f>(BA12/BA$4)*100</f>
        <v>0.0110889332446000011</v>
      </c>
      <c r="BB20" s="1">
        <f>(BB12/BB$4)*100</f>
        <v>0.0323331608897999967</v>
      </c>
      <c r="BC20" s="1">
        <f>(BC12/BC$4)*100</f>
        <v>0.0149432157799999992</v>
      </c>
      <c r="BD20" s="1">
        <f>(BD12/BD$4)*100</f>
        <v>0.0129840620638000015</v>
      </c>
      <c r="BE20" s="1">
        <f>(BE12/BE$4)*100</f>
        <v>0.0143276739020999999</v>
      </c>
      <c r="BF20" s="1">
        <f>(BF12/BF$4)*100</f>
        <v>0.0460815335934000014</v>
      </c>
      <c r="BG20" s="1">
        <f>(BG12/BG$4)*100</f>
        <v>0.00696306096159999921</v>
      </c>
      <c r="BH20" s="1">
        <f>(BH12/BH$4)*100</f>
        <v>0.0237151472033000044</v>
      </c>
      <c r="BI20" s="1">
        <f>(BI12/BI$4)*100</f>
        <v>0.0284864214723999964</v>
      </c>
      <c r="BJ20" s="1">
        <f>(BJ12/BJ$4)*100</f>
        <v>0.0061282019855000005</v>
      </c>
      <c r="BK20" s="29">
        <f>(BK12/BK$4)*100</f>
        <v>0.00969712641819999988</v>
      </c>
    </row>
    <row r="21" spans="1:63">
      <c r="A21" s="1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22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28"/>
    </row>
    <row r="22" spans="1:63">
      <c r="A22" s="16" t="s">
        <v>44</v>
      </c>
      <c r="B22" s="1">
        <f>B14</f>
        <v>3.15806769635229978</v>
      </c>
      <c r="C22" s="1">
        <f>C14</f>
        <v>0</v>
      </c>
      <c r="D22" s="1">
        <f>D14</f>
        <v>1.43657817109140007</v>
      </c>
      <c r="E22" s="1">
        <f>E14</f>
        <v>0</v>
      </c>
      <c r="F22" s="1">
        <f>F14</f>
        <v>0.134155184916600012</v>
      </c>
      <c r="G22" s="1">
        <f>G14</f>
        <v>0</v>
      </c>
      <c r="H22" s="1">
        <f>H14</f>
        <v>0.40750045958700003</v>
      </c>
      <c r="I22" s="1">
        <f>I14</f>
        <v>0</v>
      </c>
      <c r="J22" s="1">
        <f>J14</f>
        <v>0.111561866125800013</v>
      </c>
      <c r="K22" s="1">
        <f>K14</f>
        <v>0</v>
      </c>
      <c r="L22" s="1">
        <f>L14</f>
        <v>0.583222742194600041</v>
      </c>
      <c r="M22" s="1">
        <f>M14</f>
        <v>0</v>
      </c>
      <c r="N22" s="1">
        <f>N14</f>
        <v>2.45995255805779989</v>
      </c>
      <c r="O22" s="1">
        <f>O14</f>
        <v>0</v>
      </c>
      <c r="P22" s="1">
        <f>P14</f>
        <v>4.42185434632089969</v>
      </c>
      <c r="Q22" s="1">
        <f>Q14</f>
        <v>0</v>
      </c>
      <c r="R22" s="1">
        <f>R14</f>
        <v>2.80158206987479996</v>
      </c>
      <c r="S22" s="1">
        <f>S14</f>
        <v>0</v>
      </c>
      <c r="T22" s="1">
        <f>T14</f>
        <v>5.43717181585050024</v>
      </c>
      <c r="U22" s="1">
        <f>U14</f>
        <v>0.553936701191499914</v>
      </c>
      <c r="V22" s="23">
        <f>V14</f>
        <v>0.747811055578500028</v>
      </c>
      <c r="W22" s="1">
        <f>W14</f>
        <v>0</v>
      </c>
      <c r="X22" s="1">
        <f>X14</f>
        <v>0.00372037650210000015</v>
      </c>
      <c r="Y22" s="1">
        <f>Y14</f>
        <v>0</v>
      </c>
      <c r="Z22" s="1">
        <f>Z14</f>
        <v>0.201933262711900019</v>
      </c>
      <c r="AA22" s="1">
        <f>AA14</f>
        <v>0</v>
      </c>
      <c r="AB22" s="1">
        <f>AB14</f>
        <v>3.88143966125619997</v>
      </c>
      <c r="AC22" s="1">
        <f>AC14</f>
        <v>0.00316977304430000029</v>
      </c>
      <c r="AD22" s="1">
        <f>AD14</f>
        <v>2.84043122562890016</v>
      </c>
      <c r="AE22" s="1">
        <f>AE14</f>
        <v>0</v>
      </c>
      <c r="AF22" s="1">
        <f>AF14</f>
        <v>0.611364952699700037</v>
      </c>
      <c r="AG22" s="1">
        <f>AG14</f>
        <v>0.0412257798543000042</v>
      </c>
      <c r="AH22" s="1">
        <f>AH14</f>
        <v>0.0481231953801999968</v>
      </c>
      <c r="AI22" s="1">
        <f>AI14</f>
        <v>0.0131713260232000007</v>
      </c>
      <c r="AJ22" s="1">
        <f>AJ14</f>
        <v>0.015681846694299999</v>
      </c>
      <c r="AK22" s="1">
        <f>AK14</f>
        <v>0</v>
      </c>
      <c r="AL22" s="1">
        <f>AL14</f>
        <v>0.0153252007600999995</v>
      </c>
      <c r="AM22" s="1">
        <f>AM14</f>
        <v>0</v>
      </c>
      <c r="AN22" s="1">
        <f>AN14</f>
        <v>0.0216763005780000029</v>
      </c>
      <c r="AO22" s="1">
        <f>AO14</f>
        <v>0</v>
      </c>
      <c r="AP22" s="1">
        <f>AP14</f>
        <v>0</v>
      </c>
      <c r="AQ22" s="1">
        <f>AQ14</f>
        <v>0</v>
      </c>
      <c r="AR22" s="1">
        <f>AR14</f>
        <v>0</v>
      </c>
      <c r="AS22" s="1">
        <f>AS14</f>
        <v>0</v>
      </c>
      <c r="AT22" s="1">
        <f>AT14</f>
        <v>0</v>
      </c>
      <c r="AU22" s="1">
        <f>AU14</f>
        <v>0</v>
      </c>
      <c r="AV22" s="1">
        <f>AV14</f>
        <v>0</v>
      </c>
      <c r="AW22" s="1">
        <f>AW14</f>
        <v>0</v>
      </c>
      <c r="AX22" s="1">
        <f>AX14</f>
        <v>0</v>
      </c>
      <c r="AY22" s="1">
        <f>AY14</f>
        <v>0</v>
      </c>
      <c r="AZ22" s="1">
        <f>AZ14</f>
        <v>0</v>
      </c>
      <c r="BA22" s="1">
        <f>BA14</f>
        <v>0</v>
      </c>
      <c r="BB22" s="1">
        <f>BB14</f>
        <v>0.51409725814799998</v>
      </c>
      <c r="BC22" s="1">
        <f>BC14</f>
        <v>0</v>
      </c>
      <c r="BD22" s="1">
        <f>BD14</f>
        <v>0.0973804654786000157</v>
      </c>
      <c r="BE22" s="1">
        <f>BE14</f>
        <v>0.0286553478042999998</v>
      </c>
      <c r="BF22" s="1">
        <f>BF14</f>
        <v>1.81561242358150015</v>
      </c>
      <c r="BG22" s="1">
        <f>BG14</f>
        <v>0.132298158270400013</v>
      </c>
      <c r="BH22" s="1">
        <f>BH14</f>
        <v>2.24955110614220022</v>
      </c>
      <c r="BI22" s="1">
        <f>BI14</f>
        <v>0.145597265303500016</v>
      </c>
      <c r="BJ22" s="1">
        <f>BJ14</f>
        <v>3.79029292805490003</v>
      </c>
      <c r="BK22" s="29">
        <f>BK14</f>
        <v>0.0258590037819000029</v>
      </c>
    </row>
    <row r="23" spans="1:63">
      <c r="A23" s="17"/>
      <c r="B23" s="1">
        <f>B15+B22</f>
        <v>8.88268156424580013</v>
      </c>
      <c r="C23" s="1">
        <f>C15+C22</f>
        <v>0.0467388995113999961</v>
      </c>
      <c r="D23" s="1">
        <f>D15+D22</f>
        <v>4.03539823008850007</v>
      </c>
      <c r="E23" s="1">
        <f>E15+E22</f>
        <v>0</v>
      </c>
      <c r="F23" s="1">
        <f>F15+F22</f>
        <v>0.870195794053699956</v>
      </c>
      <c r="G23" s="1">
        <f>G15+G22</f>
        <v>0.0709267765468999922</v>
      </c>
      <c r="H23" s="1">
        <f>H15+H22</f>
        <v>2.20295361235370013</v>
      </c>
      <c r="I23" s="1">
        <f>I15+I22</f>
        <v>0.00965033615339999784</v>
      </c>
      <c r="J23" s="1">
        <f>J15+J22</f>
        <v>1.41987829614610011</v>
      </c>
      <c r="K23" s="1">
        <f>K15+K22</f>
        <v>0.00615062890180000021</v>
      </c>
      <c r="L23" s="1">
        <f>L15+L22</f>
        <v>1.45281832786199994</v>
      </c>
      <c r="M23" s="1">
        <f>M15+M22</f>
        <v>0.0208566884793000007</v>
      </c>
      <c r="N23" s="1">
        <f>N15+N22</f>
        <v>4.09113538524610032</v>
      </c>
      <c r="O23" s="1">
        <f>O15+O22</f>
        <v>0.0107995248208999994</v>
      </c>
      <c r="P23" s="1">
        <f>P15+P22</f>
        <v>4.96003021338199979</v>
      </c>
      <c r="Q23" s="1">
        <f>Q15+Q22</f>
        <v>0.441478785427799991</v>
      </c>
      <c r="R23" s="1">
        <f>R15+R22</f>
        <v>8.87607119314439963</v>
      </c>
      <c r="S23" s="1">
        <f>S15+S22</f>
        <v>0.00365390236770000065</v>
      </c>
      <c r="T23" s="1">
        <f>T15+T22</f>
        <v>9.99816827451459922</v>
      </c>
      <c r="U23" s="1">
        <f>U15+U22</f>
        <v>0.556821788176899979</v>
      </c>
      <c r="V23" s="23">
        <f>V15+V22</f>
        <v>0.992070948104099948</v>
      </c>
      <c r="W23" s="1">
        <f>W15+W22</f>
        <v>0.00979112271540000201</v>
      </c>
      <c r="X23" s="1">
        <f>X15+X22</f>
        <v>0.156255813088300011</v>
      </c>
      <c r="Y23" s="1">
        <f>Y15+Y22</f>
        <v>0.00945358290789999955</v>
      </c>
      <c r="Z23" s="1">
        <f>Z15+Z22</f>
        <v>1.15532309322039994</v>
      </c>
      <c r="AA23" s="1">
        <f>AA15+AA22</f>
        <v>0.113636363636399995</v>
      </c>
      <c r="AB23" s="1">
        <f>AB15+AB22</f>
        <v>10.0083402835696997</v>
      </c>
      <c r="AC23" s="1">
        <f>AC15+AC22</f>
        <v>0.424749587929600025</v>
      </c>
      <c r="AD23" s="1">
        <f>AD15+AD22</f>
        <v>9.16354461350259974</v>
      </c>
      <c r="AE23" s="1">
        <f>AE15+AE22</f>
        <v>0.696096885321599945</v>
      </c>
      <c r="AF23" s="1">
        <f>AF15+AF22</f>
        <v>0.723984812407500034</v>
      </c>
      <c r="AG23" s="1">
        <f>AG15+AG22</f>
        <v>0.992854198158499912</v>
      </c>
      <c r="AH23" s="1">
        <f>AH15+AH22</f>
        <v>0.371236078647100021</v>
      </c>
      <c r="AI23" s="1">
        <f>AI15+AI22</f>
        <v>0.0757351246336000017</v>
      </c>
      <c r="AJ23" s="1">
        <f>AJ15+AJ22</f>
        <v>0.172500313636999998</v>
      </c>
      <c r="AK23" s="1">
        <f>AK15+AK22</f>
        <v>0.00648887158520000007</v>
      </c>
      <c r="AL23" s="1">
        <f>AL15+AL22</f>
        <v>0.689634034205800006</v>
      </c>
      <c r="AM23" s="1">
        <f>AM15+AM22</f>
        <v>0.00301014418589999977</v>
      </c>
      <c r="AN23" s="1">
        <f>AN15+AN22</f>
        <v>0.122832369942199993</v>
      </c>
      <c r="AO23" s="1">
        <f>AO15+AO22</f>
        <v>0.0063415562179000009</v>
      </c>
      <c r="AP23" s="1">
        <f>AP15+AP22</f>
        <v>0.14842801241400001</v>
      </c>
      <c r="AQ23" s="1">
        <f>AQ15+AQ22</f>
        <v>0</v>
      </c>
      <c r="AR23" s="1">
        <f>AR15+AR22</f>
        <v>0.0568440200091000047</v>
      </c>
      <c r="AS23" s="1">
        <f>AS15+AS22</f>
        <v>0</v>
      </c>
      <c r="AT23" s="1">
        <f>AT15+AT22</f>
        <v>0.129925151814699991</v>
      </c>
      <c r="AU23" s="1">
        <f>AU15+AU22</f>
        <v>0</v>
      </c>
      <c r="AV23" s="1">
        <f>AV15+AV22</f>
        <v>0.0764221158958000046</v>
      </c>
      <c r="AW23" s="1">
        <f>AW15+AW22</f>
        <v>0</v>
      </c>
      <c r="AX23" s="1">
        <f>AX15+AX22</f>
        <v>0.0396851643626999984</v>
      </c>
      <c r="AY23" s="1">
        <f>AY15+AY22</f>
        <v>0.00628239359200000091</v>
      </c>
      <c r="AZ23" s="1">
        <f>AZ15+AZ22</f>
        <v>0.0125600527522000016</v>
      </c>
      <c r="BA23" s="1">
        <f>BA15+BA22</f>
        <v>0</v>
      </c>
      <c r="BB23" s="1">
        <f>BB15+BB22</f>
        <v>2.56725297465079993</v>
      </c>
      <c r="BC23" s="1">
        <f>BC15+BC22</f>
        <v>0</v>
      </c>
      <c r="BD23" s="1">
        <f>BD15+BD22</f>
        <v>0.198006946473199985</v>
      </c>
      <c r="BE23" s="1">
        <f>BE15+BE22</f>
        <v>0.290135396518399968</v>
      </c>
      <c r="BF23" s="1">
        <f>BF15+BF22</f>
        <v>6.71254339344420003</v>
      </c>
      <c r="BG23" s="1">
        <f>BG15+BG22</f>
        <v>0.160150402116800006</v>
      </c>
      <c r="BH23" s="1">
        <f>BH15+BH22</f>
        <v>4.52959311583150015</v>
      </c>
      <c r="BI23" s="1">
        <f>BI15+BI22</f>
        <v>0.161423055010399992</v>
      </c>
      <c r="BJ23" s="1">
        <f>BJ15+BJ22</f>
        <v>11.0675327858805996</v>
      </c>
      <c r="BK23" s="29">
        <f>BK15+BK22</f>
        <v>0.0678798849274999938</v>
      </c>
    </row>
    <row r="24" spans="1:63">
      <c r="A24" s="17"/>
      <c r="B24" s="1">
        <f>B16+B23</f>
        <v>26.0860992441668991</v>
      </c>
      <c r="C24" s="1">
        <f>C16+C23</f>
        <v>0.718079456129200011</v>
      </c>
      <c r="D24" s="1">
        <f>D16+D23</f>
        <v>30.5752212389380986</v>
      </c>
      <c r="E24" s="1">
        <f>E16+E23</f>
        <v>0.0694927032661999977</v>
      </c>
      <c r="F24" s="1">
        <f>F16+F23</f>
        <v>15.6453952139231998</v>
      </c>
      <c r="G24" s="1">
        <f>G16+G23</f>
        <v>0.23304512293980002</v>
      </c>
      <c r="H24" s="1">
        <f>H16+H23</f>
        <v>23.0161161835896984</v>
      </c>
      <c r="I24" s="1">
        <f>I16+I23</f>
        <v>0.386013446135100047</v>
      </c>
      <c r="J24" s="1">
        <f>J16+J23</f>
        <v>7.55916159567280044</v>
      </c>
      <c r="K24" s="1">
        <f>K16+K23</f>
        <v>0.224497954915899989</v>
      </c>
      <c r="L24" s="1">
        <f>L16+L23</f>
        <v>7.14535167982120001</v>
      </c>
      <c r="M24" s="1">
        <f>M16+M23</f>
        <v>1.44953984931039992</v>
      </c>
      <c r="N24" s="1">
        <f>N16+N23</f>
        <v>12.9733212288047994</v>
      </c>
      <c r="O24" s="1">
        <f>O16+O23</f>
        <v>0.478778933726900036</v>
      </c>
      <c r="P24" s="1">
        <f>P16+P23</f>
        <v>10.6313337949267002</v>
      </c>
      <c r="Q24" s="1">
        <f>Q16+Q23</f>
        <v>12.9208371246587994</v>
      </c>
      <c r="R24" s="1">
        <f>R16+R23</f>
        <v>25.0032959789058005</v>
      </c>
      <c r="S24" s="1">
        <f>S16+S23</f>
        <v>1.64790996784559995</v>
      </c>
      <c r="T24" s="1">
        <f>T16+T23</f>
        <v>25.2503358163389997</v>
      </c>
      <c r="U24" s="1">
        <f>U16+U23</f>
        <v>1.93012319321429988</v>
      </c>
      <c r="V24" s="23">
        <f>V16+V23</f>
        <v>8.27853143436919936</v>
      </c>
      <c r="W24" s="1">
        <f>W16+W23</f>
        <v>1.75587467362919991</v>
      </c>
      <c r="X24" s="1">
        <f>X16+X23</f>
        <v>5.43547006957109957</v>
      </c>
      <c r="Y24" s="1">
        <f>Y16+Y23</f>
        <v>0.876032016134099933</v>
      </c>
      <c r="Z24" s="1">
        <f>Z16+Z23</f>
        <v>7.86877648305090016</v>
      </c>
      <c r="AA24" s="1">
        <f>AA16+AA23</f>
        <v>6.38774104683199972</v>
      </c>
      <c r="AB24" s="1">
        <f>AB16+AB23</f>
        <v>41.3742221081671033</v>
      </c>
      <c r="AC24" s="1">
        <f>AC16+AC23</f>
        <v>10.5490046912641997</v>
      </c>
      <c r="AD24" s="1">
        <f>AD16+AD23</f>
        <v>58.2766266534138992</v>
      </c>
      <c r="AE24" s="1">
        <f>AE16+AE23</f>
        <v>18.2654402102497002</v>
      </c>
      <c r="AF24" s="1">
        <f>AF16+AF23</f>
        <v>3.14370294098719993</v>
      </c>
      <c r="AG24" s="1">
        <f>AG16+AG23</f>
        <v>13.1750721451147008</v>
      </c>
      <c r="AH24" s="1">
        <f>AH16+AH23</f>
        <v>2.50928090196619991</v>
      </c>
      <c r="AI24" s="1">
        <f>AI16+AI23</f>
        <v>2.87134907306790019</v>
      </c>
      <c r="AJ24" s="1">
        <f>AJ16+AJ23</f>
        <v>2.7098231087693998</v>
      </c>
      <c r="AK24" s="1">
        <f>AK16+AK23</f>
        <v>0.0194666147556999984</v>
      </c>
      <c r="AL24" s="1">
        <f>AL16+AL23</f>
        <v>2.31104027462750006</v>
      </c>
      <c r="AM24" s="1">
        <f>AM16+AM23</f>
        <v>0.0180608651154000022</v>
      </c>
      <c r="AN24" s="1">
        <f>AN16+AN23</f>
        <v>1.14523121387280002</v>
      </c>
      <c r="AO24" s="1">
        <f>AO16+AO23</f>
        <v>0.101464899486299998</v>
      </c>
      <c r="AP24" s="1">
        <f>AP16+AP23</f>
        <v>2.47267575226020009</v>
      </c>
      <c r="AQ24" s="1">
        <f>AQ16+AQ23</f>
        <v>0</v>
      </c>
      <c r="AR24" s="1">
        <f>AR16+AR23</f>
        <v>2.23586478702440017</v>
      </c>
      <c r="AS24" s="1">
        <f>AS16+AS23</f>
        <v>0</v>
      </c>
      <c r="AT24" s="1">
        <f>AT16+AT23</f>
        <v>2.21720096031629987</v>
      </c>
      <c r="AU24" s="1">
        <f>AU16+AU23</f>
        <v>0</v>
      </c>
      <c r="AV24" s="1">
        <f>AV16+AV23</f>
        <v>2.01023391812870011</v>
      </c>
      <c r="AW24" s="1">
        <f>AW16+AW23</f>
        <v>0.0438816449347999971</v>
      </c>
      <c r="AX24" s="1">
        <f>AX16+AX23</f>
        <v>1.96110853892449999</v>
      </c>
      <c r="AY24" s="1">
        <f>AY16+AY23</f>
        <v>0.0188471807758999983</v>
      </c>
      <c r="AZ24" s="1">
        <f>AZ16+AZ23</f>
        <v>0.788143310201899983</v>
      </c>
      <c r="BA24" s="1">
        <f>BA16+BA23</f>
        <v>0</v>
      </c>
      <c r="BB24" s="1">
        <f>BB16+BB23</f>
        <v>3.61161407139160007</v>
      </c>
      <c r="BC24" s="1">
        <f>BC16+BC23</f>
        <v>0.0485654512851000053</v>
      </c>
      <c r="BD24" s="1">
        <f>BD16+BD23</f>
        <v>2.84026357645990011</v>
      </c>
      <c r="BE24" s="1">
        <f>BE16+BE23</f>
        <v>11.7451106812809005</v>
      </c>
      <c r="BF24" s="1">
        <f>BF16+BF23</f>
        <v>13.4650241160025992</v>
      </c>
      <c r="BG24" s="1">
        <f>BG16+BG23</f>
        <v>0.309856212791200036</v>
      </c>
      <c r="BH24" s="1">
        <f>BH16+BH23</f>
        <v>8.63908933834730064</v>
      </c>
      <c r="BI24" s="1">
        <f>BI16+BI23</f>
        <v>0.34183705766910002</v>
      </c>
      <c r="BJ24" s="1">
        <f>BJ16+BJ23</f>
        <v>24.3871798014462016</v>
      </c>
      <c r="BK24" s="29">
        <f>BK16+BK23</f>
        <v>0.28768141707349999</v>
      </c>
    </row>
    <row r="25" spans="1:63">
      <c r="A25" s="17"/>
      <c r="B25" s="1">
        <f>B17+B24</f>
        <v>84.1209332895168984</v>
      </c>
      <c r="C25" s="1">
        <f>C17+C24</f>
        <v>73.3588272785214031</v>
      </c>
      <c r="D25" s="1">
        <f>D17+D24</f>
        <v>85.7404129793511061</v>
      </c>
      <c r="E25" s="1">
        <f>E17+E24</f>
        <v>54.9022570021452978</v>
      </c>
      <c r="F25" s="1">
        <f>F17+F24</f>
        <v>86.2871646120377989</v>
      </c>
      <c r="G25" s="1">
        <f>G17+G24</f>
        <v>53.4585247230479013</v>
      </c>
      <c r="H25" s="1">
        <f>H17+H24</f>
        <v>83.9389668484589038</v>
      </c>
      <c r="I25" s="1">
        <f>I17+I24</f>
        <v>52.2694373854022984</v>
      </c>
      <c r="J25" s="1">
        <f>J17+J24</f>
        <v>85.5983772819472932</v>
      </c>
      <c r="K25" s="1">
        <f>K17+K24</f>
        <v>59.3074391856566976</v>
      </c>
      <c r="L25" s="1">
        <f>L17+L24</f>
        <v>78.1099392330796007</v>
      </c>
      <c r="M25" s="1">
        <f>M17+M24</f>
        <v>78.0040149125321989</v>
      </c>
      <c r="N25" s="1">
        <f>N17+N24</f>
        <v>88.7047178375844965</v>
      </c>
      <c r="O25" s="1">
        <f>O17+O24</f>
        <v>77.6233845710789012</v>
      </c>
      <c r="P25" s="1">
        <f>P17+P24</f>
        <v>90.4985208031723971</v>
      </c>
      <c r="Q25" s="1">
        <f>Q17+Q24</f>
        <v>69.5548141408013976</v>
      </c>
      <c r="R25" s="1">
        <f>R17+R24</f>
        <v>89.1166776532630962</v>
      </c>
      <c r="S25" s="1">
        <f>S17+S24</f>
        <v>49.8903829289681013</v>
      </c>
      <c r="T25" s="1">
        <f>T17+T24</f>
        <v>90.279643424105501</v>
      </c>
      <c r="U25" s="1">
        <f>U17+U24</f>
        <v>41.0259369319985012</v>
      </c>
      <c r="V25" s="23">
        <f>V17+V24</f>
        <v>85.7840742550072974</v>
      </c>
      <c r="W25" s="1">
        <f>W17+W24</f>
        <v>82.2356396866839958</v>
      </c>
      <c r="X25" s="1">
        <f>X17+X24</f>
        <v>80.6317199300570024</v>
      </c>
      <c r="Y25" s="1">
        <f>Y17+Y24</f>
        <v>84.2755404298228967</v>
      </c>
      <c r="Z25" s="1">
        <f>Z17+Z24</f>
        <v>81.3724841101695944</v>
      </c>
      <c r="AA25" s="1">
        <f>AA17+AA24</f>
        <v>86.7665289256198946</v>
      </c>
      <c r="AB25" s="1">
        <f>AB17+AB24</f>
        <v>94.1906717136075002</v>
      </c>
      <c r="AC25" s="1">
        <f>AC17+AC24</f>
        <v>87.1972866742741957</v>
      </c>
      <c r="AD25" s="1">
        <f>AD17+AD24</f>
        <v>91.0237785763438012</v>
      </c>
      <c r="AE25" s="1">
        <f>AE17+AE24</f>
        <v>88.155698405369904</v>
      </c>
      <c r="AF25" s="1">
        <f>AF17+AF24</f>
        <v>49.4658600939571969</v>
      </c>
      <c r="AG25" s="1">
        <f>AG17+AG24</f>
        <v>56.3247217259859028</v>
      </c>
      <c r="AH25" s="1">
        <f>AH17+AH24</f>
        <v>32.1050460607727004</v>
      </c>
      <c r="AI25" s="1">
        <f>AI17+AI24</f>
        <v>39.033224669893599</v>
      </c>
      <c r="AJ25" s="1">
        <f>AJ17+AJ24</f>
        <v>31.4201480366328987</v>
      </c>
      <c r="AK25" s="1">
        <f>AK17+AK24</f>
        <v>5.74265135292970008</v>
      </c>
      <c r="AL25" s="1">
        <f>AL17+AL24</f>
        <v>28.1953043584870002</v>
      </c>
      <c r="AM25" s="1">
        <f>AM17+AM24</f>
        <v>21.1282020408776994</v>
      </c>
      <c r="AN25" s="1">
        <f>AN17+AN24</f>
        <v>12.4024566473988003</v>
      </c>
      <c r="AO25" s="1">
        <f>AO17+AO24</f>
        <v>8.09182573403509942</v>
      </c>
      <c r="AP25" s="1">
        <f>AP17+AP24</f>
        <v>17.8450951288625994</v>
      </c>
      <c r="AQ25" s="1">
        <f>AQ17+AQ24</f>
        <v>5.77991343761719989</v>
      </c>
      <c r="AR25" s="1">
        <f>AR17+AR24</f>
        <v>13.4568743368197996</v>
      </c>
      <c r="AS25" s="1">
        <f>AS17+AS24</f>
        <v>6.20851995945989987</v>
      </c>
      <c r="AT25" s="1">
        <f>AT17+AT24</f>
        <v>28.9394153368168006</v>
      </c>
      <c r="AU25" s="1">
        <f>AU17+AU24</f>
        <v>3.48350360073690002</v>
      </c>
      <c r="AV25" s="1">
        <f>AV17+AV24</f>
        <v>19.6271929824562008</v>
      </c>
      <c r="AW25" s="1">
        <f>AW17+AW24</f>
        <v>12.5814944834504008</v>
      </c>
      <c r="AX25" s="1">
        <f>AX17+AX24</f>
        <v>21.5887294133210013</v>
      </c>
      <c r="AY25" s="1">
        <f>AY17+AY24</f>
        <v>1.33814983508720009</v>
      </c>
      <c r="AZ25" s="1">
        <f>AZ17+AZ24</f>
        <v>45.7374320972147999</v>
      </c>
      <c r="BA25" s="1">
        <f>BA17+BA24</f>
        <v>7.74007540474609979</v>
      </c>
      <c r="BB25" s="1">
        <f>BB17+BB24</f>
        <v>18.8081996896016008</v>
      </c>
      <c r="BC25" s="1">
        <f>BC17+BC24</f>
        <v>7.32591153616260016</v>
      </c>
      <c r="BD25" s="1">
        <f>BD17+BD24</f>
        <v>44.1490570324925997</v>
      </c>
      <c r="BE25" s="1">
        <f>BE17+BE24</f>
        <v>37.8429686940324999</v>
      </c>
      <c r="BF25" s="1">
        <f>BF17+BF24</f>
        <v>34.785413658566597</v>
      </c>
      <c r="BG25" s="1">
        <f>BG17+BG24</f>
        <v>23.5386275806845013</v>
      </c>
      <c r="BH25" s="1">
        <f>BH17+BH24</f>
        <v>18.4165057424533991</v>
      </c>
      <c r="BI25" s="1">
        <f>BI17+BI24</f>
        <v>19.7695765018674017</v>
      </c>
      <c r="BJ25" s="1">
        <f>BJ17+BJ24</f>
        <v>37.8722882706212971</v>
      </c>
      <c r="BK25" s="29">
        <f>BK17+BK24</f>
        <v>28.6873323205224011</v>
      </c>
    </row>
    <row r="26" spans="1:63">
      <c r="A26" s="17"/>
      <c r="B26" s="1">
        <f>B18+B25</f>
        <v>99.5629313177785065</v>
      </c>
      <c r="C26" s="1">
        <f>C18+C25</f>
        <v>98.5383471425537039</v>
      </c>
      <c r="D26" s="1">
        <f>D18+D25</f>
        <v>99.1091445427728956</v>
      </c>
      <c r="E26" s="1">
        <f>E18+E25</f>
        <v>97.443877088557997</v>
      </c>
      <c r="F26" s="1">
        <f>F18+F25</f>
        <v>98.8723712835388966</v>
      </c>
      <c r="G26" s="1">
        <f>G18+G25</f>
        <v>96.6157795190489992</v>
      </c>
      <c r="H26" s="1">
        <f>H18+H25</f>
        <v>99.7211838960721053</v>
      </c>
      <c r="I26" s="1">
        <f>I18+I25</f>
        <v>96.2942709171037023</v>
      </c>
      <c r="J26" s="1">
        <f>J18+J25</f>
        <v>99.8174442190669993</v>
      </c>
      <c r="K26" s="1">
        <f>K18+K25</f>
        <v>98.133284128302094</v>
      </c>
      <c r="L26" s="1">
        <f>L18+L25</f>
        <v>99.4936089962982066</v>
      </c>
      <c r="M26" s="1">
        <f>M18+M25</f>
        <v>98.8659175639386945</v>
      </c>
      <c r="N26" s="1">
        <f>N18+N25</f>
        <v>99.692505930242703</v>
      </c>
      <c r="O26" s="1">
        <f>O18+O25</f>
        <v>99.5356204327009948</v>
      </c>
      <c r="P26" s="1">
        <f>P18+P25</f>
        <v>99.814313589727405</v>
      </c>
      <c r="Q26" s="1">
        <f>Q18+Q25</f>
        <v>96.5861220638290945</v>
      </c>
      <c r="R26" s="1">
        <f>R18+R25</f>
        <v>99.6868820039553043</v>
      </c>
      <c r="S26" s="1">
        <f>S18+S25</f>
        <v>97.2157263957906963</v>
      </c>
      <c r="T26" s="1">
        <f>T18+T25</f>
        <v>99.6916595432898021</v>
      </c>
      <c r="U26" s="1">
        <f>U18+U25</f>
        <v>97.7525172383947023</v>
      </c>
      <c r="V26" s="23">
        <f>V18+V25</f>
        <v>99.7782871744767021</v>
      </c>
      <c r="W26" s="1">
        <f>W18+W25</f>
        <v>99.6475195822453941</v>
      </c>
      <c r="X26" s="1">
        <f>X18+X25</f>
        <v>99.5535548197478022</v>
      </c>
      <c r="Y26" s="1">
        <f>Y18+Y25</f>
        <v>99.7699628159072063</v>
      </c>
      <c r="Z26" s="1">
        <f>Z18+Z25</f>
        <v>99.2915783898306046</v>
      </c>
      <c r="AA26" s="1">
        <f>AA18+AA25</f>
        <v>99.8932506887052938</v>
      </c>
      <c r="AB26" s="1">
        <f>AB18+AB25</f>
        <v>99.1178546224417971</v>
      </c>
      <c r="AC26" s="1">
        <f>AC18+AC25</f>
        <v>99.9175859008496019</v>
      </c>
      <c r="AD26" s="1">
        <f>AD18+AD25</f>
        <v>99.7323954430766975</v>
      </c>
      <c r="AE26" s="1">
        <f>AE18+AE25</f>
        <v>99.8188727492275945</v>
      </c>
      <c r="AF26" s="1">
        <f>AF18+AF25</f>
        <v>98.1047686466311006</v>
      </c>
      <c r="AG26" s="1">
        <f>AG18+AG25</f>
        <v>96.6263570152535038</v>
      </c>
      <c r="AH26" s="1">
        <f>AH18+AH25</f>
        <v>96.5282551904303006</v>
      </c>
      <c r="AI26" s="1">
        <f>AI18+AI25</f>
        <v>95.2747867891600038</v>
      </c>
      <c r="AJ26" s="1">
        <f>AJ18+AJ25</f>
        <v>97.785723246769706</v>
      </c>
      <c r="AK26" s="1">
        <f>AK18+AK25</f>
        <v>93.1282849912399939</v>
      </c>
      <c r="AL26" s="1">
        <f>AL18+AL25</f>
        <v>97.6920247655243941</v>
      </c>
      <c r="AM26" s="1">
        <f>AM18+AM25</f>
        <v>97.7303512838264936</v>
      </c>
      <c r="AN26" s="1">
        <f>AN18+AN25</f>
        <v>96.8641618497108965</v>
      </c>
      <c r="AO26" s="1">
        <f>AO18+AO25</f>
        <v>93.5411249920729944</v>
      </c>
      <c r="AP26" s="1">
        <f>AP18+AP25</f>
        <v>97.6791256240723982</v>
      </c>
      <c r="AQ26" s="1">
        <f>AQ18+AQ25</f>
        <v>95.9854138976928937</v>
      </c>
      <c r="AR26" s="1">
        <f>AR18+AR25</f>
        <v>95.7708049113233955</v>
      </c>
      <c r="AS26" s="1">
        <f>AS18+AS25</f>
        <v>95.4980874227613015</v>
      </c>
      <c r="AT26" s="1">
        <f>AT18+AT25</f>
        <v>98.1330320576190047</v>
      </c>
      <c r="AU26" s="1">
        <f>AU18+AU25</f>
        <v>93.8737229944732974</v>
      </c>
      <c r="AV26" s="1">
        <f>AV18+AV25</f>
        <v>97.4149388623073946</v>
      </c>
      <c r="AW26" s="1">
        <f>AW18+AW25</f>
        <v>93.3393931795387033</v>
      </c>
      <c r="AX26" s="1">
        <f>AX18+AX25</f>
        <v>97.7842449897480037</v>
      </c>
      <c r="AY26" s="1">
        <f>AY18+AY25</f>
        <v>90.607821580022005</v>
      </c>
      <c r="AZ26" s="1">
        <f>AZ18+AZ25</f>
        <v>98.4582535246647979</v>
      </c>
      <c r="BA26" s="1">
        <f>BA18+BA25</f>
        <v>94.0969912027797051</v>
      </c>
      <c r="BB26" s="1">
        <f>BB18+BB25</f>
        <v>98.1020434557681966</v>
      </c>
      <c r="BC26" s="1">
        <f>BC18+BC25</f>
        <v>94.4411237298266997</v>
      </c>
      <c r="BD26" s="1">
        <f>BD18+BD25</f>
        <v>96.6436199565034002</v>
      </c>
      <c r="BE26" s="1">
        <f>BE18+BE25</f>
        <v>95.9882513074002048</v>
      </c>
      <c r="BF26" s="1">
        <f>BF18+BF25</f>
        <v>95.9847623728917938</v>
      </c>
      <c r="BG26" s="1">
        <f>BG18+BG25</f>
        <v>97.8205619190195961</v>
      </c>
      <c r="BH26" s="1">
        <f>BH18+BH25</f>
        <v>90.5647592912557968</v>
      </c>
      <c r="BI26" s="1">
        <f>BI18+BI25</f>
        <v>97.1418623789327</v>
      </c>
      <c r="BJ26" s="1">
        <f>BJ18+BJ25</f>
        <v>96.8899374923396977</v>
      </c>
      <c r="BK26" s="29">
        <f>BK18+BK25</f>
        <v>98.3579532598507029</v>
      </c>
    </row>
    <row r="27" spans="1:63">
      <c r="A27" s="17"/>
      <c r="B27" s="1">
        <f>B19+B26</f>
        <v>99.9868550772263944</v>
      </c>
      <c r="C27" s="1">
        <f>C19+C26</f>
        <v>99.9022732101126962</v>
      </c>
      <c r="D27" s="1">
        <f>D19+D26</f>
        <v>99.982300884955805</v>
      </c>
      <c r="E27" s="1">
        <f>E19+E26</f>
        <v>99.9728072030699053</v>
      </c>
      <c r="F27" s="1">
        <f>F19+F26</f>
        <v>99.9963741841914953</v>
      </c>
      <c r="G27" s="1">
        <f>G19+G26</f>
        <v>99.9594704134019025</v>
      </c>
      <c r="H27" s="1">
        <f>H19+H26</f>
        <v>100</v>
      </c>
      <c r="I27" s="1">
        <f>I19+I26</f>
        <v>99.9935664425645001</v>
      </c>
      <c r="J27" s="1">
        <f>J19+J26</f>
        <v>99.9763353617310031</v>
      </c>
      <c r="K27" s="1">
        <f>K19+K26</f>
        <v>99.9969246855491036</v>
      </c>
      <c r="L27" s="1">
        <f>L19+L26</f>
        <v>99.9895229447511014</v>
      </c>
      <c r="M27" s="1">
        <f>M19+M26</f>
        <v>99.9791433115206019</v>
      </c>
      <c r="N27" s="1">
        <f>N19+N26</f>
        <v>99.9882859401997024</v>
      </c>
      <c r="O27" s="1">
        <f>O19+O26</f>
        <v>99.8920047517910064</v>
      </c>
      <c r="P27" s="1">
        <f>P19+P26</f>
        <v>99.9968527727072001</v>
      </c>
      <c r="Q27" s="1">
        <f>Q19+Q26</f>
        <v>99.969669396420997</v>
      </c>
      <c r="R27" s="1">
        <f>R19+R26</f>
        <v>99.9835201054714986</v>
      </c>
      <c r="S27" s="1">
        <f>S19+S26</f>
        <v>99.9817304881614035</v>
      </c>
      <c r="T27" s="1">
        <f>T19+T26</f>
        <v>99.9755769935278948</v>
      </c>
      <c r="U27" s="1">
        <f>U19+U26</f>
        <v>99.9855745650730938</v>
      </c>
      <c r="V27" s="23">
        <f>V19+V26</f>
        <v>100</v>
      </c>
      <c r="W27" s="1">
        <f>W19+W26</f>
        <v>99.9379895561357046</v>
      </c>
      <c r="X27" s="1">
        <f>X19+X26</f>
        <v>99.9925592469957962</v>
      </c>
      <c r="Y27" s="1">
        <f>Y19+Y26</f>
        <v>99.9086153652233975</v>
      </c>
      <c r="Z27" s="1">
        <f>Z19+Z26</f>
        <v>99.9768273305085984</v>
      </c>
      <c r="AA27" s="1">
        <f>AA19+AA26</f>
        <v>99.9896694214877044</v>
      </c>
      <c r="AB27" s="1">
        <f>AB19+AB26</f>
        <v>100</v>
      </c>
      <c r="AC27" s="1">
        <f>AC19+AC26</f>
        <v>99.9873209078231042</v>
      </c>
      <c r="AD27" s="1">
        <f>AD19+AD26</f>
        <v>99.9923541555164945</v>
      </c>
      <c r="AE27" s="1">
        <f>AE19+AE26</f>
        <v>99.9751393969528976</v>
      </c>
      <c r="AF27" s="1">
        <f>AF19+AF26</f>
        <v>99.9871291588905962</v>
      </c>
      <c r="AG27" s="1">
        <f>AG19+AG26</f>
        <v>99.903806513673203</v>
      </c>
      <c r="AH27" s="1">
        <f>AH19+AH26</f>
        <v>99.9965626289014011</v>
      </c>
      <c r="AI27" s="1">
        <f>AI19+AI26</f>
        <v>99.9571931904244053</v>
      </c>
      <c r="AJ27" s="1">
        <f>AJ19+AJ26</f>
        <v>99.9937272613225048</v>
      </c>
      <c r="AK27" s="1">
        <f>AK19+AK26</f>
        <v>99.9480890273181046</v>
      </c>
      <c r="AL27" s="1">
        <f>AL19+AL26</f>
        <v>99.9754796787837989</v>
      </c>
      <c r="AM27" s="1">
        <f>AM19+AM26</f>
        <v>99.9789289906987051</v>
      </c>
      <c r="AN27" s="1">
        <f>AN19+AN26</f>
        <v>99.9783236994219067</v>
      </c>
      <c r="AO27" s="1">
        <f>AO19+AO26</f>
        <v>99.9714629970194011</v>
      </c>
      <c r="AP27" s="1">
        <f>AP19+AP26</f>
        <v>99.979759816489107</v>
      </c>
      <c r="AQ27" s="1">
        <f>AQ19+AQ26</f>
        <v>99.962512353883497</v>
      </c>
      <c r="AR27" s="1">
        <f>AR19+AR26</f>
        <v>99.9734727906624983</v>
      </c>
      <c r="AS27" s="1">
        <f>AS19+AS26</f>
        <v>99.983653185994001</v>
      </c>
      <c r="AT27" s="1">
        <f>AT19+AT26</f>
        <v>99.9689309419573959</v>
      </c>
      <c r="AU27" s="1">
        <f>AU19+AU26</f>
        <v>99.9832523865349003</v>
      </c>
      <c r="AV27" s="1">
        <f>AV19+AV26</f>
        <v>99.9800637958533969</v>
      </c>
      <c r="AW27" s="1">
        <f>AW19+AW26</f>
        <v>99.9874623871615995</v>
      </c>
      <c r="AX27" s="1">
        <f>AX19+AX26</f>
        <v>99.9768503207884009</v>
      </c>
      <c r="AY27" s="1">
        <f>AY19+AY26</f>
        <v>99.987435212816095</v>
      </c>
      <c r="AZ27" s="1">
        <f>AZ19+AZ26</f>
        <v>99.9905799604357952</v>
      </c>
      <c r="BA27" s="1">
        <f>BA19+BA26</f>
        <v>99.9852147556738942</v>
      </c>
      <c r="BB27" s="1">
        <f>BB19+BB26</f>
        <v>99.9450336264873016</v>
      </c>
      <c r="BC27" s="1">
        <f>BC19+BC26</f>
        <v>99.9813209802750009</v>
      </c>
      <c r="BD27" s="1">
        <f>BD19+BD26</f>
        <v>99.9870159379362065</v>
      </c>
      <c r="BE27" s="1">
        <f>BE19+BE26</f>
        <v>99.9749265706712009</v>
      </c>
      <c r="BF27" s="1">
        <f>BF19+BF26</f>
        <v>99.9262695462504951</v>
      </c>
      <c r="BG27" s="1">
        <f>BG19+BG26</f>
        <v>99.9686662256728056</v>
      </c>
      <c r="BH27" s="1">
        <f>BH19+BH26</f>
        <v>99.9762848527965957</v>
      </c>
      <c r="BI27" s="1">
        <f>BI19+BI26</f>
        <v>99.9525226308793009</v>
      </c>
      <c r="BJ27" s="1">
        <f>BJ19+BJ26</f>
        <v>99.9908076970215944</v>
      </c>
      <c r="BK27" s="29">
        <f>BK19+BK26</f>
        <v>99.9773733716909021</v>
      </c>
    </row>
    <row r="28" spans="1:63">
      <c r="A28" s="18"/>
      <c r="B28" s="1">
        <f>B20+B27</f>
        <v>99.9868550772263944</v>
      </c>
      <c r="C28" s="1">
        <f>C20+C27</f>
        <v>99.9022732101126962</v>
      </c>
      <c r="D28" s="1">
        <f>D20+D27</f>
        <v>99.985250737463204</v>
      </c>
      <c r="E28" s="1">
        <f>E20+E27</f>
        <v>99.978850046832207</v>
      </c>
      <c r="F28" s="1">
        <f>F20+F27</f>
        <v>99.9963741841914953</v>
      </c>
      <c r="G28" s="1">
        <f>G20+G27</f>
        <v>99.9831126722508969</v>
      </c>
      <c r="H28" s="1">
        <f>H20+H27</f>
        <v>100</v>
      </c>
      <c r="I28" s="1">
        <f>I20+I27</f>
        <v>100</v>
      </c>
      <c r="J28" s="1">
        <f>J20+J27</f>
        <v>99.9763353617310031</v>
      </c>
      <c r="K28" s="1">
        <f>K20+K27</f>
        <v>99.9969246855491036</v>
      </c>
      <c r="L28" s="1">
        <f>L20+L27</f>
        <v>100</v>
      </c>
      <c r="M28" s="1">
        <f>M20+M27</f>
        <v>99.9843574836403945</v>
      </c>
      <c r="N28" s="1">
        <f>N20+N27</f>
        <v>99.9941429700998015</v>
      </c>
      <c r="O28" s="1">
        <f>O20+O27</f>
        <v>99.895604593398005</v>
      </c>
      <c r="P28" s="1">
        <f>P20+P27</f>
        <v>99.9968527727072001</v>
      </c>
      <c r="Q28" s="1">
        <f>Q20+Q27</f>
        <v>99.9932598658712948</v>
      </c>
      <c r="R28" s="1">
        <f>R20+R27</f>
        <v>99.9835201054714986</v>
      </c>
      <c r="S28" s="1">
        <f>S20+S27</f>
        <v>99.9963460976322978</v>
      </c>
      <c r="T28" s="1">
        <f>T20+T27</f>
        <v>99.9755769935278948</v>
      </c>
      <c r="U28" s="1">
        <f>U20+U27</f>
        <v>100</v>
      </c>
      <c r="V28" s="23">
        <f>V20+V27</f>
        <v>100</v>
      </c>
      <c r="W28" s="1">
        <f>W20+W27</f>
        <v>99.9445169712792989</v>
      </c>
      <c r="X28" s="1">
        <f>X20+X27</f>
        <v>100</v>
      </c>
      <c r="Y28" s="1">
        <f>Y20+Y27</f>
        <v>99.9086153652233975</v>
      </c>
      <c r="Z28" s="1">
        <f>Z20+Z27</f>
        <v>99.990068855932293</v>
      </c>
      <c r="AA28" s="1">
        <f>AA20+AA27</f>
        <v>99.9965564738293011</v>
      </c>
      <c r="AB28" s="1">
        <f>AB20+AB27</f>
        <v>100</v>
      </c>
      <c r="AC28" s="1">
        <f>AC20+AC27</f>
        <v>99.9968302269558933</v>
      </c>
      <c r="AD28" s="1">
        <f>AD20+AD27</f>
        <v>99.9961770777583041</v>
      </c>
      <c r="AE28" s="1">
        <f>AE20+AE27</f>
        <v>99.9893454558369967</v>
      </c>
      <c r="AF28" s="1">
        <f>AF20+AF27</f>
        <v>99.9967822897227023</v>
      </c>
      <c r="AG28" s="1">
        <f>AG20+AG27</f>
        <v>99.945032293527504</v>
      </c>
      <c r="AH28" s="1">
        <f>AH20+AH27</f>
        <v>100</v>
      </c>
      <c r="AI28" s="1">
        <f>AI20+AI27</f>
        <v>99.9967071684940976</v>
      </c>
      <c r="AJ28" s="1">
        <f>AJ20+AJ27</f>
        <v>99.9968636306613945</v>
      </c>
      <c r="AK28" s="1">
        <f>AK20+AK27</f>
        <v>99.9935111284146956</v>
      </c>
      <c r="AL28" s="1">
        <f>AL20+AL27</f>
        <v>99.9816097590879025</v>
      </c>
      <c r="AM28" s="1">
        <f>AM20+AM27</f>
        <v>99.9909695674423062</v>
      </c>
      <c r="AN28" s="1">
        <f>AN20+AN27</f>
        <v>99.9963872832368992</v>
      </c>
      <c r="AO28" s="1">
        <f>AO20+AO27</f>
        <v>99.9873168875641056</v>
      </c>
      <c r="AP28" s="1">
        <f>AP20+AP27</f>
        <v>100</v>
      </c>
      <c r="AQ28" s="1">
        <f>AQ20+AQ27</f>
        <v>99.969328289541096</v>
      </c>
      <c r="AR28" s="1">
        <f>AR20+AR27</f>
        <v>100</v>
      </c>
      <c r="AS28" s="1">
        <f>AS20+AS27</f>
        <v>99.9869225487952065</v>
      </c>
      <c r="AT28" s="1">
        <f>AT20+AT27</f>
        <v>99.9689309419573959</v>
      </c>
      <c r="AU28" s="1">
        <f>AU20+AU27</f>
        <v>99.9866019092279004</v>
      </c>
      <c r="AV28" s="1">
        <f>AV20+AV27</f>
        <v>99.9867091972355979</v>
      </c>
      <c r="AW28" s="1">
        <f>AW20+AW27</f>
        <v>99.9937311935808992</v>
      </c>
      <c r="AX28" s="1">
        <f>AX20+AX27</f>
        <v>99.9900787089092944</v>
      </c>
      <c r="AY28" s="1">
        <f>AY20+AY27</f>
        <v>99.9905764096121032</v>
      </c>
      <c r="AZ28" s="1">
        <f>AZ20+AZ27</f>
        <v>100</v>
      </c>
      <c r="BA28" s="1">
        <f>BA20+BA27</f>
        <v>99.996303688918502</v>
      </c>
      <c r="BB28" s="1">
        <f>BB20+BB27</f>
        <v>99.9773667873770933</v>
      </c>
      <c r="BC28" s="1">
        <f>BC20+BC27</f>
        <v>99.9962641960549945</v>
      </c>
      <c r="BD28" s="1">
        <f>BD20+BD27</f>
        <v>100</v>
      </c>
      <c r="BE28" s="1">
        <f>BE20+BE27</f>
        <v>99.9892542445733028</v>
      </c>
      <c r="BF28" s="1">
        <f>BF20+BF27</f>
        <v>99.9723510798439037</v>
      </c>
      <c r="BG28" s="1">
        <f>BG20+BG27</f>
        <v>99.9756292866344012</v>
      </c>
      <c r="BH28" s="1">
        <f>BH20+BH27</f>
        <v>99.9999999999999005</v>
      </c>
      <c r="BI28" s="1">
        <f>BI20+BI27</f>
        <v>99.9810090523516948</v>
      </c>
      <c r="BJ28" s="1">
        <f>BJ20+BJ27</f>
        <v>99.9969358990070987</v>
      </c>
      <c r="BK28" s="29">
        <f>BK20+BK27</f>
        <v>99.9870704981091052</v>
      </c>
    </row>
    <row r="29" spans="1:63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22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28"/>
    </row>
    <row r="30" spans="1:63">
      <c r="A30" s="9" t="s">
        <v>45</v>
      </c>
      <c r="B30">
        <f>SUM(B6:B12)</f>
        <v>304.259999999999991</v>
      </c>
      <c r="C30">
        <f>SUM(C6:C12)</f>
        <v>235.120000000000005</v>
      </c>
      <c r="D30">
        <f>SUM(D6:D12)</f>
        <v>338.949999999999989</v>
      </c>
      <c r="E30">
        <f>SUM(E6:E12)</f>
        <v>330.899999999999977</v>
      </c>
      <c r="F30">
        <f>SUM(F6:F12)</f>
        <v>275.79000000000002</v>
      </c>
      <c r="G30">
        <f>SUM(G6:G12)</f>
        <v>296.029999999999973</v>
      </c>
      <c r="H30">
        <f>SUM(H6:H12)</f>
        <v>326.379999999999995</v>
      </c>
      <c r="I30">
        <f>SUM(I6:I12)</f>
        <v>310.870000000000005</v>
      </c>
      <c r="J30">
        <f>SUM(J6:J12)</f>
        <v>295.730000000000018</v>
      </c>
      <c r="K30">
        <f>SUM(K6:K12)</f>
        <v>325.160000000000025</v>
      </c>
      <c r="L30">
        <f>SUM(L6:L12)</f>
        <v>286.339999999999975</v>
      </c>
      <c r="M30">
        <f>SUM(M6:M12)</f>
        <v>383.509999999999991</v>
      </c>
      <c r="N30">
        <f>SUM(N6:N12)</f>
        <v>341.449999999999989</v>
      </c>
      <c r="O30">
        <f>SUM(O6:O12)</f>
        <v>277.5</v>
      </c>
      <c r="P30">
        <f>SUM(P6:P12)</f>
        <v>317.730000000000018</v>
      </c>
      <c r="Q30">
        <f>SUM(Q6:Q12)</f>
        <v>296.70999999999998</v>
      </c>
      <c r="R30">
        <f>SUM(R6:R12)</f>
        <v>303.350000000000023</v>
      </c>
      <c r="S30">
        <f>SUM(S6:S12)</f>
        <v>273.670000000000016</v>
      </c>
      <c r="T30">
        <f>SUM(T6:T12)</f>
        <v>327.480000000000018</v>
      </c>
      <c r="U30">
        <f>SUM(U6:U12)</f>
        <v>346.610000000000014</v>
      </c>
      <c r="V30" s="21">
        <f>SUM(V6:V12)</f>
        <v>266.110000000000014</v>
      </c>
      <c r="W30">
        <f>SUM(W6:W12)</f>
        <v>306.230000000000018</v>
      </c>
      <c r="X30">
        <f>SUM(X6:X12)</f>
        <v>268.79000000000002</v>
      </c>
      <c r="Y30">
        <f>SUM(Y6:Y12)</f>
        <v>317.050000000000011</v>
      </c>
      <c r="Z30">
        <f>SUM(Z6:Z12)</f>
        <v>302.050000000000011</v>
      </c>
      <c r="AA30">
        <f>SUM(AA6:AA12)</f>
        <v>290.389999999999986</v>
      </c>
      <c r="AB30">
        <f>SUM(AB6:AB12)</f>
        <v>311.740000000000009</v>
      </c>
      <c r="AC30">
        <f>SUM(AC6:AC12)</f>
        <v>315.470000000000027</v>
      </c>
      <c r="AD30">
        <f>SUM(AD6:AD12)</f>
        <v>261.569999999999993</v>
      </c>
      <c r="AE30">
        <f>SUM(AE6:AE12)</f>
        <v>281.54000000000002</v>
      </c>
      <c r="AF30">
        <f>SUM(AF6:AF12)</f>
        <v>310.769999999999982</v>
      </c>
      <c r="AG30">
        <f>SUM(AG6:AG12)</f>
        <v>290.920000000000016</v>
      </c>
      <c r="AH30">
        <f>SUM(AH6:AH12)</f>
        <v>290.920000000000016</v>
      </c>
      <c r="AI30">
        <f>SUM(AI6:AI12)</f>
        <v>303.680000000000007</v>
      </c>
      <c r="AJ30">
        <f>SUM(AJ6:AJ12)</f>
        <v>318.829999999999984</v>
      </c>
      <c r="AK30">
        <f>SUM(AK6:AK12)</f>
        <v>308.199999999999989</v>
      </c>
      <c r="AL30">
        <f>SUM(AL6:AL12)</f>
        <v>326.199999999999989</v>
      </c>
      <c r="AM30">
        <f>SUM(AM6:AM12)</f>
        <v>332.180000000000007</v>
      </c>
      <c r="AN30">
        <f>SUM(AN6:AN12)</f>
        <v>276.79000000000002</v>
      </c>
      <c r="AO30">
        <f>SUM(AO6:AO12)</f>
        <v>315.339999999999975</v>
      </c>
      <c r="AP30">
        <f>SUM(AP6:AP12)</f>
        <v>296.439999999999998</v>
      </c>
      <c r="AQ30">
        <f>SUM(AQ6:AQ12)</f>
        <v>293.339999999999975</v>
      </c>
      <c r="AR30">
        <f>SUM(AR6:AR12)</f>
        <v>263.879999999999995</v>
      </c>
      <c r="AS30">
        <f>SUM(AS6:AS12)</f>
        <v>305.829999999999984</v>
      </c>
      <c r="AT30">
        <f>SUM(AT6:AT12)</f>
        <v>353.939999999999998</v>
      </c>
      <c r="AU30">
        <f>SUM(AU6:AU12)</f>
        <v>298.509999999999991</v>
      </c>
      <c r="AV30">
        <f>SUM(AV6:AV12)</f>
        <v>300.920000000000016</v>
      </c>
      <c r="AW30">
        <f>SUM(AW6:AW12)</f>
        <v>319.019999999999982</v>
      </c>
      <c r="AX30">
        <f>SUM(AX6:AX12)</f>
        <v>302.350000000000023</v>
      </c>
      <c r="AY30">
        <f>SUM(AY6:AY12)</f>
        <v>318.319999999999993</v>
      </c>
      <c r="AZ30">
        <f>SUM(AZ6:AZ12)</f>
        <v>318.470000000000027</v>
      </c>
      <c r="BA30">
        <f>SUM(BA6:BA12)</f>
        <v>270.529999999999973</v>
      </c>
      <c r="BB30">
        <f>SUM(BB6:BB12)</f>
        <v>309.20999999999998</v>
      </c>
      <c r="BC30">
        <f>SUM(BC6:BC12)</f>
        <v>267.670000000000016</v>
      </c>
      <c r="BD30">
        <f>SUM(BD6:BD12)</f>
        <v>308.069999999999993</v>
      </c>
      <c r="BE30">
        <f>SUM(BE6:BE12)</f>
        <v>279.149999999999977</v>
      </c>
      <c r="BF30">
        <f>SUM(BF6:BF12)</f>
        <v>325.420000000000016</v>
      </c>
      <c r="BG30">
        <f>SUM(BG6:BG12)</f>
        <v>287.160000000000025</v>
      </c>
      <c r="BH30">
        <f>SUM(BH6:BH12)</f>
        <v>295.170000000000016</v>
      </c>
      <c r="BI30">
        <f>SUM(BI6:BI12)</f>
        <v>315.879999999999995</v>
      </c>
      <c r="BJ30">
        <f>SUM(BJ6:BJ12)</f>
        <v>326.350000000000023</v>
      </c>
      <c r="BK30" s="27">
        <f>SUM(BK6:BK12)</f>
        <v>309.329999999999984</v>
      </c>
    </row>
    <row r="31" spans="1:63">
      <c r="A31" s="18" t="s">
        <v>46</v>
      </c>
      <c r="B31">
        <f>B4-B30</f>
        <v>0.0400000000000200018</v>
      </c>
      <c r="C31">
        <f>C4-C30</f>
        <v>0.22999999999998999</v>
      </c>
      <c r="D31">
        <f>D4-D30</f>
        <v>0.0500000000000110045</v>
      </c>
      <c r="E31">
        <f>E4-E30</f>
        <v>0.0700000000000500044</v>
      </c>
      <c r="F31">
        <f>F4-F30</f>
        <v>0.00999999999999100098</v>
      </c>
      <c r="G31">
        <f>G4-G30</f>
        <v>0.0500000000000110045</v>
      </c>
      <c r="H31">
        <f>H4-H30</f>
        <v>0</v>
      </c>
      <c r="I31">
        <f>I4-I30</f>
        <v>0</v>
      </c>
      <c r="J31">
        <f>J4-J30</f>
        <v>0.0699999999999930012</v>
      </c>
      <c r="K31">
        <f>K4-K30</f>
        <v>0.00999999999999100098</v>
      </c>
      <c r="L31">
        <f>L4-L30</f>
        <v>0</v>
      </c>
      <c r="M31">
        <f>M4-M30</f>
        <v>0.0600000000000020073</v>
      </c>
      <c r="N31">
        <f>N4-N30</f>
        <v>0.0200000000000389999</v>
      </c>
      <c r="O31">
        <f>O4-O30</f>
        <v>0.29000000000002002</v>
      </c>
      <c r="P31">
        <f>P4-P30</f>
        <v>0.00999999999999100098</v>
      </c>
      <c r="Q31">
        <f>Q4-Q30</f>
        <v>0.0200000000000389999</v>
      </c>
      <c r="R31">
        <f>R4-R30</f>
        <v>0.049999999999954996</v>
      </c>
      <c r="S31">
        <f>S4-S30</f>
        <v>0.00999999999999100098</v>
      </c>
      <c r="T31">
        <f>T4-T30</f>
        <v>0.079999999999983995</v>
      </c>
      <c r="U31">
        <f>U4-U30</f>
        <v>0</v>
      </c>
      <c r="V31" s="21">
        <f>V4-V30</f>
        <v>0</v>
      </c>
      <c r="W31">
        <f>W4-W30</f>
        <v>0.169999999999958984</v>
      </c>
      <c r="X31">
        <f>X4-X30</f>
        <v>0</v>
      </c>
      <c r="Y31">
        <f>Y4-Y30</f>
        <v>0.289999999999964011</v>
      </c>
      <c r="Z31">
        <f>Z4-Z30</f>
        <v>0.0299999999999729994</v>
      </c>
      <c r="AA31">
        <f>AA4-AA30</f>
        <v>0.00999999999999100098</v>
      </c>
      <c r="AB31">
        <f>AB4-AB30</f>
        <v>0</v>
      </c>
      <c r="AC31">
        <f>AC4-AC30</f>
        <v>0.00999999999999100098</v>
      </c>
      <c r="AD31">
        <f>AD4-AD30</f>
        <v>0.00999999999999100098</v>
      </c>
      <c r="AE31">
        <f>AE4-AE30</f>
        <v>0.0299999999999729994</v>
      </c>
      <c r="AF31">
        <f>AF4-AF30</f>
        <v>0.00999999999999100098</v>
      </c>
      <c r="AG31">
        <f>AG4-AG30</f>
        <v>0.15999999999996799</v>
      </c>
      <c r="AH31">
        <f>AH4-AH30</f>
        <v>0</v>
      </c>
      <c r="AI31">
        <f>AI4-AI30</f>
        <v>0.00999999999999100098</v>
      </c>
      <c r="AJ31">
        <f>AJ4-AJ30</f>
        <v>0.00999999999999100098</v>
      </c>
      <c r="AK31">
        <f>AK4-AK30</f>
        <v>0.0200000000000389999</v>
      </c>
      <c r="AL31">
        <f>AL4-AL30</f>
        <v>0.0600000000000020073</v>
      </c>
      <c r="AM31">
        <f>AM4-AM30</f>
        <v>0.0299999999999729994</v>
      </c>
      <c r="AN31">
        <f>AN4-AN30</f>
        <v>0.00999999999999100098</v>
      </c>
      <c r="AO31">
        <f>AO4-AO30</f>
        <v>0.0400000000000200018</v>
      </c>
      <c r="AP31">
        <f>AP4-AP30</f>
        <v>0</v>
      </c>
      <c r="AQ31">
        <f>AQ4-AQ30</f>
        <v>0.0900000000000319922</v>
      </c>
      <c r="AR31">
        <f>AR4-AR30</f>
        <v>0</v>
      </c>
      <c r="AS31">
        <f>AS4-AS30</f>
        <v>0.0400000000000200018</v>
      </c>
      <c r="AT31">
        <f>AT4-AT30</f>
        <v>0.110000000000013998</v>
      </c>
      <c r="AU31">
        <f>AU4-AU30</f>
        <v>0.0400000000000200018</v>
      </c>
      <c r="AV31">
        <f>AV4-AV30</f>
        <v>0.0399999999999640021</v>
      </c>
      <c r="AW31">
        <f>AW4-AW30</f>
        <v>0.0200000000000389999</v>
      </c>
      <c r="AX31">
        <f>AX4-AX30</f>
        <v>0.0299999999999729994</v>
      </c>
      <c r="AY31">
        <f>AY4-AY30</f>
        <v>0.0300000000000299982</v>
      </c>
      <c r="AZ31">
        <f>AZ4-AZ30</f>
        <v>0</v>
      </c>
      <c r="BA31">
        <f>BA4-BA30</f>
        <v>0.0100000000000479994</v>
      </c>
      <c r="BB31">
        <f>BB4-BB30</f>
        <v>0.0699999999999930012</v>
      </c>
      <c r="BC31">
        <f>BC4-BC30</f>
        <v>0.00999999999999100098</v>
      </c>
      <c r="BD31">
        <f>BD4-BD30</f>
        <v>0</v>
      </c>
      <c r="BE31">
        <f>BE4-BE30</f>
        <v>0.0300000000000299982</v>
      </c>
      <c r="BF31">
        <f>BF4-BF30</f>
        <v>0.0899999999999750067</v>
      </c>
      <c r="BG31">
        <f>BG4-BG30</f>
        <v>0.0699999999999930012</v>
      </c>
      <c r="BH31">
        <f>BH4-BH30</f>
        <v>0</v>
      </c>
      <c r="BI31">
        <f>BI4-BI30</f>
        <v>0.0600000000000020073</v>
      </c>
      <c r="BJ31">
        <f>BJ4-BJ30</f>
        <v>0.00999999999999100098</v>
      </c>
      <c r="BK31" s="27">
        <f>BK4-BK30</f>
        <v>0.0400000000000200018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6"/>
  <sheetViews>
    <sheetView view="normal" topLeftCell="AM1" workbookViewId="0">
      <selection activeCell="AK29" sqref="AK5 AK13 AK21 AK29"/>
    </sheetView>
  </sheetViews>
  <sheetFormatPr defaultRowHeight="15.40"/>
  <cols>
    <col min="1" max="1" width="11.267857" customWidth="1"/>
    <col min="15" max="15" width="8.723214" customWidth="1" style="3"/>
    <col min="37" max="37" width="8.723214" customWidth="1" style="3"/>
  </cols>
  <sheetData>
    <row r="1" spans="2:42">
      <c r="B1" s="4" t="s">
        <v>165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39"/>
      <c r="AI1" s="5"/>
      <c r="AJ1" s="5"/>
      <c r="AK1" s="39"/>
      <c r="AL1" s="5"/>
      <c r="AM1" s="5"/>
      <c r="AN1" s="5"/>
      <c r="AO1" s="5"/>
      <c r="AP1" s="7"/>
    </row>
    <row r="2" spans="2:43">
      <c r="B2" s="9" t="s">
        <v>12</v>
      </c>
      <c r="C2" s="9" t="s">
        <v>12</v>
      </c>
      <c r="D2" s="9" t="s">
        <v>13</v>
      </c>
      <c r="E2" s="9" t="s">
        <v>13</v>
      </c>
      <c r="F2" s="9" t="s">
        <v>14</v>
      </c>
      <c r="G2" s="9" t="s">
        <v>14</v>
      </c>
      <c r="H2" s="9" t="s">
        <v>15</v>
      </c>
      <c r="I2" s="9" t="s">
        <v>15</v>
      </c>
      <c r="J2" s="9" t="s">
        <v>16</v>
      </c>
      <c r="K2" s="9" t="s">
        <v>16</v>
      </c>
      <c r="L2" s="9" t="s">
        <v>17</v>
      </c>
      <c r="M2" s="9" t="s">
        <v>17</v>
      </c>
      <c r="N2" s="9" t="s">
        <v>17</v>
      </c>
      <c r="O2" s="40" t="s">
        <v>18</v>
      </c>
      <c r="P2" s="9" t="s">
        <v>18</v>
      </c>
      <c r="Q2" s="9" t="s">
        <v>19</v>
      </c>
      <c r="R2" s="9" t="s">
        <v>19</v>
      </c>
      <c r="S2" s="9" t="s">
        <v>20</v>
      </c>
      <c r="T2" s="9" t="s">
        <v>20</v>
      </c>
      <c r="U2" s="9" t="s">
        <v>21</v>
      </c>
      <c r="V2" s="9" t="s">
        <v>21</v>
      </c>
      <c r="W2" s="9" t="s">
        <v>22</v>
      </c>
      <c r="X2" s="9" t="s">
        <v>22</v>
      </c>
      <c r="Y2" s="9" t="s">
        <v>23</v>
      </c>
      <c r="Z2" s="9" t="s">
        <v>23</v>
      </c>
      <c r="AA2" s="9" t="s">
        <v>24</v>
      </c>
      <c r="AB2" s="9" t="s">
        <v>24</v>
      </c>
      <c r="AC2" s="9" t="s">
        <v>25</v>
      </c>
      <c r="AD2" s="9" t="s">
        <v>25</v>
      </c>
      <c r="AE2" s="9" t="s">
        <v>26</v>
      </c>
      <c r="AF2" s="9" t="s">
        <v>26</v>
      </c>
      <c r="AG2" s="9" t="s">
        <v>27</v>
      </c>
      <c r="AH2" s="40" t="s">
        <v>27</v>
      </c>
      <c r="AI2" s="9" t="s">
        <v>28</v>
      </c>
      <c r="AJ2" s="9" t="s">
        <v>28</v>
      </c>
      <c r="AK2" s="40" t="s">
        <v>29</v>
      </c>
      <c r="AL2" s="9" t="s">
        <v>29</v>
      </c>
      <c r="AM2" s="9" t="s">
        <v>30</v>
      </c>
      <c r="AN2" s="9" t="s">
        <v>30</v>
      </c>
      <c r="AO2" s="9" t="s">
        <v>31</v>
      </c>
      <c r="AP2" s="20" t="s">
        <v>31</v>
      </c>
      <c r="AQ2" s="40" t="s">
        <v>32</v>
      </c>
    </row>
    <row r="3" spans="2:43"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166</v>
      </c>
      <c r="N3" s="9" t="s">
        <v>36</v>
      </c>
      <c r="O3" s="40" t="s">
        <v>35</v>
      </c>
      <c r="P3" s="9" t="s">
        <v>36</v>
      </c>
      <c r="Q3" s="9" t="s">
        <v>35</v>
      </c>
      <c r="R3" s="9" t="s">
        <v>36</v>
      </c>
      <c r="S3" s="9" t="s">
        <v>35</v>
      </c>
      <c r="T3" s="9" t="s">
        <v>36</v>
      </c>
      <c r="U3" s="9" t="s">
        <v>35</v>
      </c>
      <c r="V3" s="9" t="s">
        <v>36</v>
      </c>
      <c r="W3" s="9" t="s">
        <v>35</v>
      </c>
      <c r="X3" s="9" t="s">
        <v>36</v>
      </c>
      <c r="Y3" s="9" t="s">
        <v>35</v>
      </c>
      <c r="Z3" s="9" t="s">
        <v>36</v>
      </c>
      <c r="AA3" s="9" t="s">
        <v>35</v>
      </c>
      <c r="AB3" s="9" t="s">
        <v>36</v>
      </c>
      <c r="AC3" s="9" t="s">
        <v>35</v>
      </c>
      <c r="AD3" s="9" t="s">
        <v>36</v>
      </c>
      <c r="AE3" s="9" t="s">
        <v>35</v>
      </c>
      <c r="AF3" s="9" t="s">
        <v>36</v>
      </c>
      <c r="AG3" s="9" t="s">
        <v>35</v>
      </c>
      <c r="AH3" s="40" t="s">
        <v>36</v>
      </c>
      <c r="AI3" s="9" t="s">
        <v>35</v>
      </c>
      <c r="AJ3" s="9" t="s">
        <v>36</v>
      </c>
      <c r="AK3" s="40" t="s">
        <v>35</v>
      </c>
      <c r="AL3" s="9" t="s">
        <v>36</v>
      </c>
      <c r="AM3" s="9" t="s">
        <v>35</v>
      </c>
      <c r="AN3" s="9" t="s">
        <v>36</v>
      </c>
      <c r="AO3" s="9" t="s">
        <v>35</v>
      </c>
      <c r="AP3" s="20" t="s">
        <v>36</v>
      </c>
      <c r="AQ3" s="41" t="s">
        <v>35</v>
      </c>
    </row>
    <row r="4" spans="1:43">
      <c r="A4" s="9" t="s">
        <v>40</v>
      </c>
      <c r="B4" t="n">
        <v>0</v>
      </c>
      <c r="C4" t="n">
        <v>287.779999999999973</v>
      </c>
      <c r="D4" t="n">
        <v>0</v>
      </c>
      <c r="E4" t="n">
        <v>359.050000000000011</v>
      </c>
      <c r="F4" t="n">
        <v>0</v>
      </c>
      <c r="G4" t="n">
        <v>281.5</v>
      </c>
      <c r="H4" t="n">
        <v>0</v>
      </c>
      <c r="I4" t="n">
        <v>365</v>
      </c>
      <c r="J4" t="n">
        <v>356.20999999999998</v>
      </c>
      <c r="K4" t="n">
        <v>291.149999999999977</v>
      </c>
      <c r="L4" t="n">
        <v>302.639999999999986</v>
      </c>
      <c r="M4" t="n">
        <v>274.019999999999982</v>
      </c>
      <c r="N4" t="n">
        <v>0</v>
      </c>
      <c r="O4" s="3" t="n">
        <v>286.220000000000027</v>
      </c>
      <c r="P4" t="n">
        <v>0</v>
      </c>
      <c r="Q4" t="n">
        <v>242.759999999999991</v>
      </c>
      <c r="R4" t="n">
        <v>0</v>
      </c>
      <c r="S4" t="n">
        <v>324.5</v>
      </c>
      <c r="T4" t="n">
        <v>0</v>
      </c>
      <c r="U4" t="n">
        <v>329.170000000000016</v>
      </c>
      <c r="V4" t="n">
        <v>312.45999999999998</v>
      </c>
      <c r="W4" t="n">
        <v>322.699999999999989</v>
      </c>
      <c r="X4" t="n">
        <v>0</v>
      </c>
      <c r="Y4" t="n">
        <v>307.060000000000002</v>
      </c>
      <c r="Z4" t="n">
        <v>0</v>
      </c>
      <c r="AA4" t="n">
        <v>319.329999999999984</v>
      </c>
      <c r="AB4" t="n">
        <v>0</v>
      </c>
      <c r="AC4" t="n">
        <v>298.360000000000014</v>
      </c>
      <c r="AD4" t="n">
        <v>0</v>
      </c>
      <c r="AE4" t="n">
        <v>283</v>
      </c>
      <c r="AF4" t="n">
        <v>0</v>
      </c>
      <c r="AG4" t="n">
        <v>330.149999999999977</v>
      </c>
      <c r="AH4" s="3" t="n">
        <v>353.110000000000014</v>
      </c>
      <c r="AI4" t="n">
        <v>0</v>
      </c>
      <c r="AJ4" t="n">
        <v>0</v>
      </c>
      <c r="AK4" s="3" t="n">
        <v>291.689999999999998</v>
      </c>
      <c r="AL4" t="n">
        <v>0</v>
      </c>
      <c r="AM4" t="n">
        <v>0</v>
      </c>
      <c r="AN4" t="n">
        <v>336.759999999999991</v>
      </c>
      <c r="AO4" t="n">
        <v>354.180000000000007</v>
      </c>
      <c r="AP4" t="n">
        <v>277.680000000000007</v>
      </c>
      <c r="AQ4" t="n">
        <v>328.800000000000011</v>
      </c>
    </row>
    <row r="5" spans="1:43">
      <c r="A5" s="9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n">
        <v>1.22999999999999998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>
      <c r="A6" s="12" t="n">
        <v>2</v>
      </c>
      <c r="C6" t="n">
        <v>0</v>
      </c>
      <c r="E6" t="n">
        <v>0.0700000000000000089</v>
      </c>
      <c r="G6" t="n">
        <v>4.65000000000000036</v>
      </c>
      <c r="I6" t="n">
        <v>0.85</v>
      </c>
      <c r="J6">
        <f>518.72-494.12</f>
        <v>24.6000000000000014</v>
      </c>
      <c r="K6" t="n">
        <v>0.260000000000000009</v>
      </c>
      <c r="L6" t="n">
        <v>0.959999999999999964</v>
      </c>
      <c r="M6" t="n">
        <v>0</v>
      </c>
      <c r="O6" s="3" t="n">
        <v>0.03</v>
      </c>
      <c r="Q6" t="n">
        <v>1.22999999999999998</v>
      </c>
      <c r="S6" t="n">
        <v>0.379999999999999982</v>
      </c>
      <c r="U6" t="n">
        <v>0</v>
      </c>
      <c r="V6" t="n">
        <v>0</v>
      </c>
      <c r="W6" t="n">
        <v>0</v>
      </c>
      <c r="Y6" t="n">
        <v>0</v>
      </c>
      <c r="AA6" t="n">
        <v>0</v>
      </c>
      <c r="AC6" t="n">
        <v>1.28000000000000004</v>
      </c>
      <c r="AE6" t="n">
        <v>0.01</v>
      </c>
      <c r="AG6" t="n">
        <v>0.330000000000000027</v>
      </c>
      <c r="AH6" s="3" t="n">
        <v>0</v>
      </c>
      <c r="AK6" s="3" t="n">
        <v>0.490000000000000036</v>
      </c>
      <c r="AN6" t="n">
        <v>0.670000000000000018</v>
      </c>
      <c r="AO6" t="n">
        <v>0.02</v>
      </c>
      <c r="AP6" t="n">
        <v>0.2</v>
      </c>
      <c r="AQ6" t="n">
        <v>4.45000000000000018</v>
      </c>
    </row>
    <row r="7" spans="1:43">
      <c r="A7" s="13" t="n">
        <v>1</v>
      </c>
      <c r="C7" t="n">
        <v>0.04</v>
      </c>
      <c r="E7" t="n">
        <v>0.09</v>
      </c>
      <c r="G7" t="n">
        <v>5.16999999999999993</v>
      </c>
      <c r="I7" t="n">
        <v>1.1100000000000001</v>
      </c>
      <c r="J7">
        <f>463.01-441.59</f>
        <v>21.4200000000000017</v>
      </c>
      <c r="K7" t="n">
        <v>0.920000000000000107</v>
      </c>
      <c r="L7" t="n">
        <v>1.68999999999999995</v>
      </c>
      <c r="M7" t="n">
        <v>0.140000000000000018</v>
      </c>
      <c r="O7" s="3" t="n">
        <v>1.46999999999999993</v>
      </c>
      <c r="Q7" t="n">
        <v>1.53000000000000007</v>
      </c>
      <c r="S7" t="n">
        <v>1.06000000000000005</v>
      </c>
      <c r="U7" t="n">
        <v>0.06</v>
      </c>
      <c r="V7" t="n">
        <v>0</v>
      </c>
      <c r="W7" t="n">
        <v>0</v>
      </c>
      <c r="Y7" t="n">
        <v>0</v>
      </c>
      <c r="AA7" t="n">
        <v>0.03</v>
      </c>
      <c r="AC7" t="n">
        <v>0.25</v>
      </c>
      <c r="AE7" t="n">
        <v>0</v>
      </c>
      <c r="AG7">
        <f>442.19-441.54</f>
        <v>0.649999999999977085</v>
      </c>
      <c r="AH7" s="3" t="n">
        <v>0.04</v>
      </c>
      <c r="AK7" s="3" t="n">
        <v>3.79999999999999982</v>
      </c>
      <c r="AN7" t="n">
        <v>0</v>
      </c>
      <c r="AO7" t="n">
        <v>0</v>
      </c>
      <c r="AP7" t="n">
        <v>0.01</v>
      </c>
      <c r="AQ7" t="n">
        <v>0.759999999999999964</v>
      </c>
    </row>
    <row r="8" spans="1:43">
      <c r="A8" s="13" t="n">
        <v>0.5</v>
      </c>
      <c r="C8">
        <f>391.25-386.6</f>
        <v>4.64999999999997993</v>
      </c>
      <c r="E8" t="n">
        <v>9.92999999999999972</v>
      </c>
      <c r="G8" t="n">
        <v>17.7699999999999996</v>
      </c>
      <c r="I8" t="n">
        <v>3.87000000000000011</v>
      </c>
      <c r="J8">
        <f>420.85-386.59</f>
        <v>34.2600000000000975</v>
      </c>
      <c r="K8" t="n">
        <v>12.0800000000000001</v>
      </c>
      <c r="L8" t="n">
        <v>31.8200000000000003</v>
      </c>
      <c r="M8">
        <f>395.29-386.55</f>
        <v>8.74000000000001087</v>
      </c>
      <c r="O8" s="3" t="n">
        <v>4.25</v>
      </c>
      <c r="Q8" t="n">
        <v>5.91000000000000014</v>
      </c>
      <c r="S8" t="n">
        <v>4.79000000000000004</v>
      </c>
      <c r="U8" t="n">
        <v>5.75</v>
      </c>
      <c r="V8" t="n">
        <v>0</v>
      </c>
      <c r="W8" t="n">
        <v>11.6899999999999995</v>
      </c>
      <c r="Y8" t="n">
        <v>6.78000000000000025</v>
      </c>
      <c r="AA8" t="n">
        <v>9.25</v>
      </c>
      <c r="AC8" t="n">
        <v>10.0099999999999998</v>
      </c>
      <c r="AE8" t="n">
        <v>6.25</v>
      </c>
      <c r="AG8">
        <f>391.15-386.54</f>
        <v>4.60999999999996035</v>
      </c>
      <c r="AH8" s="31" t="n">
        <v>0.08</v>
      </c>
      <c r="AK8" s="3" t="n">
        <v>6.61000000000000032</v>
      </c>
      <c r="AN8" t="n">
        <v>3.74000000000000021</v>
      </c>
      <c r="AO8" t="n">
        <v>2.58999999999999986</v>
      </c>
      <c r="AP8" t="n">
        <v>0.03</v>
      </c>
      <c r="AQ8" t="n">
        <v>5.21999999999999975</v>
      </c>
    </row>
    <row r="9" spans="1:43">
      <c r="A9" s="13" t="n">
        <v>0.25</v>
      </c>
      <c r="C9" t="n">
        <v>234.969999999999999</v>
      </c>
      <c r="E9" t="n">
        <v>286.420000000000016</v>
      </c>
      <c r="G9" t="n">
        <v>109.870000000000005</v>
      </c>
      <c r="I9" t="n">
        <v>220.840000000000003</v>
      </c>
      <c r="J9">
        <f>492.8-363.49</f>
        <v>129.310000000000002</v>
      </c>
      <c r="K9" t="n">
        <v>160.97999999999999</v>
      </c>
      <c r="L9" t="n">
        <v>184.150000000000006</v>
      </c>
      <c r="M9">
        <f>516.42-363.56</f>
        <v>152.860000000000014</v>
      </c>
      <c r="O9" s="3" t="n">
        <v>176.539999999999992</v>
      </c>
      <c r="Q9" t="n">
        <v>34.4699999999999989</v>
      </c>
      <c r="S9" t="n">
        <v>103.459999999999994</v>
      </c>
      <c r="U9" t="n">
        <v>97.4099999999999966</v>
      </c>
      <c r="V9" t="n">
        <v>12.1400000000000006</v>
      </c>
      <c r="W9" t="n">
        <v>68.0100000000000051</v>
      </c>
      <c r="Y9" t="n">
        <v>70.6599999999999966</v>
      </c>
      <c r="AA9" t="n">
        <v>42.6700000000000017</v>
      </c>
      <c r="AC9" t="n">
        <v>50.3999999999999986</v>
      </c>
      <c r="AE9" t="n">
        <v>45.259999999999998</v>
      </c>
      <c r="AG9" t="n">
        <v>30.3500000000000014</v>
      </c>
      <c r="AH9" s="31" t="n">
        <v>51.6499999999999986</v>
      </c>
      <c r="AK9" s="3" t="n">
        <v>138.060000000000002</v>
      </c>
      <c r="AN9" t="n">
        <v>149.689999999999998</v>
      </c>
      <c r="AO9" t="n">
        <v>158.110000000000014</v>
      </c>
      <c r="AP9" t="n">
        <v>23.7199999999999989</v>
      </c>
      <c r="AQ9" t="n">
        <v>106.930000000000007</v>
      </c>
    </row>
    <row r="10" spans="1:43">
      <c r="A10" s="14" t="n">
        <v>0.125</v>
      </c>
      <c r="C10" t="n">
        <v>47.2299999999999969</v>
      </c>
      <c r="E10" t="n">
        <v>61.2999999999999972</v>
      </c>
      <c r="G10" t="n">
        <v>133.72999999999999</v>
      </c>
      <c r="I10" t="n">
        <v>133.259999999999991</v>
      </c>
      <c r="J10" t="n">
        <v>127.870000000000005</v>
      </c>
      <c r="K10" t="n">
        <v>113.840000000000003</v>
      </c>
      <c r="L10" t="n">
        <v>80.8499999999999801</v>
      </c>
      <c r="M10">
        <f>456.43-348.15</f>
        <v>108.280000000000001</v>
      </c>
      <c r="O10" s="3" t="n">
        <v>101.260000000000005</v>
      </c>
      <c r="Q10" t="n">
        <v>172.379999999999995</v>
      </c>
      <c r="S10" t="n">
        <v>208.259999999999991</v>
      </c>
      <c r="U10" t="n">
        <v>219.27000000000001</v>
      </c>
      <c r="V10">
        <f>634.15-348.12</f>
        <v>286.029999999999973</v>
      </c>
      <c r="W10" t="n">
        <v>230.659999999999997</v>
      </c>
      <c r="Y10" t="n">
        <v>220.550000000000011</v>
      </c>
      <c r="AA10" t="n">
        <v>240.669999999999987</v>
      </c>
      <c r="AC10" t="n">
        <v>227.310000000000002</v>
      </c>
      <c r="AE10" t="n">
        <v>223.930000000000007</v>
      </c>
      <c r="AG10" t="n">
        <v>254.370000000000005</v>
      </c>
      <c r="AH10" s="31" t="n">
        <v>288.910000000000025</v>
      </c>
      <c r="AK10" s="3" t="n">
        <v>139.379999999999995</v>
      </c>
      <c r="AN10" t="n">
        <v>177.469999999999999</v>
      </c>
      <c r="AO10" t="n">
        <v>189.5</v>
      </c>
      <c r="AP10" t="n">
        <v>223.219999999999999</v>
      </c>
      <c r="AQ10" t="n">
        <v>204.860000000000014</v>
      </c>
    </row>
    <row r="11" spans="1:43">
      <c r="A11" s="14" t="n">
        <v>0.0625</v>
      </c>
      <c r="C11" t="n">
        <v>0.85</v>
      </c>
      <c r="E11" t="n">
        <v>1.06000000000000005</v>
      </c>
      <c r="G11" t="n">
        <v>9.77999999999999936</v>
      </c>
      <c r="I11" t="n">
        <v>4.87999999999999989</v>
      </c>
      <c r="J11" t="n">
        <v>18.3900000000000006</v>
      </c>
      <c r="K11" t="n">
        <v>2.95999999999999996</v>
      </c>
      <c r="L11" t="n">
        <v>3.00999999999999979</v>
      </c>
      <c r="M11">
        <f>350.49-346.69</f>
        <v>3.80000000000000995</v>
      </c>
      <c r="O11" s="3" t="n">
        <v>2.5</v>
      </c>
      <c r="Q11" t="n">
        <v>27.129999999999999</v>
      </c>
      <c r="S11" t="n">
        <v>6.53000000000000025</v>
      </c>
      <c r="U11" t="n">
        <v>6.62000000000000011</v>
      </c>
      <c r="V11">
        <f>360.91-346.67</f>
        <v>14.2400000000000002</v>
      </c>
      <c r="W11" t="n">
        <v>12.2100000000000009</v>
      </c>
      <c r="Y11" t="n">
        <v>9.07000000000000028</v>
      </c>
      <c r="AA11" t="n">
        <v>26.4600000000000009</v>
      </c>
      <c r="AC11" t="n">
        <v>9.11999999999999922</v>
      </c>
      <c r="AE11" t="n">
        <v>7.40000000000000036</v>
      </c>
      <c r="AG11">
        <f>386.33-346.63</f>
        <v>39.7000000000000028</v>
      </c>
      <c r="AH11" s="31" t="n">
        <v>12.5700000000000003</v>
      </c>
      <c r="AK11" s="3" t="n">
        <v>2.91999999999999993</v>
      </c>
      <c r="AN11" t="n">
        <v>4.96999999999999975</v>
      </c>
      <c r="AO11" t="n">
        <v>3.91000000000000014</v>
      </c>
      <c r="AP11" t="n">
        <v>30.4200000000000017</v>
      </c>
      <c r="AQ11" t="n">
        <v>6.45999999999999996</v>
      </c>
    </row>
    <row r="12" spans="1:43">
      <c r="A12" s="15" t="s">
        <v>42</v>
      </c>
      <c r="C12" t="n">
        <v>0.02</v>
      </c>
      <c r="E12" t="n">
        <v>0.110000000000000009</v>
      </c>
      <c r="G12" t="n">
        <v>0.440000000000000036</v>
      </c>
      <c r="I12" t="n">
        <v>0.19</v>
      </c>
      <c r="J12" t="n">
        <v>0.310000000000000009</v>
      </c>
      <c r="K12" t="n">
        <v>0.1</v>
      </c>
      <c r="L12" t="n">
        <v>0</v>
      </c>
      <c r="M12" t="n">
        <v>0.03</v>
      </c>
      <c r="O12" s="3" t="n">
        <v>0.03</v>
      </c>
      <c r="Q12" t="n">
        <v>0.1</v>
      </c>
      <c r="S12" t="n">
        <v>0</v>
      </c>
      <c r="U12">
        <f>0.04</f>
        <v>0.04</v>
      </c>
      <c r="V12" t="n">
        <v>0.03</v>
      </c>
      <c r="W12" t="n">
        <v>0.110000000000000009</v>
      </c>
      <c r="Y12" t="n">
        <v>0.02</v>
      </c>
      <c r="AA12" t="n">
        <v>0.05</v>
      </c>
      <c r="AC12" t="n">
        <v>0.04</v>
      </c>
      <c r="AE12" t="n">
        <v>0.130000000000000004</v>
      </c>
      <c r="AG12" t="n">
        <v>0.130000000000000004</v>
      </c>
      <c r="AH12" s="31" t="n">
        <v>0.02</v>
      </c>
      <c r="AK12" s="3" t="n">
        <v>0.429999999999999982</v>
      </c>
      <c r="AN12" t="n">
        <v>0.09</v>
      </c>
      <c r="AO12" t="n">
        <v>0.08</v>
      </c>
      <c r="AP12" t="n">
        <v>0.01</v>
      </c>
      <c r="AQ12" t="n">
        <v>0.08</v>
      </c>
    </row>
    <row r="13" spans="1:4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>
      <c r="A14" s="16" t="s">
        <v>43</v>
      </c>
      <c r="B14" s="1" t="e">
        <f>(B6/B$4)*100</f>
        <v>#DIV/0!</v>
      </c>
      <c r="C14" s="1">
        <f>(C6/C$4)*100</f>
        <v>0</v>
      </c>
      <c r="D14" s="1" t="e">
        <f>(D6/D$4)*100</f>
        <v>#DIV/0!</v>
      </c>
      <c r="E14" s="1">
        <f>(E6/E$4)*100</f>
        <v>0.0194958919370999979</v>
      </c>
      <c r="F14" s="1" t="e">
        <f>(F6/F$4)*100</f>
        <v>#DIV/0!</v>
      </c>
      <c r="G14" s="1">
        <f>(G6/G$4)*100</f>
        <v>1.65186500888100003</v>
      </c>
      <c r="H14" s="1" t="e">
        <f>(H6/H$4)*100</f>
        <v>#DIV/0!</v>
      </c>
      <c r="I14" s="1">
        <f>(I6/I$4)*100</f>
        <v>0.232876712328799984</v>
      </c>
      <c r="J14" s="1">
        <f>(J6/J$4)*100</f>
        <v>6.90603857275200017</v>
      </c>
      <c r="K14" s="1">
        <f>(K6/K$4)*100</f>
        <v>0.089301047570000005</v>
      </c>
      <c r="L14" s="1">
        <f>(L6/L$4)*100</f>
        <v>0.317208564631199996</v>
      </c>
      <c r="M14" s="1">
        <f>(M6/M$4)*100</f>
        <v>0</v>
      </c>
      <c r="N14" s="1" t="e">
        <f>(N6/N$4)*100</f>
        <v>#DIV/0!</v>
      </c>
      <c r="O14" s="2">
        <f>(O6/O$4)*100</f>
        <v>0.0104814478372999997</v>
      </c>
      <c r="P14" s="1" t="e">
        <f>(P6/P$4)*100</f>
        <v>#DIV/0!</v>
      </c>
      <c r="Q14" s="1">
        <f>(Q6/Q$4)*100</f>
        <v>0.506673257538299993</v>
      </c>
      <c r="R14" s="1" t="e">
        <f>(R6/R$4)*100</f>
        <v>#DIV/0!</v>
      </c>
      <c r="S14" s="1">
        <f>(S6/S$4)*100</f>
        <v>0.117103235747299994</v>
      </c>
      <c r="T14" s="1" t="e">
        <f>(T6/T$4)*100</f>
        <v>#DIV/0!</v>
      </c>
      <c r="U14" s="1">
        <f>(U6/U$4)*100</f>
        <v>0</v>
      </c>
      <c r="V14" s="1">
        <f>(V6/V$4)*100</f>
        <v>0</v>
      </c>
      <c r="W14" s="1">
        <f>(W6/W$4)*100</f>
        <v>0</v>
      </c>
      <c r="X14" s="1" t="e">
        <f>(X6/X$4)*100</f>
        <v>#DIV/0!</v>
      </c>
      <c r="Y14" s="1">
        <f>(Y6/Y$4)*100</f>
        <v>0</v>
      </c>
      <c r="Z14" s="1" t="e">
        <f>(Z6/Z$4)*100</f>
        <v>#DIV/0!</v>
      </c>
      <c r="AA14" s="1">
        <f>(AA6/AA$4)*100</f>
        <v>0</v>
      </c>
      <c r="AB14" s="1" t="e">
        <f>(AB6/AB$4)*100</f>
        <v>#DIV/0!</v>
      </c>
      <c r="AC14" s="1">
        <f>(AC6/AC$4)*100</f>
        <v>0.429011931894399989</v>
      </c>
      <c r="AD14" s="1" t="e">
        <f>(AD6/AD$4)*100</f>
        <v>#DIV/0!</v>
      </c>
      <c r="AE14" s="1">
        <f>(AE6/AE$4)*100</f>
        <v>0.00353356890459999962</v>
      </c>
      <c r="AF14" s="1" t="e">
        <f>(AF6/AF$4)*100</f>
        <v>#DIV/0!</v>
      </c>
      <c r="AG14" s="1">
        <f>(AG6/AG$4)*100</f>
        <v>0.0999545661063000068</v>
      </c>
      <c r="AH14" s="1">
        <f>(AH6/AH$4)*100</f>
        <v>0</v>
      </c>
      <c r="AI14" s="1" t="e">
        <f>(AI6/AI$4)*100</f>
        <v>#DIV/0!</v>
      </c>
      <c r="AJ14" s="1" t="e">
        <f>(AJ6/AJ$4)*100</f>
        <v>#DIV/0!</v>
      </c>
      <c r="AK14" s="2">
        <f>(AK6/AK$4)*100</f>
        <v>0.167986561075099994</v>
      </c>
      <c r="AL14" s="1" t="e">
        <f>(AL6/AL$4)*100</f>
        <v>#DIV/0!</v>
      </c>
      <c r="AM14" s="1" t="e">
        <f>(AM6/AM$4)*100</f>
        <v>#DIV/0!</v>
      </c>
      <c r="AN14" s="1">
        <f>(AN6/AN$4)*100</f>
        <v>0.198954745219100015</v>
      </c>
      <c r="AO14" s="1">
        <f>(AO6/AO$4)*100</f>
        <v>0.00564684623640000005</v>
      </c>
      <c r="AP14" s="1">
        <f>(AP6/AP$4)*100</f>
        <v>0.0720253529241999946</v>
      </c>
      <c r="AQ14" s="1">
        <f>(AQ6/AQ$4)*100</f>
        <v>1.35340632603410005</v>
      </c>
    </row>
    <row r="15" spans="1:43">
      <c r="A15" s="17"/>
      <c r="B15" s="1" t="e">
        <f>(B7/B$4)*100</f>
        <v>#DIV/0!</v>
      </c>
      <c r="C15" s="1">
        <f>(C7/C$4)*100</f>
        <v>0.0138995065674999996</v>
      </c>
      <c r="D15" s="1" t="e">
        <f>(D7/D$4)*100</f>
        <v>#DIV/0!</v>
      </c>
      <c r="E15" s="1">
        <f>(E7/E$4)*100</f>
        <v>0.0250661467762000001</v>
      </c>
      <c r="F15" s="1" t="e">
        <f>(F7/F$4)*100</f>
        <v>#DIV/0!</v>
      </c>
      <c r="G15" s="1">
        <f>(G7/G$4)*100</f>
        <v>1.83658969804620007</v>
      </c>
      <c r="H15" s="1" t="e">
        <f>(H7/H$4)*100</f>
        <v>#DIV/0!</v>
      </c>
      <c r="I15" s="1">
        <f>(I7/I$4)*100</f>
        <v>0.304109589041100037</v>
      </c>
      <c r="J15" s="1">
        <f>(J7/J$4)*100</f>
        <v>6.01330675724990016</v>
      </c>
      <c r="K15" s="1">
        <f>(K7/K$4)*100</f>
        <v>0.315988322170700009</v>
      </c>
      <c r="L15" s="1">
        <f>(L7/L$4)*100</f>
        <v>0.558419243986300096</v>
      </c>
      <c r="M15" s="1">
        <f>(M7/M$4)*100</f>
        <v>0.0510911612291000061</v>
      </c>
      <c r="N15" s="1" t="e">
        <f>(N7/N$4)*100</f>
        <v>#DIV/0!</v>
      </c>
      <c r="O15" s="2">
        <f>(O7/O$4)*100</f>
        <v>0.513590944029099994</v>
      </c>
      <c r="P15" s="1" t="e">
        <f>(P7/P$4)*100</f>
        <v>#DIV/0!</v>
      </c>
      <c r="Q15" s="1">
        <f>(Q7/Q$4)*100</f>
        <v>0.630252100840300056</v>
      </c>
      <c r="R15" s="1" t="e">
        <f>(R7/R$4)*100</f>
        <v>#DIV/0!</v>
      </c>
      <c r="S15" s="1">
        <f>(S7/S$4)*100</f>
        <v>0.326656394452999965</v>
      </c>
      <c r="T15" s="1" t="e">
        <f>(T7/T$4)*100</f>
        <v>#DIV/0!</v>
      </c>
      <c r="U15" s="1">
        <f>(U7/U$4)*100</f>
        <v>0.0182276635172999981</v>
      </c>
      <c r="V15" s="1">
        <f>(V7/V$4)*100</f>
        <v>0</v>
      </c>
      <c r="W15" s="1">
        <f>(W7/W$4)*100</f>
        <v>0</v>
      </c>
      <c r="X15" s="1" t="e">
        <f>(X7/X$4)*100</f>
        <v>#DIV/0!</v>
      </c>
      <c r="Y15" s="1">
        <f>(Y7/Y$4)*100</f>
        <v>0</v>
      </c>
      <c r="Z15" s="1" t="e">
        <f>(Z7/Z$4)*100</f>
        <v>#DIV/0!</v>
      </c>
      <c r="AA15" s="1">
        <f>(AA7/AA$4)*100</f>
        <v>0.00939467009050000179</v>
      </c>
      <c r="AB15" s="1" t="e">
        <f>(AB7/AB$4)*100</f>
        <v>#DIV/0!</v>
      </c>
      <c r="AC15" s="1">
        <f>(AC7/AC$4)*100</f>
        <v>0.0837913929480999897</v>
      </c>
      <c r="AD15" s="1" t="e">
        <f>(AD7/AD$4)*100</f>
        <v>#DIV/0!</v>
      </c>
      <c r="AE15" s="1">
        <f>(AE7/AE$4)*100</f>
        <v>0</v>
      </c>
      <c r="AF15" s="1" t="e">
        <f>(AF7/AF$4)*100</f>
        <v>#DIV/0!</v>
      </c>
      <c r="AG15" s="1">
        <f>(AG7/AG$4)*100</f>
        <v>0.19688020596700003</v>
      </c>
      <c r="AH15" s="1">
        <f>(AH7/AH$4)*100</f>
        <v>0.0113279148141000019</v>
      </c>
      <c r="AI15" s="1" t="e">
        <f>(AI7/AI$4)*100</f>
        <v>#DIV/0!</v>
      </c>
      <c r="AJ15" s="1" t="e">
        <f>(AJ7/AJ$4)*100</f>
        <v>#DIV/0!</v>
      </c>
      <c r="AK15" s="2">
        <f>(AK7/AK$4)*100</f>
        <v>1.30275292262329989</v>
      </c>
      <c r="AL15" s="1" t="e">
        <f>(AL7/AL$4)*100</f>
        <v>#DIV/0!</v>
      </c>
      <c r="AM15" s="1" t="e">
        <f>(AM7/AM$4)*100</f>
        <v>#DIV/0!</v>
      </c>
      <c r="AN15" s="1">
        <f>(AN7/AN$4)*100</f>
        <v>0</v>
      </c>
      <c r="AO15" s="1">
        <f>(AO7/AO$4)*100</f>
        <v>0</v>
      </c>
      <c r="AP15" s="1">
        <f>(AP7/AP$4)*100</f>
        <v>0.00360126764620000017</v>
      </c>
      <c r="AQ15" s="1">
        <f>(AQ7/AQ$4)*100</f>
        <v>0.231143552311400002</v>
      </c>
    </row>
    <row r="16" spans="1:43">
      <c r="A16" s="17"/>
      <c r="B16" s="1" t="e">
        <f>(B8/B$4)*100</f>
        <v>#DIV/0!</v>
      </c>
      <c r="C16" s="1">
        <f>(C8/C$4)*100</f>
        <v>1.61581763847380007</v>
      </c>
      <c r="D16" s="1" t="e">
        <f>(D8/D$4)*100</f>
        <v>#DIV/0!</v>
      </c>
      <c r="E16" s="1">
        <f>(E8/E$4)*100</f>
        <v>2.76563152764239994</v>
      </c>
      <c r="F16" s="1" t="e">
        <f>(F8/F$4)*100</f>
        <v>#DIV/0!</v>
      </c>
      <c r="G16" s="1">
        <f>(G8/G$4)*100</f>
        <v>6.31261101243339962</v>
      </c>
      <c r="H16" s="1" t="e">
        <f>(H8/H$4)*100</f>
        <v>#DIV/0!</v>
      </c>
      <c r="I16" s="1">
        <f>(I8/I$4)*100</f>
        <v>1.06027397260269995</v>
      </c>
      <c r="J16" s="1">
        <f>(J8/J$4)*100</f>
        <v>9.61792201229610022</v>
      </c>
      <c r="K16" s="1">
        <f>(K8/K$4)*100</f>
        <v>4.14906405632839981</v>
      </c>
      <c r="L16" s="1">
        <f>(L8/L$4)*100</f>
        <v>10.5141422151731003</v>
      </c>
      <c r="M16" s="1">
        <f>(M8/M$4)*100</f>
        <v>3.18954820816000018</v>
      </c>
      <c r="N16" s="1" t="e">
        <f>(N8/N$4)*100</f>
        <v>#DIV/0!</v>
      </c>
      <c r="O16" s="2">
        <f>(O8/O$4)*100</f>
        <v>1.4848717769548001</v>
      </c>
      <c r="P16" s="1" t="e">
        <f>(P8/P$4)*100</f>
        <v>#DIV/0!</v>
      </c>
      <c r="Q16" s="1">
        <f>(Q8/Q$4)*100</f>
        <v>2.43450321304989981</v>
      </c>
      <c r="R16" s="1" t="e">
        <f>(R8/R$4)*100</f>
        <v>#DIV/0!</v>
      </c>
      <c r="S16" s="1">
        <f>(S8/S$4)*100</f>
        <v>1.47611710323569989</v>
      </c>
      <c r="T16" s="1" t="e">
        <f>(T8/T$4)*100</f>
        <v>#DIV/0!</v>
      </c>
      <c r="U16" s="1">
        <f>(U8/U$4)*100</f>
        <v>1.74681775374429993</v>
      </c>
      <c r="V16" s="1">
        <f>(V8/V$4)*100</f>
        <v>0</v>
      </c>
      <c r="W16" s="1">
        <f>(W8/W$4)*100</f>
        <v>3.6225596529284001</v>
      </c>
      <c r="X16" s="1" t="e">
        <f>(X8/X$4)*100</f>
        <v>#DIV/0!</v>
      </c>
      <c r="Y16" s="1">
        <f>(Y8/Y$4)*100</f>
        <v>2.20803751709759988</v>
      </c>
      <c r="Z16" s="1" t="e">
        <f>(Z8/Z$4)*100</f>
        <v>#DIV/0!</v>
      </c>
      <c r="AA16" s="1">
        <f>(AA8/AA$4)*100</f>
        <v>2.89668994457140005</v>
      </c>
      <c r="AB16" s="1" t="e">
        <f>(AB8/AB$4)*100</f>
        <v>#DIV/0!</v>
      </c>
      <c r="AC16" s="1">
        <f>(AC8/AC$4)*100</f>
        <v>3.35500737364260004</v>
      </c>
      <c r="AD16" s="1" t="e">
        <f>(AD8/AD$4)*100</f>
        <v>#DIV/0!</v>
      </c>
      <c r="AE16" s="1">
        <f>(AE8/AE$4)*100</f>
        <v>2.20848056537100002</v>
      </c>
      <c r="AF16" s="1" t="e">
        <f>(AF8/AF$4)*100</f>
        <v>#DIV/0!</v>
      </c>
      <c r="AG16" s="1">
        <f>(AG8/AG$4)*100</f>
        <v>1.39633499924280002</v>
      </c>
      <c r="AH16" s="1">
        <f>(AH8/AH$4)*100</f>
        <v>0.0226558296282000038</v>
      </c>
      <c r="AI16" s="1" t="e">
        <f>(AI8/AI$4)*100</f>
        <v>#DIV/0!</v>
      </c>
      <c r="AJ16" s="1" t="e">
        <f>(AJ8/AJ$4)*100</f>
        <v>#DIV/0!</v>
      </c>
      <c r="AK16" s="2">
        <f>(AK8/AK$4)*100</f>
        <v>2.26610442593160011</v>
      </c>
      <c r="AL16" s="1" t="e">
        <f>(AL8/AL$4)*100</f>
        <v>#DIV/0!</v>
      </c>
      <c r="AM16" s="1" t="e">
        <f>(AM8/AM$4)*100</f>
        <v>#DIV/0!</v>
      </c>
      <c r="AN16" s="1">
        <f>(AN8/AN$4)*100</f>
        <v>1.11058320465609994</v>
      </c>
      <c r="AO16" s="1">
        <f>(AO8/AO$4)*100</f>
        <v>0.731266587610799945</v>
      </c>
      <c r="AP16" s="1">
        <f>(AP8/AP$4)*100</f>
        <v>0.0108038029385999979</v>
      </c>
      <c r="AQ16" s="1">
        <f>(AQ8/AQ$4)*100</f>
        <v>1.58759124087590013</v>
      </c>
    </row>
    <row r="17" spans="1:43">
      <c r="A17" s="17"/>
      <c r="B17" s="1" t="e">
        <f>(B9/B$4)*100</f>
        <v>#DIV/0!</v>
      </c>
      <c r="C17" s="1">
        <f>(C9/C$4)*100</f>
        <v>81.6491764542358993</v>
      </c>
      <c r="D17" s="1" t="e">
        <f>(D9/D$4)*100</f>
        <v>#DIV/0!</v>
      </c>
      <c r="E17" s="1">
        <f>(E9/E$4)*100</f>
        <v>79.7716195515944975</v>
      </c>
      <c r="F17" s="1" t="e">
        <f>(F9/F$4)*100</f>
        <v>#DIV/0!</v>
      </c>
      <c r="G17" s="1">
        <f>(G9/G$4)*100</f>
        <v>39.0301953818827982</v>
      </c>
      <c r="H17" s="1" t="e">
        <f>(H9/H$4)*100</f>
        <v>#DIV/0!</v>
      </c>
      <c r="I17" s="1">
        <f>(I9/I$4)*100</f>
        <v>60.5041095890411</v>
      </c>
      <c r="J17" s="1">
        <f>(J9/J$4)*100</f>
        <v>36.3016198309985967</v>
      </c>
      <c r="K17" s="1">
        <f>(K9/K$4)*100</f>
        <v>55.2910870685213993</v>
      </c>
      <c r="L17" s="1">
        <f>(L9/L$4)*100</f>
        <v>60.8478720592122997</v>
      </c>
      <c r="M17" s="1">
        <f>(M9/M$4)*100</f>
        <v>55.7842493248667992</v>
      </c>
      <c r="N17" s="1" t="e">
        <f>(N9/N$4)*100</f>
        <v>#DIV/0!</v>
      </c>
      <c r="O17" s="2">
        <f>(O9/O$4)*100</f>
        <v>61.6798267067291022</v>
      </c>
      <c r="P17" s="1" t="e">
        <f>(P9/P$4)*100</f>
        <v>#DIV/0!</v>
      </c>
      <c r="Q17" s="1">
        <f>(Q9/Q$4)*100</f>
        <v>14.1992090954028995</v>
      </c>
      <c r="R17" s="1" t="e">
        <f>(R9/R$4)*100</f>
        <v>#DIV/0!</v>
      </c>
      <c r="S17" s="1">
        <f>(S9/S$4)*100</f>
        <v>31.882896764252699</v>
      </c>
      <c r="T17" s="1" t="e">
        <f>(T9/T$4)*100</f>
        <v>#DIV/0!</v>
      </c>
      <c r="U17" s="1">
        <f>(U9/U$4)*100</f>
        <v>29.5926117203875982</v>
      </c>
      <c r="V17" s="1">
        <f>(V9/V$4)*100</f>
        <v>3.88529731805670018</v>
      </c>
      <c r="W17" s="1">
        <f>(W9/W$4)*100</f>
        <v>21.075302138208901</v>
      </c>
      <c r="X17" s="1" t="e">
        <f>(X9/X$4)*100</f>
        <v>#DIV/0!</v>
      </c>
      <c r="Y17" s="1">
        <f>(Y9/Y$4)*100</f>
        <v>23.0117892268612003</v>
      </c>
      <c r="Z17" s="1" t="e">
        <f>(Z9/Z$4)*100</f>
        <v>#DIV/0!</v>
      </c>
      <c r="AA17" s="1">
        <f>(AA9/AA$4)*100</f>
        <v>13.3623524253907</v>
      </c>
      <c r="AB17" s="1" t="e">
        <f>(AB9/AB$4)*100</f>
        <v>#DIV/0!</v>
      </c>
      <c r="AC17" s="1">
        <f>(AC9/AC$4)*100</f>
        <v>16.8923448183403018</v>
      </c>
      <c r="AD17" s="1" t="e">
        <f>(AD9/AD$4)*100</f>
        <v>#DIV/0!</v>
      </c>
      <c r="AE17" s="1">
        <f>(AE9/AE$4)*100</f>
        <v>15.9929328621908002</v>
      </c>
      <c r="AF17" s="1" t="e">
        <f>(AF9/AF$4)*100</f>
        <v>#DIV/0!</v>
      </c>
      <c r="AG17" s="1">
        <f>(AG9/AG$4)*100</f>
        <v>9.19279115553539938</v>
      </c>
      <c r="AH17" s="1">
        <f>(AH9/AH$4)*100</f>
        <v>14.6271700036816004</v>
      </c>
      <c r="AI17" s="1" t="e">
        <f>(AI9/AI$4)*100</f>
        <v>#DIV/0!</v>
      </c>
      <c r="AJ17" s="1" t="e">
        <f>(AJ9/AJ$4)*100</f>
        <v>#DIV/0!</v>
      </c>
      <c r="AK17" s="2">
        <f>(AK9/AK$4)*100</f>
        <v>47.3310706572045987</v>
      </c>
      <c r="AL17" s="1" t="e">
        <f>(AL9/AL$4)*100</f>
        <v>#DIV/0!</v>
      </c>
      <c r="AM17" s="1" t="e">
        <f>(AM9/AM$4)*100</f>
        <v>#DIV/0!</v>
      </c>
      <c r="AN17" s="1">
        <f>(AN9/AN$4)*100</f>
        <v>44.4500534505285998</v>
      </c>
      <c r="AO17" s="1">
        <f>(AO9/AO$4)*100</f>
        <v>44.641142921678302</v>
      </c>
      <c r="AP17" s="1">
        <f>(AP9/AP$4)*100</f>
        <v>8.54220685681359981</v>
      </c>
      <c r="AQ17" s="1">
        <f>(AQ9/AQ$4)*100</f>
        <v>32.521289537712903</v>
      </c>
    </row>
    <row r="18" spans="1:43">
      <c r="A18" s="17"/>
      <c r="B18" s="1" t="e">
        <f>(B10/B$4)*100</f>
        <v>#DIV/0!</v>
      </c>
      <c r="C18" s="1">
        <f>(C10/C$4)*100</f>
        <v>16.4118423795955017</v>
      </c>
      <c r="D18" s="1" t="e">
        <f>(D10/D$4)*100</f>
        <v>#DIV/0!</v>
      </c>
      <c r="E18" s="1">
        <f>(E10/E$4)*100</f>
        <v>17.0728310820219988</v>
      </c>
      <c r="F18" s="1" t="e">
        <f>(F10/F$4)*100</f>
        <v>#DIV/0!</v>
      </c>
      <c r="G18" s="1">
        <f>(G10/G$4)*100</f>
        <v>47.5062166962700019</v>
      </c>
      <c r="H18" s="1" t="e">
        <f>(H10/H$4)*100</f>
        <v>#DIV/0!</v>
      </c>
      <c r="I18" s="1">
        <f>(I10/I$4)*100</f>
        <v>36.5095890410959001</v>
      </c>
      <c r="J18" s="1">
        <f>(J10/J$4)*100</f>
        <v>35.8973639145447976</v>
      </c>
      <c r="K18" s="1">
        <f>(K10/K$4)*100</f>
        <v>39.1001202129487027</v>
      </c>
      <c r="L18" s="1">
        <f>(L10/L$4)*100</f>
        <v>26.7149088025376997</v>
      </c>
      <c r="M18" s="1">
        <f>(M10/M$4)*100</f>
        <v>39.5153638420553008</v>
      </c>
      <c r="N18" s="1" t="e">
        <f>(N10/N$4)*100</f>
        <v>#DIV/0!</v>
      </c>
      <c r="O18" s="2">
        <f>(O10/O$4)*100</f>
        <v>35.3783802669275005</v>
      </c>
      <c r="P18" s="1" t="e">
        <f>(P10/P$4)*100</f>
        <v>#DIV/0!</v>
      </c>
      <c r="Q18" s="1">
        <f>(Q10/Q$4)*100</f>
        <v>71.0084033613446053</v>
      </c>
      <c r="R18" s="1" t="e">
        <f>(R10/R$4)*100</f>
        <v>#DIV/0!</v>
      </c>
      <c r="S18" s="1">
        <f>(S10/S$4)*100</f>
        <v>64.1787365177195994</v>
      </c>
      <c r="T18" s="1" t="e">
        <f>(T10/T$4)*100</f>
        <v>#DIV/0!</v>
      </c>
      <c r="U18" s="1">
        <f>(U10/U$4)*100</f>
        <v>66.6129963240879022</v>
      </c>
      <c r="V18" s="1">
        <f>(V10/V$4)*100</f>
        <v>91.5413172886130013</v>
      </c>
      <c r="W18" s="1">
        <f>(W10/W$4)*100</f>
        <v>71.4781530833592029</v>
      </c>
      <c r="X18" s="1" t="e">
        <f>(X10/X$4)*100</f>
        <v>#DIV/0!</v>
      </c>
      <c r="Y18" s="1">
        <f>(Y10/Y$4)*100</f>
        <v>71.8263531557350063</v>
      </c>
      <c r="Z18" s="1" t="e">
        <f>(Z10/Z$4)*100</f>
        <v>#DIV/0!</v>
      </c>
      <c r="AA18" s="1">
        <f>(AA10/AA$4)*100</f>
        <v>75.3671750227038046</v>
      </c>
      <c r="AB18" s="1" t="e">
        <f>(AB10/AB$4)*100</f>
        <v>#DIV/0!</v>
      </c>
      <c r="AC18" s="1">
        <f>(AC10/AC$4)*100</f>
        <v>76.1864861241453042</v>
      </c>
      <c r="AD18" s="1" t="e">
        <f>(AD10/AD$4)*100</f>
        <v>#DIV/0!</v>
      </c>
      <c r="AE18" s="1">
        <f>(AE10/AE$4)*100</f>
        <v>79.1272084805654004</v>
      </c>
      <c r="AF18" s="1" t="e">
        <f>(AF10/AF$4)*100</f>
        <v>#DIV/0!</v>
      </c>
      <c r="AG18" s="1">
        <f>(AG10/AG$4)*100</f>
        <v>77.0467969104953028</v>
      </c>
      <c r="AH18" s="1">
        <f>(AH10/AH$4)*100</f>
        <v>81.8186967234007057</v>
      </c>
      <c r="AI18" s="1" t="e">
        <f>(AI10/AI$4)*100</f>
        <v>#DIV/0!</v>
      </c>
      <c r="AJ18" s="1" t="e">
        <f>(AJ10/AJ$4)*100</f>
        <v>#DIV/0!</v>
      </c>
      <c r="AK18" s="2">
        <f>(AK10/AK$4)*100</f>
        <v>47.7836058829579002</v>
      </c>
      <c r="AL18" s="1" t="e">
        <f>(AL10/AL$4)*100</f>
        <v>#DIV/0!</v>
      </c>
      <c r="AM18" s="1" t="e">
        <f>(AM10/AM$4)*100</f>
        <v>#DIV/0!</v>
      </c>
      <c r="AN18" s="1">
        <f>(AN10/AN$4)*100</f>
        <v>52.6992516926001002</v>
      </c>
      <c r="AO18" s="1">
        <f>(AO10/AO$4)*100</f>
        <v>53.5038680896718972</v>
      </c>
      <c r="AP18" s="1">
        <f>(AP10/AP$4)*100</f>
        <v>80.3874963987323952</v>
      </c>
      <c r="AQ18" s="1">
        <f>(AQ10/AQ$4)*100</f>
        <v>62.305352798053498</v>
      </c>
    </row>
    <row r="19" spans="1:43">
      <c r="A19" s="17"/>
      <c r="B19" s="1" t="e">
        <f>(B11/B$4)*100</f>
        <v>#DIV/0!</v>
      </c>
      <c r="C19" s="1">
        <f>(C11/C$4)*100</f>
        <v>0.295364514559699955</v>
      </c>
      <c r="D19" s="1" t="e">
        <f>(D11/D$4)*100</f>
        <v>#DIV/0!</v>
      </c>
      <c r="E19" s="1">
        <f>(E11/E$4)*100</f>
        <v>0.295223506475400033</v>
      </c>
      <c r="F19" s="1" t="e">
        <f>(F11/F$4)*100</f>
        <v>#DIV/0!</v>
      </c>
      <c r="G19" s="1">
        <f>(G11/G$4)*100</f>
        <v>3.47424511545289993</v>
      </c>
      <c r="H19" s="1" t="e">
        <f>(H11/H$4)*100</f>
        <v>#DIV/0!</v>
      </c>
      <c r="I19" s="1">
        <f>(I11/I$4)*100</f>
        <v>1.33698630136989993</v>
      </c>
      <c r="J19" s="1">
        <f>(J11/J$4)*100</f>
        <v>5.16268493304510034</v>
      </c>
      <c r="K19" s="1">
        <f>(K11/K$4)*100</f>
        <v>1.01665808002750002</v>
      </c>
      <c r="L19" s="1">
        <f>(L11/L$4)*100</f>
        <v>0.994581020354200085</v>
      </c>
      <c r="M19" s="1">
        <f>(M11/M$4)*100</f>
        <v>1.38676009050430004</v>
      </c>
      <c r="N19" s="1" t="e">
        <f>(N11/N$4)*100</f>
        <v>#DIV/0!</v>
      </c>
      <c r="O19" s="2">
        <f>(O11/O$4)*100</f>
        <v>0.87345398644400003</v>
      </c>
      <c r="P19" s="1" t="e">
        <f>(P11/P$4)*100</f>
        <v>#DIV/0!</v>
      </c>
      <c r="Q19" s="1">
        <f>(Q11/Q$4)*100</f>
        <v>11.1756467292799009</v>
      </c>
      <c r="R19" s="1" t="e">
        <f>(R11/R$4)*100</f>
        <v>#DIV/0!</v>
      </c>
      <c r="S19" s="1">
        <f>(S11/S$4)*100</f>
        <v>2.01232665639449992</v>
      </c>
      <c r="T19" s="1" t="e">
        <f>(T11/T$4)*100</f>
        <v>#DIV/0!</v>
      </c>
      <c r="U19" s="1">
        <f>(U11/U$4)*100</f>
        <v>2.01111887474560014</v>
      </c>
      <c r="V19" s="1">
        <f>(V11/V$4)*100</f>
        <v>4.55738334506820042</v>
      </c>
      <c r="W19" s="1">
        <f>(W11/W$4)*100</f>
        <v>3.78370003098849983</v>
      </c>
      <c r="X19" s="1" t="e">
        <f>(X11/X$4)*100</f>
        <v>#DIV/0!</v>
      </c>
      <c r="Y19" s="1">
        <f>(Y11/Y$4)*100</f>
        <v>2.95382010030610012</v>
      </c>
      <c r="Z19" s="1" t="e">
        <f>(Z11/Z$4)*100</f>
        <v>#DIV/0!</v>
      </c>
      <c r="AA19" s="1">
        <f>(AA11/AA$4)*100</f>
        <v>8.28609901982279951</v>
      </c>
      <c r="AB19" s="1" t="e">
        <f>(AB11/AB$4)*100</f>
        <v>#DIV/0!</v>
      </c>
      <c r="AC19" s="1">
        <f>(AC11/AC$4)*100</f>
        <v>3.05671001474730009</v>
      </c>
      <c r="AD19" s="1" t="e">
        <f>(AD11/AD$4)*100</f>
        <v>#DIV/0!</v>
      </c>
      <c r="AE19" s="1">
        <f>(AE11/AE$4)*100</f>
        <v>2.61484098939929988</v>
      </c>
      <c r="AF19" s="1" t="e">
        <f>(AF11/AF$4)*100</f>
        <v>#DIV/0!</v>
      </c>
      <c r="AG19" s="1">
        <f>(AG11/AG$4)*100</f>
        <v>12.0248371952142996</v>
      </c>
      <c r="AH19" s="1">
        <f>(AH11/AH$4)*100</f>
        <v>3.55979723032480022</v>
      </c>
      <c r="AI19" s="1" t="e">
        <f>(AI11/AI$4)*100</f>
        <v>#DIV/0!</v>
      </c>
      <c r="AJ19" s="1" t="e">
        <f>(AJ11/AJ$4)*100</f>
        <v>#DIV/0!</v>
      </c>
      <c r="AK19" s="2">
        <f>(AK11/AK$4)*100</f>
        <v>1.00106277212110006</v>
      </c>
      <c r="AL19" s="1" t="e">
        <f>(AL11/AL$4)*100</f>
        <v>#DIV/0!</v>
      </c>
      <c r="AM19" s="1" t="e">
        <f>(AM11/AM$4)*100</f>
        <v>#DIV/0!</v>
      </c>
      <c r="AN19" s="1">
        <f>(AN11/AN$4)*100</f>
        <v>1.47582848319279991</v>
      </c>
      <c r="AO19" s="1">
        <f>(AO11/AO$4)*100</f>
        <v>1.10395843921169989</v>
      </c>
      <c r="AP19" s="1">
        <f>(AP11/AP$4)*100</f>
        <v>10.9550561797752994</v>
      </c>
      <c r="AQ19" s="1">
        <f>(AQ11/AQ$4)*100</f>
        <v>1.96472019464719985</v>
      </c>
    </row>
    <row r="20" spans="1:43">
      <c r="A20" s="18"/>
      <c r="B20" s="1" t="e">
        <f>(B12/B$4)*100</f>
        <v>#DIV/0!</v>
      </c>
      <c r="C20" s="1">
        <f>(C12/C$4)*100</f>
        <v>0.00694975328379999979</v>
      </c>
      <c r="D20" s="1" t="e">
        <f>(D12/D$4)*100</f>
        <v>#DIV/0!</v>
      </c>
      <c r="E20" s="1">
        <f>(E12/E$4)*100</f>
        <v>0.0306364016153999996</v>
      </c>
      <c r="F20" s="1" t="e">
        <f>(F12/F$4)*100</f>
        <v>#DIV/0!</v>
      </c>
      <c r="G20" s="1">
        <f>(G12/G$4)*100</f>
        <v>0.156305506216700003</v>
      </c>
      <c r="H20" s="1" t="e">
        <f>(H12/H$4)*100</f>
        <v>#DIV/0!</v>
      </c>
      <c r="I20" s="1">
        <f>(I12/I$4)*100</f>
        <v>0.0520547945205000051</v>
      </c>
      <c r="J20" s="1">
        <f>(J12/J$4)*100</f>
        <v>0.0870273153477000072</v>
      </c>
      <c r="K20" s="1">
        <f>(K12/K$4)*100</f>
        <v>0.0343465567576999975</v>
      </c>
      <c r="L20" s="1">
        <f>(L12/L$4)*100</f>
        <v>0</v>
      </c>
      <c r="M20" s="1">
        <f>(M12/M$4)*100</f>
        <v>0.0109481059777</v>
      </c>
      <c r="N20" s="1" t="e">
        <f>(N12/N$4)*100</f>
        <v>#DIV/0!</v>
      </c>
      <c r="O20" s="2">
        <f>(O12/O$4)*100</f>
        <v>0.0104814478372999997</v>
      </c>
      <c r="P20" s="1" t="e">
        <f>(P12/P$4)*100</f>
        <v>#DIV/0!</v>
      </c>
      <c r="Q20" s="1">
        <f>(Q12/Q$4)*100</f>
        <v>0.0411929477673000033</v>
      </c>
      <c r="R20" s="1" t="e">
        <f>(R12/R$4)*100</f>
        <v>#DIV/0!</v>
      </c>
      <c r="S20" s="1">
        <f>(S12/S$4)*100</f>
        <v>0</v>
      </c>
      <c r="T20" s="1" t="e">
        <f>(T12/T$4)*100</f>
        <v>#DIV/0!</v>
      </c>
      <c r="U20" s="1">
        <f>(U12/U$4)*100</f>
        <v>0.0121517756782000008</v>
      </c>
      <c r="V20" s="1">
        <f>(V12/V$4)*100</f>
        <v>0.00960122895730000003</v>
      </c>
      <c r="W20" s="1">
        <f>(W12/W$4)*100</f>
        <v>0.0340873876665999997</v>
      </c>
      <c r="X20" s="1" t="e">
        <f>(X12/X$4)*100</f>
        <v>#DIV/0!</v>
      </c>
      <c r="Y20" s="1">
        <f>(Y12/Y$4)*100</f>
        <v>0.00651338500620000005</v>
      </c>
      <c r="Z20" s="1" t="e">
        <f>(Z12/Z$4)*100</f>
        <v>#DIV/0!</v>
      </c>
      <c r="AA20" s="1">
        <f>(AA12/AA$4)*100</f>
        <v>0.0156577834841999985</v>
      </c>
      <c r="AB20" s="1" t="e">
        <f>(AB12/AB$4)*100</f>
        <v>#DIV/0!</v>
      </c>
      <c r="AC20" s="1">
        <f>(AC12/AC$4)*100</f>
        <v>0.0134066228717000002</v>
      </c>
      <c r="AD20" s="1" t="e">
        <f>(AD12/AD$4)*100</f>
        <v>#DIV/0!</v>
      </c>
      <c r="AE20" s="1">
        <f>(AE12/AE$4)*100</f>
        <v>0.0459363957597000017</v>
      </c>
      <c r="AF20" s="1" t="e">
        <f>(AF12/AF$4)*100</f>
        <v>#DIV/0!</v>
      </c>
      <c r="AG20" s="1">
        <f>(AG12/AG$4)*100</f>
        <v>0.0393760411933999954</v>
      </c>
      <c r="AH20" s="1">
        <f>(AH12/AH$4)*100</f>
        <v>0.00566395740699999983</v>
      </c>
      <c r="AI20" s="1" t="e">
        <f>(AI12/AI$4)*100</f>
        <v>#DIV/0!</v>
      </c>
      <c r="AJ20" s="1" t="e">
        <f>(AJ12/AJ$4)*100</f>
        <v>#DIV/0!</v>
      </c>
      <c r="AK20" s="2">
        <f>(AK12/AK$4)*100</f>
        <v>0.147416778086300004</v>
      </c>
      <c r="AL20" s="1" t="e">
        <f>(AL12/AL$4)*100</f>
        <v>#DIV/0!</v>
      </c>
      <c r="AM20" s="1" t="e">
        <f>(AM12/AM$4)*100</f>
        <v>#DIV/0!</v>
      </c>
      <c r="AN20" s="1">
        <f>(AN12/AN$4)*100</f>
        <v>0.0267252642832000031</v>
      </c>
      <c r="AO20" s="1">
        <f>(AO12/AO$4)*100</f>
        <v>0.022587384945500002</v>
      </c>
      <c r="AP20" s="1">
        <f>(AP12/AP$4)*100</f>
        <v>0.00360126764620000017</v>
      </c>
      <c r="AQ20" s="1">
        <f>(AQ12/AQ$4)*100</f>
        <v>0.0243309002433000021</v>
      </c>
    </row>
    <row r="21" spans="1:43">
      <c r="A21" s="1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>
      <c r="A22" s="16" t="s">
        <v>44</v>
      </c>
      <c r="B22" s="1" t="e">
        <f>B14</f>
        <v>#DIV/0!</v>
      </c>
      <c r="C22" s="1">
        <f>C14</f>
        <v>0</v>
      </c>
      <c r="D22" s="1" t="e">
        <f>D14</f>
        <v>#DIV/0!</v>
      </c>
      <c r="E22" s="1">
        <f>E14</f>
        <v>0.0194958919370999979</v>
      </c>
      <c r="F22" s="1" t="e">
        <f>F14</f>
        <v>#DIV/0!</v>
      </c>
      <c r="G22" s="1">
        <f>G14</f>
        <v>1.65186500888100003</v>
      </c>
      <c r="H22" s="1" t="e">
        <f>H14</f>
        <v>#DIV/0!</v>
      </c>
      <c r="I22" s="1">
        <f>I14</f>
        <v>0.232876712328799984</v>
      </c>
      <c r="J22" s="1">
        <f>J14</f>
        <v>6.90603857275200017</v>
      </c>
      <c r="K22" s="1">
        <f>K14</f>
        <v>0.089301047570000005</v>
      </c>
      <c r="L22" s="1">
        <f>L14</f>
        <v>0.317208564631199996</v>
      </c>
      <c r="M22" s="1">
        <f>M14</f>
        <v>0</v>
      </c>
      <c r="N22" s="1" t="e">
        <f>N14</f>
        <v>#DIV/0!</v>
      </c>
      <c r="O22" s="2">
        <f>O14</f>
        <v>0.0104814478372999997</v>
      </c>
      <c r="P22" s="1" t="e">
        <f>P14</f>
        <v>#DIV/0!</v>
      </c>
      <c r="Q22" s="1">
        <f>Q14</f>
        <v>0.506673257538299993</v>
      </c>
      <c r="R22" s="1" t="e">
        <f>R14</f>
        <v>#DIV/0!</v>
      </c>
      <c r="S22" s="1">
        <f>S14</f>
        <v>0.117103235747299994</v>
      </c>
      <c r="T22" s="1" t="e">
        <f>T14</f>
        <v>#DIV/0!</v>
      </c>
      <c r="U22" s="1">
        <f>U14</f>
        <v>0</v>
      </c>
      <c r="V22" s="1">
        <f>V14</f>
        <v>0</v>
      </c>
      <c r="W22" s="1">
        <f>W14</f>
        <v>0</v>
      </c>
      <c r="X22" s="1" t="e">
        <f>X14</f>
        <v>#DIV/0!</v>
      </c>
      <c r="Y22" s="1">
        <f>Y14</f>
        <v>0</v>
      </c>
      <c r="Z22" s="1" t="e">
        <f>Z14</f>
        <v>#DIV/0!</v>
      </c>
      <c r="AA22" s="1">
        <f>AA14</f>
        <v>0</v>
      </c>
      <c r="AB22" s="1" t="e">
        <f>AB14</f>
        <v>#DIV/0!</v>
      </c>
      <c r="AC22" s="1">
        <f>AC14</f>
        <v>0.429011931894399989</v>
      </c>
      <c r="AD22" s="1" t="e">
        <f>AD14</f>
        <v>#DIV/0!</v>
      </c>
      <c r="AE22" s="1">
        <f>AE14</f>
        <v>0.00353356890459999962</v>
      </c>
      <c r="AF22" s="1" t="e">
        <f>AF14</f>
        <v>#DIV/0!</v>
      </c>
      <c r="AG22" s="1">
        <f>AG14</f>
        <v>0.0999545661063000068</v>
      </c>
      <c r="AH22" s="1">
        <f>AH14</f>
        <v>0</v>
      </c>
      <c r="AI22" s="1" t="e">
        <f>AI14</f>
        <v>#DIV/0!</v>
      </c>
      <c r="AJ22" s="1" t="e">
        <f>AJ14</f>
        <v>#DIV/0!</v>
      </c>
      <c r="AK22" s="2">
        <f>AK14</f>
        <v>0.167986561075099994</v>
      </c>
      <c r="AL22" s="1" t="e">
        <f>AL14</f>
        <v>#DIV/0!</v>
      </c>
      <c r="AM22" s="1" t="e">
        <f>AM14</f>
        <v>#DIV/0!</v>
      </c>
      <c r="AN22" s="1">
        <f>AN14</f>
        <v>0.198954745219100015</v>
      </c>
      <c r="AO22" s="1">
        <f>AO14</f>
        <v>0.00564684623640000005</v>
      </c>
      <c r="AP22" s="1">
        <f>AP14</f>
        <v>0.0720253529241999946</v>
      </c>
      <c r="AQ22" s="1">
        <f>AQ14</f>
        <v>1.35340632603410005</v>
      </c>
    </row>
    <row r="23" spans="1:43">
      <c r="A23" s="17"/>
      <c r="B23" s="1" t="e">
        <f>B15+B22</f>
        <v>#DIV/0!</v>
      </c>
      <c r="C23" s="1">
        <f>C15+C22</f>
        <v>0.0138995065674999996</v>
      </c>
      <c r="D23" s="1" t="e">
        <f>D15+D22</f>
        <v>#DIV/0!</v>
      </c>
      <c r="E23" s="1">
        <f>E15+E22</f>
        <v>0.0445620387133000051</v>
      </c>
      <c r="F23" s="1" t="e">
        <f>F15+F22</f>
        <v>#DIV/0!</v>
      </c>
      <c r="G23" s="1">
        <f>G15+G22</f>
        <v>3.48845470692719983</v>
      </c>
      <c r="H23" s="1" t="e">
        <f>H15+H22</f>
        <v>#DIV/0!</v>
      </c>
      <c r="I23" s="1">
        <f>I15+I22</f>
        <v>0.536986301369899977</v>
      </c>
      <c r="J23" s="1">
        <f>J15+J22</f>
        <v>12.9193453300018994</v>
      </c>
      <c r="K23" s="1">
        <f>K15+K22</f>
        <v>0.405289369740699978</v>
      </c>
      <c r="L23" s="1">
        <f>L15+L22</f>
        <v>0.875627808617499959</v>
      </c>
      <c r="M23" s="1">
        <f>M15+M22</f>
        <v>0.0510911612291000061</v>
      </c>
      <c r="N23" s="1" t="e">
        <f>N15+N22</f>
        <v>#DIV/0!</v>
      </c>
      <c r="O23" s="2">
        <f>O15+O22</f>
        <v>0.5240723918664</v>
      </c>
      <c r="P23" s="1" t="e">
        <f>P15+P22</f>
        <v>#DIV/0!</v>
      </c>
      <c r="Q23" s="1">
        <f>Q15+Q22</f>
        <v>1.13692535837860009</v>
      </c>
      <c r="R23" s="1" t="e">
        <f>R15+R22</f>
        <v>#DIV/0!</v>
      </c>
      <c r="S23" s="1">
        <f>S15+S22</f>
        <v>0.443759630200300048</v>
      </c>
      <c r="T23" s="1" t="e">
        <f>T15+T22</f>
        <v>#DIV/0!</v>
      </c>
      <c r="U23" s="1">
        <f>U15+U22</f>
        <v>0.0182276635172999981</v>
      </c>
      <c r="V23" s="1">
        <f>V15+V22</f>
        <v>0</v>
      </c>
      <c r="W23" s="1">
        <f>W15+W22</f>
        <v>0</v>
      </c>
      <c r="X23" s="1" t="e">
        <f>X15+X22</f>
        <v>#DIV/0!</v>
      </c>
      <c r="Y23" s="1">
        <f>Y15+Y22</f>
        <v>0</v>
      </c>
      <c r="Z23" s="1" t="e">
        <f>Z15+Z22</f>
        <v>#DIV/0!</v>
      </c>
      <c r="AA23" s="1">
        <f>AA15+AA22</f>
        <v>0.00939467009050000179</v>
      </c>
      <c r="AB23" s="1" t="e">
        <f>AB15+AB22</f>
        <v>#DIV/0!</v>
      </c>
      <c r="AC23" s="1">
        <f>AC15+AC22</f>
        <v>0.512803324842499997</v>
      </c>
      <c r="AD23" s="1" t="e">
        <f>AD15+AD22</f>
        <v>#DIV/0!</v>
      </c>
      <c r="AE23" s="1">
        <f>AE15+AE22</f>
        <v>0.00353356890459999962</v>
      </c>
      <c r="AF23" s="1" t="e">
        <f>AF15+AF22</f>
        <v>#DIV/0!</v>
      </c>
      <c r="AG23" s="1">
        <f>AG15+AG22</f>
        <v>0.296834772073300002</v>
      </c>
      <c r="AH23" s="1">
        <f>AH15+AH22</f>
        <v>0.0113279148141000019</v>
      </c>
      <c r="AI23" s="1" t="e">
        <f>AI15+AI22</f>
        <v>#DIV/0!</v>
      </c>
      <c r="AJ23" s="1" t="e">
        <f>AJ15+AJ22</f>
        <v>#DIV/0!</v>
      </c>
      <c r="AK23" s="2">
        <f>AK15+AK22</f>
        <v>1.47073948369840002</v>
      </c>
      <c r="AL23" s="1" t="e">
        <f>AL15+AL22</f>
        <v>#DIV/0!</v>
      </c>
      <c r="AM23" s="1" t="e">
        <f>AM15+AM22</f>
        <v>#DIV/0!</v>
      </c>
      <c r="AN23" s="1">
        <f>AN15+AN22</f>
        <v>0.198954745219100015</v>
      </c>
      <c r="AO23" s="1">
        <f>AO15+AO22</f>
        <v>0.00564684623640000005</v>
      </c>
      <c r="AP23" s="1">
        <f>AP15+AP22</f>
        <v>0.0756266205703999894</v>
      </c>
      <c r="AQ23" s="1">
        <f>AQ15+AQ22</f>
        <v>1.58454987834550014</v>
      </c>
    </row>
    <row r="24" spans="1:43">
      <c r="A24" s="17"/>
      <c r="B24" s="1" t="e">
        <f>B16+B23</f>
        <v>#DIV/0!</v>
      </c>
      <c r="C24" s="1">
        <f>C16+C23</f>
        <v>1.62971714504129999</v>
      </c>
      <c r="D24" s="1" t="e">
        <f>D16+D23</f>
        <v>#DIV/0!</v>
      </c>
      <c r="E24" s="1">
        <f>E16+E23</f>
        <v>2.81019356635570006</v>
      </c>
      <c r="F24" s="1" t="e">
        <f>F16+F23</f>
        <v>#DIV/0!</v>
      </c>
      <c r="G24" s="1">
        <f>G16+G23</f>
        <v>9.80106571936060078</v>
      </c>
      <c r="H24" s="1" t="e">
        <f>H16+H23</f>
        <v>#DIV/0!</v>
      </c>
      <c r="I24" s="1">
        <f>I16+I23</f>
        <v>1.59726027397260006</v>
      </c>
      <c r="J24" s="1">
        <f>J16+J23</f>
        <v>22.5372673422980014</v>
      </c>
      <c r="K24" s="1">
        <f>K16+K23</f>
        <v>4.55435342606909987</v>
      </c>
      <c r="L24" s="1">
        <f>L16+L23</f>
        <v>11.3897700237906001</v>
      </c>
      <c r="M24" s="1">
        <f>M16+M23</f>
        <v>3.24063936938910002</v>
      </c>
      <c r="N24" s="1" t="e">
        <f>N16+N23</f>
        <v>#DIV/0!</v>
      </c>
      <c r="O24" s="2">
        <f>O16+O23</f>
        <v>2.00894416882120019</v>
      </c>
      <c r="P24" s="1" t="e">
        <f>P16+P23</f>
        <v>#DIV/0!</v>
      </c>
      <c r="Q24" s="1">
        <f>Q16+Q23</f>
        <v>3.57142857142850012</v>
      </c>
      <c r="R24" s="1" t="e">
        <f>R16+R23</f>
        <v>#DIV/0!</v>
      </c>
      <c r="S24" s="1">
        <f>S16+S23</f>
        <v>1.91987673343600012</v>
      </c>
      <c r="T24" s="1" t="e">
        <f>T16+T23</f>
        <v>#DIV/0!</v>
      </c>
      <c r="U24" s="1">
        <f>U16+U23</f>
        <v>1.76504541726159996</v>
      </c>
      <c r="V24" s="1">
        <f>V16+V23</f>
        <v>0</v>
      </c>
      <c r="W24" s="1">
        <f>W16+W23</f>
        <v>3.6225596529284001</v>
      </c>
      <c r="X24" s="1" t="e">
        <f>X16+X23</f>
        <v>#DIV/0!</v>
      </c>
      <c r="Y24" s="1">
        <f>Y16+Y23</f>
        <v>2.20803751709759988</v>
      </c>
      <c r="Z24" s="1" t="e">
        <f>Z16+Z23</f>
        <v>#DIV/0!</v>
      </c>
      <c r="AA24" s="1">
        <f>AA16+AA23</f>
        <v>2.90608461466189993</v>
      </c>
      <c r="AB24" s="1" t="e">
        <f>AB16+AB23</f>
        <v>#DIV/0!</v>
      </c>
      <c r="AC24" s="1">
        <f>AC16+AC23</f>
        <v>3.86781069848509986</v>
      </c>
      <c r="AD24" s="1" t="e">
        <f>AD16+AD23</f>
        <v>#DIV/0!</v>
      </c>
      <c r="AE24" s="1">
        <f>AE16+AE23</f>
        <v>2.2120141342755999</v>
      </c>
      <c r="AF24" s="1" t="e">
        <f>AF16+AF23</f>
        <v>#DIV/0!</v>
      </c>
      <c r="AG24" s="1">
        <f>AG16+AG23</f>
        <v>1.69316977131610003</v>
      </c>
      <c r="AH24" s="1">
        <f>AH16+AH23</f>
        <v>0.033983744442299999</v>
      </c>
      <c r="AI24" s="1" t="e">
        <f>AI16+AI23</f>
        <v>#DIV/0!</v>
      </c>
      <c r="AJ24" s="1" t="e">
        <f>AJ16+AJ23</f>
        <v>#DIV/0!</v>
      </c>
      <c r="AK24" s="2">
        <f>AK16+AK23</f>
        <v>3.73684390963000013</v>
      </c>
      <c r="AL24" s="1" t="e">
        <f>AL16+AL23</f>
        <v>#DIV/0!</v>
      </c>
      <c r="AM24" s="1" t="e">
        <f>AM16+AM23</f>
        <v>#DIV/0!</v>
      </c>
      <c r="AN24" s="1">
        <f>AN16+AN23</f>
        <v>1.3095379498752</v>
      </c>
      <c r="AO24" s="1">
        <f>AO16+AO23</f>
        <v>0.736913433847199961</v>
      </c>
      <c r="AP24" s="1">
        <f>AP16+AP23</f>
        <v>0.0864304235090000006</v>
      </c>
      <c r="AQ24" s="1">
        <f>AQ16+AQ23</f>
        <v>3.17214111922140019</v>
      </c>
    </row>
    <row r="25" spans="1:43">
      <c r="A25" s="17"/>
      <c r="B25" s="1" t="e">
        <f>B17+B24</f>
        <v>#DIV/0!</v>
      </c>
      <c r="C25" s="1">
        <f>C17+C24</f>
        <v>83.2788935992771968</v>
      </c>
      <c r="D25" s="1" t="e">
        <f>D17+D24</f>
        <v>#DIV/0!</v>
      </c>
      <c r="E25" s="1">
        <f>E17+E24</f>
        <v>82.5818131179502046</v>
      </c>
      <c r="F25" s="1" t="e">
        <f>F17+F24</f>
        <v>#DIV/0!</v>
      </c>
      <c r="G25" s="1">
        <f>G17+G24</f>
        <v>48.831261101243399</v>
      </c>
      <c r="H25" s="1" t="e">
        <f>H17+H24</f>
        <v>#DIV/0!</v>
      </c>
      <c r="I25" s="1">
        <f>I17+I24</f>
        <v>62.1013698630137014</v>
      </c>
      <c r="J25" s="1">
        <f>J17+J24</f>
        <v>58.8388871732965981</v>
      </c>
      <c r="K25" s="1">
        <f>K17+K24</f>
        <v>59.8454404945904983</v>
      </c>
      <c r="L25" s="1">
        <f>L17+L24</f>
        <v>72.2376420830028962</v>
      </c>
      <c r="M25" s="1">
        <f>M17+M24</f>
        <v>59.0248886942558997</v>
      </c>
      <c r="N25" s="1" t="e">
        <f>N17+N24</f>
        <v>#DIV/0!</v>
      </c>
      <c r="O25" s="2">
        <f>O17+O24</f>
        <v>63.688770875550297</v>
      </c>
      <c r="P25" s="1" t="e">
        <f>P17+P24</f>
        <v>#DIV/0!</v>
      </c>
      <c r="Q25" s="1">
        <f>Q17+Q24</f>
        <v>17.7706376668314014</v>
      </c>
      <c r="R25" s="1" t="e">
        <f>R17+R24</f>
        <v>#DIV/0!</v>
      </c>
      <c r="S25" s="1">
        <f>S17+S24</f>
        <v>33.8027734976886975</v>
      </c>
      <c r="T25" s="1" t="e">
        <f>T17+T24</f>
        <v>#DIV/0!</v>
      </c>
      <c r="U25" s="1">
        <f>U17+U24</f>
        <v>31.3576571376491984</v>
      </c>
      <c r="V25" s="1">
        <f>V17+V24</f>
        <v>3.88529731805670018</v>
      </c>
      <c r="W25" s="1">
        <f>W17+W24</f>
        <v>24.6978617911372993</v>
      </c>
      <c r="X25" s="1" t="e">
        <f>X17+X24</f>
        <v>#DIV/0!</v>
      </c>
      <c r="Y25" s="1">
        <f>Y17+Y24</f>
        <v>25.2198267439588015</v>
      </c>
      <c r="Z25" s="1" t="e">
        <f>Z17+Z24</f>
        <v>#DIV/0!</v>
      </c>
      <c r="AA25" s="1">
        <f>AA17+AA24</f>
        <v>16.2684370400525999</v>
      </c>
      <c r="AB25" s="1" t="e">
        <f>AB17+AB24</f>
        <v>#DIV/0!</v>
      </c>
      <c r="AC25" s="1">
        <f>AC17+AC24</f>
        <v>20.7601555168253995</v>
      </c>
      <c r="AD25" s="1" t="e">
        <f>AD17+AD24</f>
        <v>#DIV/0!</v>
      </c>
      <c r="AE25" s="1">
        <f>AE17+AE24</f>
        <v>18.2049469964664006</v>
      </c>
      <c r="AF25" s="1" t="e">
        <f>AF17+AF24</f>
        <v>#DIV/0!</v>
      </c>
      <c r="AG25" s="1">
        <f>AG17+AG24</f>
        <v>10.8859609268514994</v>
      </c>
      <c r="AH25" s="1">
        <f>AH17+AH24</f>
        <v>14.6611537481238994</v>
      </c>
      <c r="AI25" s="1" t="e">
        <f>AI17+AI24</f>
        <v>#DIV/0!</v>
      </c>
      <c r="AJ25" s="1" t="e">
        <f>AJ17+AJ24</f>
        <v>#DIV/0!</v>
      </c>
      <c r="AK25" s="2">
        <f>AK17+AK24</f>
        <v>51.0679145668346024</v>
      </c>
      <c r="AL25" s="1" t="e">
        <f>AL17+AL24</f>
        <v>#DIV/0!</v>
      </c>
      <c r="AM25" s="1" t="e">
        <f>AM17+AM24</f>
        <v>#DIV/0!</v>
      </c>
      <c r="AN25" s="1">
        <f>AN17+AN24</f>
        <v>45.7595914004037994</v>
      </c>
      <c r="AO25" s="1">
        <f>AO17+AO24</f>
        <v>45.3780563555255014</v>
      </c>
      <c r="AP25" s="1">
        <f>AP17+AP24</f>
        <v>8.62863728032260013</v>
      </c>
      <c r="AQ25" s="1">
        <f>AQ17+AQ24</f>
        <v>35.6934306569342965</v>
      </c>
    </row>
    <row r="26" spans="1:43">
      <c r="A26" s="17"/>
      <c r="B26" s="1" t="e">
        <f>B18+B25</f>
        <v>#DIV/0!</v>
      </c>
      <c r="C26" s="1">
        <f>C18+C25</f>
        <v>99.690735978872695</v>
      </c>
      <c r="D26" s="1" t="e">
        <f>D18+D25</f>
        <v>#DIV/0!</v>
      </c>
      <c r="E26" s="1">
        <f>E18+E25</f>
        <v>99.6546441999721964</v>
      </c>
      <c r="F26" s="1" t="e">
        <f>F18+F25</f>
        <v>#DIV/0!</v>
      </c>
      <c r="G26" s="1">
        <f>G18+G25</f>
        <v>96.3374777975134009</v>
      </c>
      <c r="H26" s="1" t="e">
        <f>H18+H25</f>
        <v>#DIV/0!</v>
      </c>
      <c r="I26" s="1">
        <f>I18+I25</f>
        <v>98.6109589041095944</v>
      </c>
      <c r="J26" s="1">
        <f>J18+J25</f>
        <v>94.7362510878413957</v>
      </c>
      <c r="K26" s="1">
        <f>K18+K25</f>
        <v>98.945560707539201</v>
      </c>
      <c r="L26" s="1">
        <f>L18+L25</f>
        <v>98.9525508855406031</v>
      </c>
      <c r="M26" s="1">
        <f>M18+M25</f>
        <v>98.5402525363112005</v>
      </c>
      <c r="N26" s="1" t="e">
        <f>N18+N25</f>
        <v>#DIV/0!</v>
      </c>
      <c r="O26" s="2">
        <f>O18+O25</f>
        <v>99.0671511424777975</v>
      </c>
      <c r="P26" s="1" t="e">
        <f>P18+P25</f>
        <v>#DIV/0!</v>
      </c>
      <c r="Q26" s="1">
        <f>Q18+Q25</f>
        <v>88.7790410281759961</v>
      </c>
      <c r="R26" s="1" t="e">
        <f>R18+R25</f>
        <v>#DIV/0!</v>
      </c>
      <c r="S26" s="1">
        <f>S18+S25</f>
        <v>97.9815100154083041</v>
      </c>
      <c r="T26" s="1" t="e">
        <f>T18+T25</f>
        <v>#DIV/0!</v>
      </c>
      <c r="U26" s="1">
        <f>U18+U25</f>
        <v>97.9706534617371005</v>
      </c>
      <c r="V26" s="1">
        <f>V18+V25</f>
        <v>95.4266146066697019</v>
      </c>
      <c r="W26" s="1">
        <f>W18+W25</f>
        <v>96.1760148744965022</v>
      </c>
      <c r="X26" s="1" t="e">
        <f>X18+X25</f>
        <v>#DIV/0!</v>
      </c>
      <c r="Y26" s="1">
        <f>Y18+Y25</f>
        <v>97.0461798996937972</v>
      </c>
      <c r="Z26" s="1" t="e">
        <f>Z18+Z25</f>
        <v>#DIV/0!</v>
      </c>
      <c r="AA26" s="1">
        <f>AA18+AA25</f>
        <v>91.6356120627563939</v>
      </c>
      <c r="AB26" s="1" t="e">
        <f>AB18+AB25</f>
        <v>#DIV/0!</v>
      </c>
      <c r="AC26" s="1">
        <f>AC18+AC25</f>
        <v>96.9466416409706966</v>
      </c>
      <c r="AD26" s="1" t="e">
        <f>AD18+AD25</f>
        <v>#DIV/0!</v>
      </c>
      <c r="AE26" s="1">
        <f>AE18+AE25</f>
        <v>97.3321554770318045</v>
      </c>
      <c r="AF26" s="1" t="e">
        <f>AF18+AF25</f>
        <v>#DIV/0!</v>
      </c>
      <c r="AG26" s="1">
        <f>AG18+AG25</f>
        <v>87.9327578373467986</v>
      </c>
      <c r="AH26" s="1">
        <f>AH18+AH25</f>
        <v>96.4798504715245997</v>
      </c>
      <c r="AI26" s="1" t="e">
        <f>AI18+AI25</f>
        <v>#DIV/0!</v>
      </c>
      <c r="AJ26" s="1" t="e">
        <f>AJ18+AJ25</f>
        <v>#DIV/0!</v>
      </c>
      <c r="AK26" s="2">
        <f>AK18+AK25</f>
        <v>98.8515204497925026</v>
      </c>
      <c r="AL26" s="1" t="e">
        <f>AL18+AL25</f>
        <v>#DIV/0!</v>
      </c>
      <c r="AM26" s="1" t="e">
        <f>AM18+AM25</f>
        <v>#DIV/0!</v>
      </c>
      <c r="AN26" s="1">
        <f>AN18+AN25</f>
        <v>98.4588430930039067</v>
      </c>
      <c r="AO26" s="1">
        <f>AO18+AO25</f>
        <v>98.8819244451973987</v>
      </c>
      <c r="AP26" s="1">
        <f>AP18+AP25</f>
        <v>89.0161336790550024</v>
      </c>
      <c r="AQ26" s="1">
        <f>AQ18+AQ25</f>
        <v>97.9987834549878016</v>
      </c>
    </row>
    <row r="27" spans="1:43">
      <c r="A27" s="17"/>
      <c r="B27" s="1" t="e">
        <f>B19+B26</f>
        <v>#DIV/0!</v>
      </c>
      <c r="C27" s="1">
        <f>C19+C26</f>
        <v>99.9861004934324029</v>
      </c>
      <c r="D27" s="1" t="e">
        <f>D19+D26</f>
        <v>#DIV/0!</v>
      </c>
      <c r="E27" s="1">
        <f>E19+E26</f>
        <v>99.9498677064476055</v>
      </c>
      <c r="F27" s="1" t="e">
        <f>F19+F26</f>
        <v>#DIV/0!</v>
      </c>
      <c r="G27" s="1">
        <f>G19+G26</f>
        <v>99.8117229129663031</v>
      </c>
      <c r="H27" s="1" t="e">
        <f>H19+H26</f>
        <v>#DIV/0!</v>
      </c>
      <c r="I27" s="1">
        <f>I19+I26</f>
        <v>99.947945205479499</v>
      </c>
      <c r="J27" s="1">
        <f>J19+J26</f>
        <v>99.8989360208864952</v>
      </c>
      <c r="K27" s="1">
        <f>K19+K26</f>
        <v>99.9622187875666981</v>
      </c>
      <c r="L27" s="1">
        <f>L19+L26</f>
        <v>99.9471319058948069</v>
      </c>
      <c r="M27" s="1">
        <f>M19+M26</f>
        <v>99.9270126268154968</v>
      </c>
      <c r="N27" s="1" t="e">
        <f>N19+N26</f>
        <v>#DIV/0!</v>
      </c>
      <c r="O27" s="2">
        <f>O19+O26</f>
        <v>99.9406051289218027</v>
      </c>
      <c r="P27" s="1" t="e">
        <f>P19+P26</f>
        <v>#DIV/0!</v>
      </c>
      <c r="Q27" s="1">
        <f>Q19+Q26</f>
        <v>99.9546877574559005</v>
      </c>
      <c r="R27" s="1" t="e">
        <f>R19+R26</f>
        <v>#DIV/0!</v>
      </c>
      <c r="S27" s="1">
        <f>S19+S26</f>
        <v>99.9938366718027964</v>
      </c>
      <c r="T27" s="1" t="e">
        <f>T19+T26</f>
        <v>#DIV/0!</v>
      </c>
      <c r="U27" s="1">
        <f>U19+U26</f>
        <v>99.981772336482706</v>
      </c>
      <c r="V27" s="1">
        <f>V19+V26</f>
        <v>99.9839979517379049</v>
      </c>
      <c r="W27" s="1">
        <f>W19+W26</f>
        <v>99.9597149054850007</v>
      </c>
      <c r="X27" s="1" t="e">
        <f>X19+X26</f>
        <v>#DIV/0!</v>
      </c>
      <c r="Y27" s="1">
        <f>Y19+Y26</f>
        <v>99.9999999999999005</v>
      </c>
      <c r="Z27" s="1" t="e">
        <f>Z19+Z26</f>
        <v>#DIV/0!</v>
      </c>
      <c r="AA27" s="1">
        <f>AA19+AA26</f>
        <v>99.9217110825791934</v>
      </c>
      <c r="AB27" s="1" t="e">
        <f>AB19+AB26</f>
        <v>#DIV/0!</v>
      </c>
      <c r="AC27" s="1">
        <f>AC19+AC26</f>
        <v>100.003351655718006</v>
      </c>
      <c r="AD27" s="1" t="e">
        <f>AD19+AD26</f>
        <v>#DIV/0!</v>
      </c>
      <c r="AE27" s="1">
        <f>AE19+AE26</f>
        <v>99.9469964664311021</v>
      </c>
      <c r="AF27" s="1" t="e">
        <f>AF19+AF26</f>
        <v>#DIV/0!</v>
      </c>
      <c r="AG27" s="1">
        <f>AG19+AG26</f>
        <v>99.9575950325611018</v>
      </c>
      <c r="AH27" s="1">
        <f>AH19+AH26</f>
        <v>100.039647701849006</v>
      </c>
      <c r="AI27" s="1" t="e">
        <f>AI19+AI26</f>
        <v>#DIV/0!</v>
      </c>
      <c r="AJ27" s="1" t="e">
        <f>AJ19+AJ26</f>
        <v>#DIV/0!</v>
      </c>
      <c r="AK27" s="2">
        <f>AK19+AK26</f>
        <v>99.8525832219136049</v>
      </c>
      <c r="AL27" s="1" t="e">
        <f>AL19+AL26</f>
        <v>#DIV/0!</v>
      </c>
      <c r="AM27" s="1" t="e">
        <f>AM19+AM26</f>
        <v>#DIV/0!</v>
      </c>
      <c r="AN27" s="1">
        <f>AN19+AN26</f>
        <v>99.9346715761967062</v>
      </c>
      <c r="AO27" s="1">
        <f>AO19+AO26</f>
        <v>99.9858828844090937</v>
      </c>
      <c r="AP27" s="1">
        <f>AP19+AP26</f>
        <v>99.9711898588303001</v>
      </c>
      <c r="AQ27" s="1">
        <f>AQ19+AQ26</f>
        <v>99.9635036496350011</v>
      </c>
    </row>
    <row r="28" spans="1:43">
      <c r="A28" s="18"/>
      <c r="B28" s="1" t="e">
        <f>B20+B27</f>
        <v>#DIV/0!</v>
      </c>
      <c r="C28" s="1">
        <f>C20+C27</f>
        <v>99.9930502467161944</v>
      </c>
      <c r="D28" s="1" t="e">
        <f>D20+D27</f>
        <v>#DIV/0!</v>
      </c>
      <c r="E28" s="1">
        <f>E20+E27</f>
        <v>99.9805041080630019</v>
      </c>
      <c r="F28" s="1" t="e">
        <f>F20+F27</f>
        <v>#DIV/0!</v>
      </c>
      <c r="G28" s="1">
        <f>G20+G27</f>
        <v>99.9680284191829998</v>
      </c>
      <c r="H28" s="1" t="e">
        <f>H20+H27</f>
        <v>#DIV/0!</v>
      </c>
      <c r="I28" s="1">
        <f>I20+I27</f>
        <v>100</v>
      </c>
      <c r="J28" s="1">
        <f>J20+J27</f>
        <v>99.9859633362342066</v>
      </c>
      <c r="K28" s="1">
        <f>K20+K27</f>
        <v>99.9965653443243951</v>
      </c>
      <c r="L28" s="1">
        <f>L20+L27</f>
        <v>99.9471319058948069</v>
      </c>
      <c r="M28" s="1">
        <f>M20+M27</f>
        <v>99.9379607327932007</v>
      </c>
      <c r="N28" s="1" t="e">
        <f>N20+N27</f>
        <v>#DIV/0!</v>
      </c>
      <c r="O28" s="2">
        <f>O20+O27</f>
        <v>99.9510865767590957</v>
      </c>
      <c r="P28" s="1" t="e">
        <f>P20+P27</f>
        <v>#DIV/0!</v>
      </c>
      <c r="Q28" s="1">
        <f>Q20+Q27</f>
        <v>99.9958807052232004</v>
      </c>
      <c r="R28" s="1" t="e">
        <f>R20+R27</f>
        <v>#DIV/0!</v>
      </c>
      <c r="S28" s="1">
        <f>S20+S27</f>
        <v>99.9938366718027964</v>
      </c>
      <c r="T28" s="1" t="e">
        <f>T20+T27</f>
        <v>#DIV/0!</v>
      </c>
      <c r="U28" s="1">
        <f>U20+U27</f>
        <v>99.9939241121608973</v>
      </c>
      <c r="V28" s="1">
        <f>V20+V27</f>
        <v>99.9935991806951989</v>
      </c>
      <c r="W28" s="1">
        <f>W20+W27</f>
        <v>99.9938022931516031</v>
      </c>
      <c r="X28" s="1" t="e">
        <f>X20+X27</f>
        <v>#DIV/0!</v>
      </c>
      <c r="Y28" s="1">
        <f>Y20+Y27</f>
        <v>100.006513385006002</v>
      </c>
      <c r="Z28" s="1" t="e">
        <f>Z20+Z27</f>
        <v>#DIV/0!</v>
      </c>
      <c r="AA28" s="1">
        <f>AA20+AA27</f>
        <v>99.9373688660633945</v>
      </c>
      <c r="AB28" s="1" t="e">
        <f>AB20+AB27</f>
        <v>#DIV/0!</v>
      </c>
      <c r="AC28" s="1">
        <f>AC20+AC27</f>
        <v>100.016758278590004</v>
      </c>
      <c r="AD28" s="1" t="e">
        <f>AD20+AD27</f>
        <v>#DIV/0!</v>
      </c>
      <c r="AE28" s="1">
        <f>AE20+AE27</f>
        <v>99.9929328621907985</v>
      </c>
      <c r="AF28" s="1" t="e">
        <f>AF20+AF27</f>
        <v>#DIV/0!</v>
      </c>
      <c r="AG28" s="1">
        <f>AG20+AG27</f>
        <v>99.9969710737544943</v>
      </c>
      <c r="AH28" s="1">
        <f>AH20+AH27</f>
        <v>100.045311659256001</v>
      </c>
      <c r="AI28" s="1" t="e">
        <f>AI20+AI27</f>
        <v>#DIV/0!</v>
      </c>
      <c r="AJ28" s="1" t="e">
        <f>AJ20+AJ27</f>
        <v>#DIV/0!</v>
      </c>
      <c r="AK28" s="2">
        <f>AK20+AK27</f>
        <v>99.9999999999999005</v>
      </c>
      <c r="AL28" s="1" t="e">
        <f>AL20+AL27</f>
        <v>#DIV/0!</v>
      </c>
      <c r="AM28" s="1" t="e">
        <f>AM20+AM27</f>
        <v>#DIV/0!</v>
      </c>
      <c r="AN28" s="1">
        <f>AN20+AN27</f>
        <v>99.9613968404799067</v>
      </c>
      <c r="AO28" s="1">
        <f>AO20+AO27</f>
        <v>100.008470269355001</v>
      </c>
      <c r="AP28" s="1">
        <f>AP20+AP27</f>
        <v>99.9747911264765037</v>
      </c>
      <c r="AQ28" s="1">
        <f>AQ20+AQ27</f>
        <v>99.9878345498783005</v>
      </c>
    </row>
    <row r="29" spans="1:43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>
      <c r="A30" s="9" t="s">
        <v>45</v>
      </c>
      <c r="B30">
        <f>SUM(B6:B12)</f>
        <v>0</v>
      </c>
      <c r="C30">
        <f>SUM(C6:C12)</f>
        <v>287.759999999999991</v>
      </c>
      <c r="D30">
        <f>SUM(D6:D12)</f>
        <v>0</v>
      </c>
      <c r="E30">
        <f>SUM(E6:E12)</f>
        <v>358.980000000000018</v>
      </c>
      <c r="F30">
        <f>SUM(F6:F12)</f>
        <v>0</v>
      </c>
      <c r="G30">
        <f>SUM(G6:G12)</f>
        <v>281.410000000000025</v>
      </c>
      <c r="H30">
        <f>SUM(H6:H12)</f>
        <v>0</v>
      </c>
      <c r="I30">
        <f>SUM(I6:I12)</f>
        <v>365</v>
      </c>
      <c r="J30">
        <f>SUM(J6:J12)</f>
        <v>356.160000000000025</v>
      </c>
      <c r="K30">
        <f>SUM(K6:K12)</f>
        <v>291.139999999999986</v>
      </c>
      <c r="L30">
        <f>SUM(L6:L12)</f>
        <v>302.480000000000018</v>
      </c>
      <c r="M30">
        <f>SUM(M6:M12)</f>
        <v>273.850000000000023</v>
      </c>
      <c r="N30">
        <f>SUM(N6:N12)</f>
        <v>0</v>
      </c>
      <c r="O30" s="3">
        <f>SUM(O6:O12)</f>
        <v>286.079999999999984</v>
      </c>
      <c r="P30">
        <f>SUM(P6:P12)</f>
        <v>0</v>
      </c>
      <c r="Q30">
        <f>SUM(Q6:Q12)</f>
        <v>242.75</v>
      </c>
      <c r="R30">
        <f>SUM(R6:R12)</f>
        <v>0</v>
      </c>
      <c r="S30">
        <f>SUM(S6:S12)</f>
        <v>324.480000000000018</v>
      </c>
      <c r="T30">
        <f>SUM(T6:T12)</f>
        <v>0</v>
      </c>
      <c r="U30">
        <f>SUM(U6:U12)</f>
        <v>329.149999999999977</v>
      </c>
      <c r="V30">
        <f>SUM(V6:V12)</f>
        <v>312.439999999999998</v>
      </c>
      <c r="W30">
        <f>SUM(W6:W12)</f>
        <v>322.680000000000007</v>
      </c>
      <c r="X30">
        <f>SUM(X6:X12)</f>
        <v>0</v>
      </c>
      <c r="Y30">
        <f>SUM(Y6:Y12)</f>
        <v>307.079999999999984</v>
      </c>
      <c r="Z30">
        <f>SUM(Z6:Z12)</f>
        <v>0</v>
      </c>
      <c r="AA30">
        <f>SUM(AA6:AA12)</f>
        <v>319.129999999999995</v>
      </c>
      <c r="AB30">
        <f>SUM(AB6:AB12)</f>
        <v>0</v>
      </c>
      <c r="AC30">
        <f>SUM(AC6:AC12)</f>
        <v>298.410000000000025</v>
      </c>
      <c r="AD30">
        <f>SUM(AD6:AD12)</f>
        <v>0</v>
      </c>
      <c r="AE30">
        <f>SUM(AE6:AE12)</f>
        <v>282.980000000000018</v>
      </c>
      <c r="AF30">
        <f>SUM(AF6:AF12)</f>
        <v>0</v>
      </c>
      <c r="AG30">
        <f>SUM(AG6:AG12)</f>
        <v>330.139999999999986</v>
      </c>
      <c r="AH30">
        <f>SUM(AH6:AH12)</f>
        <v>353.269999999999982</v>
      </c>
      <c r="AI30">
        <f>SUM(AI6:AI12)</f>
        <v>0</v>
      </c>
      <c r="AJ30">
        <f>SUM(AJ6:AJ12)</f>
        <v>0</v>
      </c>
      <c r="AK30" s="3">
        <f>SUM(AK6:AK12)</f>
        <v>291.689999999999998</v>
      </c>
      <c r="AL30">
        <f>SUM(AL6:AL12)</f>
        <v>0</v>
      </c>
      <c r="AM30">
        <f>SUM(AM6:AM12)</f>
        <v>0</v>
      </c>
      <c r="AN30">
        <f>SUM(AN6:AN12)</f>
        <v>336.629999999999995</v>
      </c>
      <c r="AO30">
        <f>SUM(AO6:AO12)</f>
        <v>354.20999999999998</v>
      </c>
      <c r="AP30">
        <f>SUM(AP6:AP12)</f>
        <v>277.610000000000014</v>
      </c>
      <c r="AQ30">
        <f>SUM(AQ6:AQ12)</f>
        <v>328.759999999999991</v>
      </c>
    </row>
    <row r="31" spans="1:43">
      <c r="A31" s="18" t="s">
        <v>46</v>
      </c>
      <c r="B31">
        <f>B4-B30</f>
        <v>0</v>
      </c>
      <c r="C31">
        <f>C4-C30</f>
        <v>0.019999999999982002</v>
      </c>
      <c r="D31">
        <f>D4-D30</f>
        <v>0</v>
      </c>
      <c r="E31">
        <f>E4-E30</f>
        <v>0.0699999999999930012</v>
      </c>
      <c r="F31">
        <f>F4-F30</f>
        <v>0</v>
      </c>
      <c r="G31">
        <f>G4-G30</f>
        <v>0.0899999999999750067</v>
      </c>
      <c r="H31">
        <f>H4-H30</f>
        <v>0</v>
      </c>
      <c r="I31">
        <f>I4-I30</f>
        <v>0</v>
      </c>
      <c r="J31">
        <f>J4-J30</f>
        <v>0.049999999999954996</v>
      </c>
      <c r="K31">
        <f>K4-K30</f>
        <v>0.00999999999999100098</v>
      </c>
      <c r="L31">
        <f>L4-L30</f>
        <v>0.15999999999996799</v>
      </c>
      <c r="M31">
        <f>M4-M30</f>
        <v>0.169999999999958984</v>
      </c>
      <c r="N31">
        <f>N4-N30</f>
        <v>0</v>
      </c>
      <c r="O31" s="3">
        <f>O4-O30</f>
        <v>0.140000000000043006</v>
      </c>
      <c r="P31">
        <f>P4-P30</f>
        <v>0</v>
      </c>
      <c r="Q31">
        <f>Q4-Q30</f>
        <v>0.00999999999999100098</v>
      </c>
      <c r="R31">
        <f>R4-R30</f>
        <v>0</v>
      </c>
      <c r="S31">
        <f>S4-S30</f>
        <v>0.019999999999982002</v>
      </c>
      <c r="T31">
        <f>T4-T30</f>
        <v>0</v>
      </c>
      <c r="U31">
        <f>U4-U30</f>
        <v>0.0200000000000389999</v>
      </c>
      <c r="V31">
        <f>V4-V30</f>
        <v>0.019999999999982002</v>
      </c>
      <c r="W31">
        <f>W4-W30</f>
        <v>0.019999999999982002</v>
      </c>
      <c r="X31">
        <f>X4-X30</f>
        <v>0</v>
      </c>
      <c r="Y31">
        <f>Y4-Y30</f>
        <v>-0.019999999999982002</v>
      </c>
      <c r="Z31">
        <f>Z4-Z30</f>
        <v>0</v>
      </c>
      <c r="AA31">
        <f>AA4-AA30</f>
        <v>0.199999999999988987</v>
      </c>
      <c r="AB31">
        <f>AB4-AB30</f>
        <v>0</v>
      </c>
      <c r="AC31">
        <f>AC4-AC30</f>
        <v>-0.0500000000000110045</v>
      </c>
      <c r="AD31">
        <f>AD4-AD30</f>
        <v>0</v>
      </c>
      <c r="AE31">
        <f>AE4-AE30</f>
        <v>0.019999999999982002</v>
      </c>
      <c r="AF31">
        <f>AF4-AF30</f>
        <v>0</v>
      </c>
      <c r="AG31">
        <f>AG4-AG30</f>
        <v>0.00999999999999100098</v>
      </c>
      <c r="AH31">
        <f>AH4-AH30</f>
        <v>-0.15999999999996799</v>
      </c>
      <c r="AI31">
        <f>AI4-AI30</f>
        <v>0</v>
      </c>
      <c r="AJ31">
        <f>AJ4-AJ30</f>
        <v>0</v>
      </c>
      <c r="AK31" s="3">
        <f>AK4-AK30</f>
        <v>0</v>
      </c>
      <c r="AL31">
        <f>AL4-AL30</f>
        <v>0</v>
      </c>
      <c r="AM31">
        <f>AM4-AM30</f>
        <v>0</v>
      </c>
      <c r="AN31">
        <f>AN4-AN30</f>
        <v>0.129999999999995008</v>
      </c>
      <c r="AO31">
        <f>AO4-AO30</f>
        <v>-0.0299999999999729994</v>
      </c>
      <c r="AP31">
        <f>AP4-AP30</f>
        <v>0.0699999999999930012</v>
      </c>
      <c r="AQ31">
        <f>AQ4-AQ30</f>
        <v>0.0400000000000200018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B1" workbookViewId="0">
      <selection activeCell="BF8" sqref="BF8"/>
    </sheetView>
  </sheetViews>
  <sheetFormatPr defaultRowHeight="15.40"/>
  <cols>
    <col min="38" max="39" width="8.723214" customWidth="1" style="3"/>
    <col min="43" max="43" width="8.723214" customWidth="1" style="3"/>
    <col min="55" max="55" width="8.723214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9"/>
      <c r="AM1" s="59"/>
      <c r="AN1" s="5"/>
      <c r="AO1" s="5"/>
      <c r="AP1" s="5"/>
      <c r="AQ1" s="59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59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40" t="s">
        <v>20</v>
      </c>
      <c r="AM2" s="40" t="s">
        <v>20</v>
      </c>
      <c r="AN2" s="9" t="s">
        <v>21</v>
      </c>
      <c r="AO2" s="9" t="s">
        <v>21</v>
      </c>
      <c r="AP2" s="9" t="s">
        <v>22</v>
      </c>
      <c r="AQ2" s="40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40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40" t="s">
        <v>35</v>
      </c>
      <c r="AM3" s="40" t="s">
        <v>36</v>
      </c>
      <c r="AN3" s="9" t="s">
        <v>35</v>
      </c>
      <c r="AO3" s="9" t="s">
        <v>36</v>
      </c>
      <c r="AP3" s="9" t="s">
        <v>35</v>
      </c>
      <c r="AQ3" s="40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40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 t="n">
        <v>253.509999999999991</v>
      </c>
      <c r="AJ4" s="30"/>
      <c r="AK4" s="30"/>
      <c r="AL4" s="31" t="n">
        <v>289.95999999999998</v>
      </c>
      <c r="AM4" s="31" t="n">
        <v>347.889999999999986</v>
      </c>
      <c r="AN4" s="30"/>
      <c r="AO4" s="30" t="n">
        <v>327.170000000000016</v>
      </c>
      <c r="AP4" s="30"/>
      <c r="AQ4" s="31" t="n">
        <v>262.970000000000027</v>
      </c>
      <c r="AR4" s="30"/>
      <c r="AS4" s="30" t="n">
        <v>280.410000000000025</v>
      </c>
      <c r="AT4" s="30"/>
      <c r="AU4" s="30" t="n">
        <v>272.240000000000009</v>
      </c>
      <c r="AV4" s="30"/>
      <c r="AW4" s="30"/>
      <c r="AX4" s="30"/>
      <c r="AY4" s="30" t="n">
        <v>312.029999999999973</v>
      </c>
      <c r="AZ4" s="30"/>
      <c r="BA4" s="31"/>
      <c r="BB4" s="30"/>
      <c r="BC4" s="31" t="n">
        <v>260.670000000000016</v>
      </c>
      <c r="BD4" s="31"/>
      <c r="BE4" s="30" t="n">
        <v>324.399999999999977</v>
      </c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 t="n">
        <v>0.06</v>
      </c>
      <c r="AJ6" s="30"/>
      <c r="AK6" s="30"/>
      <c r="AL6" s="31" t="n">
        <v>0</v>
      </c>
      <c r="AM6" s="31" t="n">
        <v>0</v>
      </c>
      <c r="AN6" s="30"/>
      <c r="AO6" s="30" t="n">
        <v>0</v>
      </c>
      <c r="AP6" s="30"/>
      <c r="AQ6" s="31" t="n">
        <v>0.01</v>
      </c>
      <c r="AR6" s="30"/>
      <c r="AS6" s="30" t="n">
        <v>0</v>
      </c>
      <c r="AT6" s="30"/>
      <c r="AU6" s="30" t="n">
        <v>0</v>
      </c>
      <c r="AV6" s="30"/>
      <c r="AW6" s="30"/>
      <c r="AX6" s="30"/>
      <c r="AY6" s="30" t="n">
        <v>0</v>
      </c>
      <c r="AZ6" s="30"/>
      <c r="BA6" s="31"/>
      <c r="BB6" s="30"/>
      <c r="BC6" s="31" t="n">
        <v>0</v>
      </c>
      <c r="BD6" s="31"/>
      <c r="BE6" s="30" t="n">
        <v>0</v>
      </c>
      <c r="BF6" s="30"/>
      <c r="BG6" s="30"/>
      <c r="BH6" s="30"/>
      <c r="BI6" s="30"/>
      <c r="BJ6" s="30"/>
      <c r="BK6" s="27"/>
    </row>
    <row r="7" spans="1:63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 t="n">
        <v>0.03</v>
      </c>
      <c r="AJ7" s="30"/>
      <c r="AK7" s="30"/>
      <c r="AL7" s="31" t="n">
        <v>0.230000000000000027</v>
      </c>
      <c r="AM7" s="31" t="n">
        <v>0</v>
      </c>
      <c r="AN7" s="30"/>
      <c r="AO7" s="30" t="n">
        <v>0</v>
      </c>
      <c r="AP7" s="30"/>
      <c r="AQ7" s="31" t="n">
        <v>0</v>
      </c>
      <c r="AR7" s="30"/>
      <c r="AS7" s="30" t="n">
        <v>0</v>
      </c>
      <c r="AT7" s="30"/>
      <c r="AU7" s="30" t="n">
        <v>0</v>
      </c>
      <c r="AV7" s="30"/>
      <c r="AW7" s="30"/>
      <c r="AX7" s="30"/>
      <c r="AY7" s="30" t="n">
        <v>0</v>
      </c>
      <c r="AZ7" s="30"/>
      <c r="BA7" s="31"/>
      <c r="BB7" s="30"/>
      <c r="BC7" s="31" t="n">
        <v>0</v>
      </c>
      <c r="BD7" s="31"/>
      <c r="BE7" s="30" t="n">
        <v>1</v>
      </c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1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 t="n">
        <v>0.810000000000000142</v>
      </c>
      <c r="AJ8" s="30"/>
      <c r="AK8" s="30"/>
      <c r="AL8" s="31" t="n">
        <v>3.54999999999999982</v>
      </c>
      <c r="AM8" s="31" t="n">
        <v>0.160000000000000009</v>
      </c>
      <c r="AN8" s="30"/>
      <c r="AO8" s="31" t="n">
        <v>0.03</v>
      </c>
      <c r="AP8" s="30"/>
      <c r="AQ8" s="31" t="n">
        <v>0.06</v>
      </c>
      <c r="AR8" s="30"/>
      <c r="AS8" s="31" t="n">
        <v>0</v>
      </c>
      <c r="AT8" s="30"/>
      <c r="AU8" s="31" t="n">
        <v>0</v>
      </c>
      <c r="AV8" s="30"/>
      <c r="AW8" s="30"/>
      <c r="AX8" s="30"/>
      <c r="AY8" s="31" t="n">
        <v>0.02</v>
      </c>
      <c r="AZ8" s="30"/>
      <c r="BA8" s="31"/>
      <c r="BB8" s="30"/>
      <c r="BC8" s="31" t="n">
        <v>0.110000000000000009</v>
      </c>
      <c r="BD8" s="31"/>
      <c r="BE8" s="31" t="n">
        <v>0.160000000000000009</v>
      </c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 t="n">
        <v>89.3900000000000006</v>
      </c>
      <c r="AJ9" s="30"/>
      <c r="AK9" s="30"/>
      <c r="AL9" s="31" t="n">
        <v>30.0300000000000011</v>
      </c>
      <c r="AM9" s="31" t="n">
        <v>86.3100000000000023</v>
      </c>
      <c r="AN9" s="30"/>
      <c r="AO9" s="31" t="n">
        <v>29.4200000000000017</v>
      </c>
      <c r="AP9" s="30"/>
      <c r="AQ9" s="31" t="n">
        <v>29.25</v>
      </c>
      <c r="AR9" s="30"/>
      <c r="AS9" s="31" t="n">
        <v>23.2899999999999991</v>
      </c>
      <c r="AT9" s="30"/>
      <c r="AU9" s="31" t="n">
        <v>12.5</v>
      </c>
      <c r="AV9" s="30"/>
      <c r="AW9" s="30"/>
      <c r="AX9" s="30"/>
      <c r="AY9" s="31" t="n">
        <v>57.8400000000000034</v>
      </c>
      <c r="AZ9" s="30"/>
      <c r="BA9" s="31"/>
      <c r="BB9" s="30"/>
      <c r="BC9" s="31" t="n">
        <v>40.7100000000000009</v>
      </c>
      <c r="BD9" s="31"/>
      <c r="BE9" s="31" t="n">
        <v>30.9100000000000001</v>
      </c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1" t="n">
        <v>157.72999999999999</v>
      </c>
      <c r="AJ10" s="30"/>
      <c r="AK10" s="30"/>
      <c r="AL10" s="31" t="n">
        <v>251.689999999999998</v>
      </c>
      <c r="AM10" s="31" t="n">
        <v>258.300000000000011</v>
      </c>
      <c r="AN10" s="30"/>
      <c r="AO10" s="31" t="n">
        <v>285.269999999999982</v>
      </c>
      <c r="AP10" s="30"/>
      <c r="AQ10" s="31" t="n">
        <v>225.240000000000009</v>
      </c>
      <c r="AR10" s="30"/>
      <c r="AS10" s="31" t="n">
        <v>241.97999999999999</v>
      </c>
      <c r="AT10" s="30"/>
      <c r="AU10" s="31" t="n">
        <v>234.139999999999986</v>
      </c>
      <c r="AV10" s="30"/>
      <c r="AW10" s="30"/>
      <c r="AX10" s="30"/>
      <c r="AY10" s="31" t="n">
        <v>237.949999999999989</v>
      </c>
      <c r="AZ10" s="30"/>
      <c r="BA10" s="31"/>
      <c r="BB10" s="30"/>
      <c r="BC10" s="31" t="n">
        <v>213.550000000000011</v>
      </c>
      <c r="BD10" s="31"/>
      <c r="BE10" s="31" t="n">
        <v>279.279999999999973</v>
      </c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1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 t="n">
        <v>5.38999999999999968</v>
      </c>
      <c r="AJ11" s="30"/>
      <c r="AK11" s="30"/>
      <c r="AL11" s="31" t="n">
        <v>4.48000000000000043</v>
      </c>
      <c r="AM11" s="31" t="n">
        <v>2.98000000000000007</v>
      </c>
      <c r="AN11" s="30"/>
      <c r="AO11" s="31" t="n">
        <v>12.2699999999999996</v>
      </c>
      <c r="AP11" s="30"/>
      <c r="AQ11" s="31" t="n">
        <v>8.15000000000000036</v>
      </c>
      <c r="AR11" s="30"/>
      <c r="AS11" s="31" t="n">
        <v>15.0500000000000007</v>
      </c>
      <c r="AT11" s="30"/>
      <c r="AU11" s="31" t="n">
        <v>25.4600000000000009</v>
      </c>
      <c r="AV11" s="30"/>
      <c r="AW11" s="30"/>
      <c r="AX11" s="30"/>
      <c r="AY11" s="31" t="n">
        <v>15.9399999999999995</v>
      </c>
      <c r="AZ11" s="30"/>
      <c r="BA11" s="31"/>
      <c r="BB11" s="30"/>
      <c r="BC11" s="31" t="n">
        <v>6.40000000000000036</v>
      </c>
      <c r="BD11" s="31"/>
      <c r="BE11" s="31" t="n">
        <v>12.9800000000000004</v>
      </c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 t="n">
        <v>0.0700000000000000089</v>
      </c>
      <c r="AJ12" s="30"/>
      <c r="AK12" s="30"/>
      <c r="AL12" s="31" t="n">
        <v>0.01</v>
      </c>
      <c r="AM12" s="31" t="n">
        <v>0</v>
      </c>
      <c r="AN12" s="30"/>
      <c r="AO12" s="31" t="n">
        <v>0.03</v>
      </c>
      <c r="AP12" s="30"/>
      <c r="AQ12" s="31" t="n">
        <v>0.1</v>
      </c>
      <c r="AR12" s="30"/>
      <c r="AS12" s="31" t="n">
        <v>0.05</v>
      </c>
      <c r="AT12" s="30"/>
      <c r="AU12" s="31" t="n">
        <v>0.08</v>
      </c>
      <c r="AV12" s="30"/>
      <c r="AW12" s="30"/>
      <c r="AX12" s="30"/>
      <c r="AY12" s="31" t="n">
        <v>0.05</v>
      </c>
      <c r="AZ12" s="30"/>
      <c r="BA12" s="31"/>
      <c r="BB12" s="30"/>
      <c r="BC12" s="31" t="n">
        <v>0.01</v>
      </c>
      <c r="BD12" s="31"/>
      <c r="BE12" s="31" t="n">
        <v>0.06</v>
      </c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 t="s">
        <v>115</v>
      </c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>
        <f>(AI6/AI$4)*100</f>
        <v>0.0236677054159999978</v>
      </c>
      <c r="AJ14" s="33" t="e">
        <f>(AJ6/AJ$4)*100</f>
        <v>#DIV/0!</v>
      </c>
      <c r="AK14" s="33" t="e">
        <f>(AK6/AK$4)*100</f>
        <v>#DIV/0!</v>
      </c>
      <c r="AL14" s="61">
        <f>(AL6/AL$4)*100</f>
        <v>0</v>
      </c>
      <c r="AM14" s="61">
        <f>(AM6/AM$4)*100</f>
        <v>0</v>
      </c>
      <c r="AN14" s="33" t="e">
        <f>(AN6/AN$4)*100</f>
        <v>#DIV/0!</v>
      </c>
      <c r="AO14" s="33">
        <f>(AO6/AO$4)*100</f>
        <v>0</v>
      </c>
      <c r="AP14" s="33" t="e">
        <f>(AP6/AP$4)*100</f>
        <v>#DIV/0!</v>
      </c>
      <c r="AQ14" s="61">
        <f>(AQ6/AQ$4)*100</f>
        <v>0.00380271513859999963</v>
      </c>
      <c r="AR14" s="33" t="e">
        <f>(AR6/AR$4)*100</f>
        <v>#DIV/0!</v>
      </c>
      <c r="AS14" s="33">
        <f>(AS6/AS$4)*100</f>
        <v>0</v>
      </c>
      <c r="AT14" s="33" t="e">
        <f>(AT6/AT$4)*100</f>
        <v>#DIV/0!</v>
      </c>
      <c r="AU14" s="33">
        <f>(AU6/AU$4)*100</f>
        <v>0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>
        <f>(AY6/AY$4)*100</f>
        <v>0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61">
        <f>(BC6/BC$4)*100</f>
        <v>0</v>
      </c>
      <c r="BD14" s="33" t="e">
        <f>(BD6/BD$4)*100</f>
        <v>#DIV/0!</v>
      </c>
      <c r="BE14" s="33">
        <f>(BE6/BE$4)*100</f>
        <v>0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>
        <f>(AI7/AI$4)*100</f>
        <v>0.0118338527079999988</v>
      </c>
      <c r="AJ15" s="33" t="e">
        <f>(AJ7/AJ$4)*100</f>
        <v>#DIV/0!</v>
      </c>
      <c r="AK15" s="33" t="e">
        <f>(AK7/AK$4)*100</f>
        <v>#DIV/0!</v>
      </c>
      <c r="AL15" s="61">
        <f>(AL7/AL$4)*100</f>
        <v>0.0793212856945999967</v>
      </c>
      <c r="AM15" s="61">
        <f>(AM7/AM$4)*100</f>
        <v>0</v>
      </c>
      <c r="AN15" s="33" t="e">
        <f>(AN7/AN$4)*100</f>
        <v>#DIV/0!</v>
      </c>
      <c r="AO15" s="33">
        <f>(AO7/AO$4)*100</f>
        <v>0</v>
      </c>
      <c r="AP15" s="33" t="e">
        <f>(AP7/AP$4)*100</f>
        <v>#DIV/0!</v>
      </c>
      <c r="AQ15" s="61">
        <f>(AQ7/AQ$4)*100</f>
        <v>0</v>
      </c>
      <c r="AR15" s="33" t="e">
        <f>(AR7/AR$4)*100</f>
        <v>#DIV/0!</v>
      </c>
      <c r="AS15" s="33">
        <f>(AS7/AS$4)*100</f>
        <v>0</v>
      </c>
      <c r="AT15" s="33" t="e">
        <f>(AT7/AT$4)*100</f>
        <v>#DIV/0!</v>
      </c>
      <c r="AU15" s="33">
        <f>(AU7/AU$4)*100</f>
        <v>0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>
        <f>(AY7/AY$4)*100</f>
        <v>0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61">
        <f>(BC7/BC$4)*100</f>
        <v>0</v>
      </c>
      <c r="BD15" s="33" t="e">
        <f>(BD7/BD$4)*100</f>
        <v>#DIV/0!</v>
      </c>
      <c r="BE15" s="33">
        <f>(BE7/BE$4)*100</f>
        <v>0.308261405671999977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>
        <f>(AI8/AI$4)*100</f>
        <v>0.31951402311549999</v>
      </c>
      <c r="AJ16" s="33" t="e">
        <f>(AJ8/AJ$4)*100</f>
        <v>#DIV/0!</v>
      </c>
      <c r="AK16" s="33" t="e">
        <f>(AK8/AK$4)*100</f>
        <v>#DIV/0!</v>
      </c>
      <c r="AL16" s="61">
        <f>(AL8/AL$4)*100</f>
        <v>1.22430680093809996</v>
      </c>
      <c r="AM16" s="61">
        <f>(AM8/AM$4)*100</f>
        <v>0.0459915490529000071</v>
      </c>
      <c r="AN16" s="33" t="e">
        <f>(AN8/AN$4)*100</f>
        <v>#DIV/0!</v>
      </c>
      <c r="AO16" s="33">
        <f>(AO8/AO$4)*100</f>
        <v>0.00916954488490000053</v>
      </c>
      <c r="AP16" s="33" t="e">
        <f>(AP8/AP$4)*100</f>
        <v>#DIV/0!</v>
      </c>
      <c r="AQ16" s="61">
        <f>(AQ8/AQ$4)*100</f>
        <v>0.0228162908316999991</v>
      </c>
      <c r="AR16" s="33" t="e">
        <f>(AR8/AR$4)*100</f>
        <v>#DIV/0!</v>
      </c>
      <c r="AS16" s="33">
        <f>(AS8/AS$4)*100</f>
        <v>0</v>
      </c>
      <c r="AT16" s="33" t="e">
        <f>(AT8/AT$4)*100</f>
        <v>#DIV/0!</v>
      </c>
      <c r="AU16" s="33">
        <f>(AU8/AU$4)*100</f>
        <v>0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>
        <f>(AY8/AY$4)*100</f>
        <v>0.00640964009869999884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61">
        <f>(BC8/BC$4)*100</f>
        <v>0.0421989488625000053</v>
      </c>
      <c r="BD16" s="33" t="e">
        <f>(BD8/BD$4)*100</f>
        <v>#DIV/0!</v>
      </c>
      <c r="BE16" s="33">
        <f>(BE8/BE$4)*100</f>
        <v>0.0493218249074999981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>
        <f>(AI9/AI$4)*100</f>
        <v>35.2609364522109985</v>
      </c>
      <c r="AJ17" s="33" t="e">
        <f>(AJ9/AJ$4)*100</f>
        <v>#DIV/0!</v>
      </c>
      <c r="AK17" s="33" t="e">
        <f>(AK9/AK$4)*100</f>
        <v>#DIV/0!</v>
      </c>
      <c r="AL17" s="61">
        <f>(AL9/AL$4)*100</f>
        <v>10.3566009104703998</v>
      </c>
      <c r="AM17" s="61">
        <f>(AM9/AM$4)*100</f>
        <v>24.809566242203001</v>
      </c>
      <c r="AN17" s="33" t="e">
        <f>(AN9/AN$4)*100</f>
        <v>#DIV/0!</v>
      </c>
      <c r="AO17" s="33">
        <f>(AO9/AO$4)*100</f>
        <v>8.99226701714709975</v>
      </c>
      <c r="AP17" s="33" t="e">
        <f>(AP9/AP$4)*100</f>
        <v>#DIV/0!</v>
      </c>
      <c r="AQ17" s="61">
        <f>(AQ9/AQ$4)*100</f>
        <v>11.1229417804311996</v>
      </c>
      <c r="AR17" s="33" t="e">
        <f>(AR9/AR$4)*100</f>
        <v>#DIV/0!</v>
      </c>
      <c r="AS17" s="33">
        <f>(AS9/AS$4)*100</f>
        <v>8.30569523198169968</v>
      </c>
      <c r="AT17" s="33" t="e">
        <f>(AT9/AT$4)*100</f>
        <v>#DIV/0!</v>
      </c>
      <c r="AU17" s="33">
        <f>(AU9/AU$4)*100</f>
        <v>4.59153687922419973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>
        <f>(AY9/AY$4)*100</f>
        <v>18.5366791654648999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61">
        <f>(BC9/BC$4)*100</f>
        <v>15.6174473472205992</v>
      </c>
      <c r="BD17" s="33" t="e">
        <f>(BD9/BD$4)*100</f>
        <v>#DIV/0!</v>
      </c>
      <c r="BE17" s="33">
        <f>(BE9/BE$4)*100</f>
        <v>9.52836004932179925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>
        <f>(AI10/AI$4)*100</f>
        <v>62.2184529209893</v>
      </c>
      <c r="AJ18" s="33" t="e">
        <f>(AJ10/AJ$4)*100</f>
        <v>#DIV/0!</v>
      </c>
      <c r="AK18" s="33" t="e">
        <f>(AK10/AK$4)*100</f>
        <v>#DIV/0!</v>
      </c>
      <c r="AL18" s="61">
        <f>(AL10/AL$4)*100</f>
        <v>86.8016278107324979</v>
      </c>
      <c r="AM18" s="61">
        <f>(AM10/AM$4)*100</f>
        <v>74.2476070022133996</v>
      </c>
      <c r="AN18" s="33" t="e">
        <f>(AN10/AN$4)*100</f>
        <v>#DIV/0!</v>
      </c>
      <c r="AO18" s="33">
        <f>(AO10/AO$4)*100</f>
        <v>87.1932023107252974</v>
      </c>
      <c r="AP18" s="33" t="e">
        <f>(AP10/AP$4)*100</f>
        <v>#DIV/0!</v>
      </c>
      <c r="AQ18" s="61">
        <f>(AQ10/AQ$4)*100</f>
        <v>85.6523557820283941</v>
      </c>
      <c r="AR18" s="33" t="e">
        <f>(AR10/AR$4)*100</f>
        <v>#DIV/0!</v>
      </c>
      <c r="AS18" s="33">
        <f>(AS10/AS$4)*100</f>
        <v>86.2950679362361939</v>
      </c>
      <c r="AT18" s="33" t="e">
        <f>(AT10/AT$4)*100</f>
        <v>#DIV/0!</v>
      </c>
      <c r="AU18" s="33">
        <f>(AU10/AU$4)*100</f>
        <v>86.004995592124601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>
        <f>(AY10/AY$4)*100</f>
        <v>76.2586930743838991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61">
        <f>(BC10/BC$4)*100</f>
        <v>81.9235048145164058</v>
      </c>
      <c r="BD18" s="33" t="e">
        <f>(BD10/BD$4)*100</f>
        <v>#DIV/0!</v>
      </c>
      <c r="BE18" s="33">
        <f>(BE10/BE$4)*100</f>
        <v>86.091245376078902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>
        <f>(AI11/AI$4)*100</f>
        <v>2.12614886986709983</v>
      </c>
      <c r="AJ19" s="33" t="e">
        <f>(AJ11/AJ$4)*100</f>
        <v>#DIV/0!</v>
      </c>
      <c r="AK19" s="33" t="e">
        <f>(AK11/AK$4)*100</f>
        <v>#DIV/0!</v>
      </c>
      <c r="AL19" s="61">
        <f>(AL11/AL$4)*100</f>
        <v>1.54504069526830001</v>
      </c>
      <c r="AM19" s="61">
        <f>(AM11/AM$4)*100</f>
        <v>0.856592601109499974</v>
      </c>
      <c r="AN19" s="33" t="e">
        <f>(AN11/AN$4)*100</f>
        <v>#DIV/0!</v>
      </c>
      <c r="AO19" s="33">
        <f>(AO11/AO$4)*100</f>
        <v>3.75034385793320002</v>
      </c>
      <c r="AP19" s="33" t="e">
        <f>(AP11/AP$4)*100</f>
        <v>#DIV/0!</v>
      </c>
      <c r="AQ19" s="61">
        <f>(AQ11/AQ$4)*100</f>
        <v>3.09921283796629998</v>
      </c>
      <c r="AR19" s="33" t="e">
        <f>(AR11/AR$4)*100</f>
        <v>#DIV/0!</v>
      </c>
      <c r="AS19" s="33">
        <f>(AS11/AS$4)*100</f>
        <v>5.36714097214789998</v>
      </c>
      <c r="AT19" s="33" t="e">
        <f>(AT11/AT$4)*100</f>
        <v>#DIV/0!</v>
      </c>
      <c r="AU19" s="33">
        <f>(AU11/AU$4)*100</f>
        <v>9.35204231560389943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>
        <f>(AY11/AY$4)*100</f>
        <v>5.10848315867059988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61">
        <f>(BC11/BC$4)*100</f>
        <v>2.45521157018449987</v>
      </c>
      <c r="BD19" s="33" t="e">
        <f>(BD11/BD$4)*100</f>
        <v>#DIV/0!</v>
      </c>
      <c r="BE19" s="33">
        <f>(BE11/BE$4)*100</f>
        <v>4.00123304562270032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>
        <f>(AI12/AI$4)*100</f>
        <v>0.0276123229852999952</v>
      </c>
      <c r="AJ20" s="33" t="e">
        <f>(AJ12/AJ$4)*100</f>
        <v>#DIV/0!</v>
      </c>
      <c r="AK20" s="33" t="e">
        <f>(AK12/AK$4)*100</f>
        <v>#DIV/0!</v>
      </c>
      <c r="AL20" s="61">
        <f>(AL12/AL$4)*100</f>
        <v>0.00344875155190000005</v>
      </c>
      <c r="AM20" s="61">
        <f>(AM12/AM$4)*100</f>
        <v>0</v>
      </c>
      <c r="AN20" s="33" t="e">
        <f>(AN12/AN$4)*100</f>
        <v>#DIV/0!</v>
      </c>
      <c r="AO20" s="33">
        <f>(AO12/AO$4)*100</f>
        <v>0.00916954488490000053</v>
      </c>
      <c r="AP20" s="33" t="e">
        <f>(AP12/AP$4)*100</f>
        <v>#DIV/0!</v>
      </c>
      <c r="AQ20" s="61">
        <f>(AQ12/AQ$4)*100</f>
        <v>0.0380271513860999999</v>
      </c>
      <c r="AR20" s="33" t="e">
        <f>(AR12/AR$4)*100</f>
        <v>#DIV/0!</v>
      </c>
      <c r="AS20" s="33">
        <f>(AS12/AS$4)*100</f>
        <v>0.017831033130099998</v>
      </c>
      <c r="AT20" s="33" t="e">
        <f>(AT12/AT$4)*100</f>
        <v>#DIV/0!</v>
      </c>
      <c r="AU20" s="33">
        <f>(AU12/AU$4)*100</f>
        <v>0.0293858360269999999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>
        <f>(AY12/AY$4)*100</f>
        <v>0.0160241002467999998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61">
        <f>(BC12/BC$4)*100</f>
        <v>0.00383626807840000019</v>
      </c>
      <c r="BD20" s="33" t="e">
        <f>(BD12/BD$4)*100</f>
        <v>#DIV/0!</v>
      </c>
      <c r="BE20" s="33">
        <f>(BE12/BE$4)*100</f>
        <v>0.0184956843402999986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>
        <f>AI14</f>
        <v>0.0236677054159999978</v>
      </c>
      <c r="AJ22" s="33" t="e">
        <f>AJ14</f>
        <v>#DIV/0!</v>
      </c>
      <c r="AK22" s="33" t="e">
        <f>AK14</f>
        <v>#DIV/0!</v>
      </c>
      <c r="AL22" s="61">
        <f>AL14</f>
        <v>0</v>
      </c>
      <c r="AM22" s="61">
        <f>AM14</f>
        <v>0</v>
      </c>
      <c r="AN22" s="33" t="e">
        <f>AN14</f>
        <v>#DIV/0!</v>
      </c>
      <c r="AO22" s="33">
        <f>AO14</f>
        <v>0</v>
      </c>
      <c r="AP22" s="33" t="e">
        <f>AP14</f>
        <v>#DIV/0!</v>
      </c>
      <c r="AQ22" s="61">
        <f>AQ14</f>
        <v>0.00380271513859999963</v>
      </c>
      <c r="AR22" s="33" t="e">
        <f>AR14</f>
        <v>#DIV/0!</v>
      </c>
      <c r="AS22" s="33">
        <f>AS14</f>
        <v>0</v>
      </c>
      <c r="AT22" s="33" t="e">
        <f>AT14</f>
        <v>#DIV/0!</v>
      </c>
      <c r="AU22" s="33">
        <f>AU14</f>
        <v>0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>
        <f>AY14</f>
        <v>0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61">
        <f>BC14</f>
        <v>0</v>
      </c>
      <c r="BD22" s="33" t="e">
        <f>BD14</f>
        <v>#DIV/0!</v>
      </c>
      <c r="BE22" s="33">
        <f>BE14</f>
        <v>0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>
        <f>AI15+AI22</f>
        <v>0.0355015581239999989</v>
      </c>
      <c r="AJ23" s="33" t="e">
        <f>AJ15+AJ22</f>
        <v>#DIV/0!</v>
      </c>
      <c r="AK23" s="33" t="e">
        <f>AK15+AK22</f>
        <v>#DIV/0!</v>
      </c>
      <c r="AL23" s="61">
        <f>AL15+AL22</f>
        <v>0.0793212856945999967</v>
      </c>
      <c r="AM23" s="61">
        <f>AM15+AM22</f>
        <v>0</v>
      </c>
      <c r="AN23" s="33" t="e">
        <f>AN15+AN22</f>
        <v>#DIV/0!</v>
      </c>
      <c r="AO23" s="33">
        <f>AO15+AO22</f>
        <v>0</v>
      </c>
      <c r="AP23" s="33" t="e">
        <f>AP15+AP22</f>
        <v>#DIV/0!</v>
      </c>
      <c r="AQ23" s="61">
        <f>AQ15+AQ22</f>
        <v>0.00380271513859999963</v>
      </c>
      <c r="AR23" s="33" t="e">
        <f>AR15+AR22</f>
        <v>#DIV/0!</v>
      </c>
      <c r="AS23" s="33">
        <f>AS15+AS22</f>
        <v>0</v>
      </c>
      <c r="AT23" s="33" t="e">
        <f>AT15+AT22</f>
        <v>#DIV/0!</v>
      </c>
      <c r="AU23" s="33">
        <f>AU15+AU22</f>
        <v>0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>
        <f>AY15+AY22</f>
        <v>0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61">
        <f>BC15+BC22</f>
        <v>0</v>
      </c>
      <c r="BD23" s="33" t="e">
        <f>BD15+BD22</f>
        <v>#DIV/0!</v>
      </c>
      <c r="BE23" s="33">
        <f>BE15+BE22</f>
        <v>0.308261405671999977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>
        <f>AI16+AI23</f>
        <v>0.355015581239499989</v>
      </c>
      <c r="AJ24" s="33" t="e">
        <f>AJ16+AJ23</f>
        <v>#DIV/0!</v>
      </c>
      <c r="AK24" s="33" t="e">
        <f>AK16+AK23</f>
        <v>#DIV/0!</v>
      </c>
      <c r="AL24" s="61">
        <f>AL16+AL23</f>
        <v>1.30362808663269991</v>
      </c>
      <c r="AM24" s="61">
        <f>AM16+AM23</f>
        <v>0.0459915490529000071</v>
      </c>
      <c r="AN24" s="33" t="e">
        <f>AN16+AN23</f>
        <v>#DIV/0!</v>
      </c>
      <c r="AO24" s="33">
        <f>AO16+AO23</f>
        <v>0.00916954488490000053</v>
      </c>
      <c r="AP24" s="33" t="e">
        <f>AP16+AP23</f>
        <v>#DIV/0!</v>
      </c>
      <c r="AQ24" s="61">
        <f>AQ16+AQ23</f>
        <v>0.0266190059703000026</v>
      </c>
      <c r="AR24" s="33" t="e">
        <f>AR16+AR23</f>
        <v>#DIV/0!</v>
      </c>
      <c r="AS24" s="33">
        <f>AS16+AS23</f>
        <v>0</v>
      </c>
      <c r="AT24" s="33" t="e">
        <f>AT16+AT23</f>
        <v>#DIV/0!</v>
      </c>
      <c r="AU24" s="33">
        <f>AU16+AU23</f>
        <v>0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>
        <f>AY16+AY23</f>
        <v>0.00640964009869999884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61">
        <f>BC16+BC23</f>
        <v>0.0421989488625000053</v>
      </c>
      <c r="BD24" s="33" t="e">
        <f>BD16+BD23</f>
        <v>#DIV/0!</v>
      </c>
      <c r="BE24" s="33">
        <f>BE16+BE23</f>
        <v>0.357583230579499967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>
        <f>AI17+AI24</f>
        <v>35.6159520334504975</v>
      </c>
      <c r="AJ25" s="33" t="e">
        <f>AJ17+AJ24</f>
        <v>#DIV/0!</v>
      </c>
      <c r="AK25" s="33" t="e">
        <f>AK17+AK24</f>
        <v>#DIV/0!</v>
      </c>
      <c r="AL25" s="61">
        <f>AL17+AL24</f>
        <v>11.6602289971031006</v>
      </c>
      <c r="AM25" s="61">
        <f>AM17+AM24</f>
        <v>24.8555577912559009</v>
      </c>
      <c r="AN25" s="33" t="e">
        <f>AN17+AN24</f>
        <v>#DIV/0!</v>
      </c>
      <c r="AO25" s="33">
        <f>AO17+AO24</f>
        <v>9.0014365620319996</v>
      </c>
      <c r="AP25" s="33" t="e">
        <f>AP17+AP24</f>
        <v>#DIV/0!</v>
      </c>
      <c r="AQ25" s="61">
        <f>AQ17+AQ24</f>
        <v>11.1495607864014996</v>
      </c>
      <c r="AR25" s="33" t="e">
        <f>AR17+AR24</f>
        <v>#DIV/0!</v>
      </c>
      <c r="AS25" s="33">
        <f>AS17+AS24</f>
        <v>8.30569523198169968</v>
      </c>
      <c r="AT25" s="33" t="e">
        <f>AT17+AT24</f>
        <v>#DIV/0!</v>
      </c>
      <c r="AU25" s="33">
        <f>AU17+AU24</f>
        <v>4.59153687922419973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>
        <f>AY17+AY24</f>
        <v>18.543088805563599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61">
        <f>BC17+BC24</f>
        <v>15.6596462960830998</v>
      </c>
      <c r="BD25" s="33" t="e">
        <f>BD17+BD24</f>
        <v>#DIV/0!</v>
      </c>
      <c r="BE25" s="33">
        <f>BE17+BE24</f>
        <v>9.88594327990129962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>
        <f>AI18+AI25</f>
        <v>97.8344049544398047</v>
      </c>
      <c r="AJ26" s="33" t="e">
        <f>AJ18+AJ25</f>
        <v>#DIV/0!</v>
      </c>
      <c r="AK26" s="33" t="e">
        <f>AK18+AK25</f>
        <v>#DIV/0!</v>
      </c>
      <c r="AL26" s="61">
        <f>AL18+AL25</f>
        <v>98.461856807835602</v>
      </c>
      <c r="AM26" s="61">
        <f>AM18+AM25</f>
        <v>99.1031647934693041</v>
      </c>
      <c r="AN26" s="33" t="e">
        <f>AN18+AN25</f>
        <v>#DIV/0!</v>
      </c>
      <c r="AO26" s="33">
        <f>AO18+AO25</f>
        <v>96.1946388727572952</v>
      </c>
      <c r="AP26" s="33" t="e">
        <f>AP18+AP25</f>
        <v>#DIV/0!</v>
      </c>
      <c r="AQ26" s="61">
        <f>AQ18+AQ25</f>
        <v>96.8019165684299026</v>
      </c>
      <c r="AR26" s="33" t="e">
        <f>AR18+AR25</f>
        <v>#DIV/0!</v>
      </c>
      <c r="AS26" s="33">
        <f>AS18+AS25</f>
        <v>94.6007631682178953</v>
      </c>
      <c r="AT26" s="33" t="e">
        <f>AT18+AT25</f>
        <v>#DIV/0!</v>
      </c>
      <c r="AU26" s="33">
        <f>AU18+AU25</f>
        <v>90.5965324713487945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>
        <f>AY18+AY25</f>
        <v>94.8017818799474981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61">
        <f>BC18+BC25</f>
        <v>97.583151110599502</v>
      </c>
      <c r="BD26" s="33" t="e">
        <f>BD18+BD25</f>
        <v>#DIV/0!</v>
      </c>
      <c r="BE26" s="33">
        <f>BE18+BE25</f>
        <v>95.9771886559801999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>
        <f>AI19+AI26</f>
        <v>99.9605538243068992</v>
      </c>
      <c r="AJ27" s="33" t="e">
        <f>AJ19+AJ26</f>
        <v>#DIV/0!</v>
      </c>
      <c r="AK27" s="33" t="e">
        <f>AK19+AK26</f>
        <v>#DIV/0!</v>
      </c>
      <c r="AL27" s="61">
        <f>AL19+AL26</f>
        <v>100.006897503104</v>
      </c>
      <c r="AM27" s="61">
        <f>AM19+AM26</f>
        <v>99.9597573945788014</v>
      </c>
      <c r="AN27" s="33" t="e">
        <f>AN19+AN26</f>
        <v>#DIV/0!</v>
      </c>
      <c r="AO27" s="33">
        <f>AO19+AO26</f>
        <v>99.9449827306904979</v>
      </c>
      <c r="AP27" s="33" t="e">
        <f>AP19+AP26</f>
        <v>#DIV/0!</v>
      </c>
      <c r="AQ27" s="61">
        <f>AQ19+AQ26</f>
        <v>99.9011294063961941</v>
      </c>
      <c r="AR27" s="33" t="e">
        <f>AR19+AR26</f>
        <v>#DIV/0!</v>
      </c>
      <c r="AS27" s="33">
        <f>AS19+AS26</f>
        <v>99.9679041403658033</v>
      </c>
      <c r="AT27" s="33" t="e">
        <f>AT19+AT26</f>
        <v>#DIV/0!</v>
      </c>
      <c r="AU27" s="33">
        <f>AU19+AU26</f>
        <v>99.9485747869527046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>
        <f>AY19+AY26</f>
        <v>99.9102650386181068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61">
        <f>BC19+BC26</f>
        <v>100.038362680784005</v>
      </c>
      <c r="BD27" s="33" t="e">
        <f>BD19+BD26</f>
        <v>#DIV/0!</v>
      </c>
      <c r="BE27" s="33">
        <f>BE19+BE26</f>
        <v>99.9784217016028975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>
        <f>AI20+AI27</f>
        <v>99.9881661472922048</v>
      </c>
      <c r="AJ28" s="33" t="e">
        <f>AJ20+AJ27</f>
        <v>#DIV/0!</v>
      </c>
      <c r="AK28" s="33" t="e">
        <f>AK20+AK27</f>
        <v>#DIV/0!</v>
      </c>
      <c r="AL28" s="61">
        <f>AL20+AL27</f>
        <v>100.010346254656</v>
      </c>
      <c r="AM28" s="61">
        <f>AM20+AM27</f>
        <v>99.9597573945788014</v>
      </c>
      <c r="AN28" s="33" t="e">
        <f>AN20+AN27</f>
        <v>#DIV/0!</v>
      </c>
      <c r="AO28" s="33">
        <f>AO20+AO27</f>
        <v>99.9541522755753959</v>
      </c>
      <c r="AP28" s="33" t="e">
        <f>AP20+AP27</f>
        <v>#DIV/0!</v>
      </c>
      <c r="AQ28" s="61">
        <f>AQ20+AQ27</f>
        <v>99.9391565577822973</v>
      </c>
      <c r="AR28" s="33" t="e">
        <f>AR20+AR27</f>
        <v>#DIV/0!</v>
      </c>
      <c r="AS28" s="33">
        <f>AS20+AS27</f>
        <v>99.9857351734958968</v>
      </c>
      <c r="AT28" s="33" t="e">
        <f>AT20+AT27</f>
        <v>#DIV/0!</v>
      </c>
      <c r="AU28" s="33">
        <f>AU20+AU27</f>
        <v>99.977960622979694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>
        <f>AY20+AY27</f>
        <v>99.9262891388649024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61">
        <f>BC20+BC27</f>
        <v>100.042198948861994</v>
      </c>
      <c r="BD28" s="33" t="e">
        <f>BD20+BD27</f>
        <v>#DIV/0!</v>
      </c>
      <c r="BE28" s="33">
        <f>BE20+BE27</f>
        <v>99.9969173859432061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253.47999999999999</v>
      </c>
      <c r="AJ30" s="30">
        <f>SUM(AJ6:AJ12)</f>
        <v>0</v>
      </c>
      <c r="AK30" s="30">
        <f>SUM(AK6:AK12)</f>
        <v>0</v>
      </c>
      <c r="AL30" s="31">
        <f>SUM(AL6:AL12)</f>
        <v>289.990000000000009</v>
      </c>
      <c r="AM30" s="31">
        <f>SUM(AM6:AM12)</f>
        <v>347.75</v>
      </c>
      <c r="AN30" s="30">
        <f>SUM(AN6:AN12)</f>
        <v>0</v>
      </c>
      <c r="AO30" s="30">
        <f>SUM(AO6:AO12)</f>
        <v>327.019999999999982</v>
      </c>
      <c r="AP30" s="30">
        <f>SUM(AP6:AP12)</f>
        <v>0</v>
      </c>
      <c r="AQ30" s="31">
        <f>SUM(AQ6:AQ12)</f>
        <v>262.810000000000002</v>
      </c>
      <c r="AR30" s="30">
        <f>SUM(AR6:AR12)</f>
        <v>0</v>
      </c>
      <c r="AS30" s="30">
        <f>SUM(AS6:AS12)</f>
        <v>280.370000000000005</v>
      </c>
      <c r="AT30" s="30">
        <f>SUM(AT6:AT12)</f>
        <v>0</v>
      </c>
      <c r="AU30" s="30">
        <f>SUM(AU6:AU12)</f>
        <v>272.180000000000007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311.800000000000011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1">
        <f>SUM(BC6:BC12)</f>
        <v>260.779999999999973</v>
      </c>
      <c r="BD30" s="30">
        <f>SUM(BD6:BD12)</f>
        <v>0</v>
      </c>
      <c r="BE30" s="30">
        <f>SUM(BE6:BE12)</f>
        <v>324.389999999999986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0.0300000000000010036</v>
      </c>
      <c r="AJ31" s="36">
        <f>AJ4-AJ30</f>
        <v>0</v>
      </c>
      <c r="AK31" s="36">
        <f>AK4-AK30</f>
        <v>0</v>
      </c>
      <c r="AL31" s="62">
        <f>AL4-AL30</f>
        <v>-0.0300000000000299982</v>
      </c>
      <c r="AM31" s="62">
        <f>AM4-AM30</f>
        <v>0.139999999999986002</v>
      </c>
      <c r="AN31" s="36">
        <f>AN4-AN30</f>
        <v>0</v>
      </c>
      <c r="AO31" s="36">
        <f>AO4-AO30</f>
        <v>0.150000000000033999</v>
      </c>
      <c r="AP31" s="36">
        <f>AP4-AP30</f>
        <v>0</v>
      </c>
      <c r="AQ31" s="62">
        <f>AQ4-AQ30</f>
        <v>0.160000000000025011</v>
      </c>
      <c r="AR31" s="36">
        <f>AR4-AR30</f>
        <v>0</v>
      </c>
      <c r="AS31" s="36">
        <f>AS4-AS30</f>
        <v>0.0400000000000200018</v>
      </c>
      <c r="AT31" s="36">
        <f>AT4-AT30</f>
        <v>0</v>
      </c>
      <c r="AU31" s="36">
        <f>AU4-AU30</f>
        <v>0.0600000000000020073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0.229999999999960991</v>
      </c>
      <c r="AZ31" s="36">
        <f>AZ4-AZ30</f>
        <v>0</v>
      </c>
      <c r="BA31" s="36">
        <f>BA4-BA30</f>
        <v>0</v>
      </c>
      <c r="BB31" s="36">
        <f>BB4-BB30</f>
        <v>0</v>
      </c>
      <c r="BC31" s="62">
        <f>BC4-BC30</f>
        <v>-0.109999999999956998</v>
      </c>
      <c r="BD31" s="36">
        <f>BD4-BD30</f>
        <v>0</v>
      </c>
      <c r="BE31" s="36">
        <f>BE4-BE30</f>
        <v>0.00999999999999100098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C1" workbookViewId="0">
      <selection activeCell="BL9" sqref="BL9"/>
    </sheetView>
  </sheetViews>
  <sheetFormatPr defaultRowHeight="15.40"/>
  <cols>
    <col min="1" max="1" width="11.267857" customWidth="1"/>
  </cols>
  <sheetData>
    <row r="1" spans="1:63">
      <c r="A1" s="34"/>
      <c r="B1" s="76" t="s">
        <v>167</v>
      </c>
      <c r="C1" s="77"/>
      <c r="D1" s="7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78" t="s">
        <v>168</v>
      </c>
      <c r="W1" s="79"/>
      <c r="X1" s="79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 t="n">
        <v>303.670000000000016</v>
      </c>
      <c r="C4" s="30" t="n">
        <v>328.410000000000025</v>
      </c>
      <c r="D4" s="30"/>
      <c r="E4" s="30"/>
      <c r="F4" s="30"/>
      <c r="G4" s="30"/>
      <c r="H4" s="30"/>
      <c r="I4" s="30"/>
      <c r="J4" s="30"/>
      <c r="K4" s="30" t="n">
        <v>317.220000000000027</v>
      </c>
      <c r="L4" s="30"/>
      <c r="M4" s="30" t="n">
        <v>289.889999999999986</v>
      </c>
      <c r="N4" s="30"/>
      <c r="O4" s="30"/>
      <c r="P4" s="30"/>
      <c r="Q4" s="30"/>
      <c r="R4" s="30"/>
      <c r="S4" s="30"/>
      <c r="T4" s="30"/>
      <c r="U4" s="30" t="n">
        <v>330.350000000000023</v>
      </c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 t="n">
        <v>290.519999999999982</v>
      </c>
      <c r="AL4" s="30"/>
      <c r="AM4" s="30"/>
      <c r="AN4" s="30" t="n">
        <v>315.120000000000005</v>
      </c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 t="n">
        <v>280.399999999999977</v>
      </c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 t="n">
        <v>0</v>
      </c>
      <c r="C6" s="30" t="n">
        <v>0</v>
      </c>
      <c r="D6" s="30"/>
      <c r="E6" s="30"/>
      <c r="F6" s="30"/>
      <c r="G6" s="30"/>
      <c r="H6" s="30"/>
      <c r="I6" s="30"/>
      <c r="J6" s="30"/>
      <c r="K6" s="30" t="n">
        <v>0</v>
      </c>
      <c r="L6" s="30"/>
      <c r="M6" s="30" t="n">
        <v>0.0700000000000000089</v>
      </c>
      <c r="N6" s="30"/>
      <c r="O6" s="30"/>
      <c r="P6" s="30"/>
      <c r="Q6" s="30"/>
      <c r="R6" s="30"/>
      <c r="S6" s="30"/>
      <c r="T6" s="30"/>
      <c r="U6" s="30" t="n">
        <v>0.1</v>
      </c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 t="n">
        <v>0.08</v>
      </c>
      <c r="AL6" s="30"/>
      <c r="AM6" s="30"/>
      <c r="AN6" s="30">
        <f>502.82-494.04</f>
        <v>8.77999999999996916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 t="n">
        <v>0.05</v>
      </c>
      <c r="BJ6" s="30"/>
      <c r="BK6" s="27"/>
    </row>
    <row r="7" spans="1:63">
      <c r="A7" s="13" t="n">
        <v>1</v>
      </c>
      <c r="B7" s="30" t="n">
        <v>0.270000000000000018</v>
      </c>
      <c r="C7" s="30" t="n">
        <v>0</v>
      </c>
      <c r="D7" s="30"/>
      <c r="E7" s="30"/>
      <c r="F7" s="30"/>
      <c r="G7" s="30"/>
      <c r="H7" s="30"/>
      <c r="I7" s="30"/>
      <c r="J7" s="30"/>
      <c r="K7" s="30" t="n">
        <v>0</v>
      </c>
      <c r="L7" s="30"/>
      <c r="M7" s="30" t="n">
        <v>0.03</v>
      </c>
      <c r="N7" s="30"/>
      <c r="O7" s="30"/>
      <c r="P7" s="30"/>
      <c r="Q7" s="30"/>
      <c r="R7" s="30"/>
      <c r="S7" s="30"/>
      <c r="T7" s="30"/>
      <c r="U7" s="30" t="n">
        <v>0.230000000000000027</v>
      </c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 t="n">
        <v>0</v>
      </c>
      <c r="AL7" s="30"/>
      <c r="AM7" s="30"/>
      <c r="AN7" s="30">
        <f>442.75-441.54</f>
        <v>1.20999999999997998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 t="n">
        <v>0.130000000000000004</v>
      </c>
      <c r="BJ7" s="30"/>
      <c r="BK7" s="27"/>
    </row>
    <row r="8" spans="1:63">
      <c r="A8" s="13" t="n">
        <v>0.5</v>
      </c>
      <c r="B8" s="31" t="n">
        <v>5.11000000000000032</v>
      </c>
      <c r="C8" s="31" t="n">
        <v>0.379999999999999982</v>
      </c>
      <c r="D8" s="30"/>
      <c r="E8" s="30"/>
      <c r="F8" s="30"/>
      <c r="G8" s="30"/>
      <c r="H8" s="30"/>
      <c r="I8" s="30"/>
      <c r="J8" s="30"/>
      <c r="K8" s="31" t="n">
        <v>0.709999999999999964</v>
      </c>
      <c r="L8" s="30"/>
      <c r="M8" s="30">
        <f>387.3-386.54</f>
        <v>0.759999999999990994</v>
      </c>
      <c r="N8" s="30"/>
      <c r="O8" s="30"/>
      <c r="P8" s="30"/>
      <c r="Q8" s="30"/>
      <c r="R8" s="30"/>
      <c r="S8" s="30"/>
      <c r="T8" s="30"/>
      <c r="U8" s="31" t="n">
        <v>9.19999999999999929</v>
      </c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 t="n">
        <v>0.06</v>
      </c>
      <c r="AL8" s="30"/>
      <c r="AM8" s="30"/>
      <c r="AN8" s="30">
        <f>389.87-386.54</f>
        <v>3.32999999999998009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1" t="n">
        <v>0.460000000000000053</v>
      </c>
      <c r="BJ8" s="30"/>
      <c r="BK8" s="27"/>
    </row>
    <row r="9" spans="1:63">
      <c r="A9" s="13" t="n">
        <v>0.25</v>
      </c>
      <c r="B9" s="30" t="n">
        <v>219.569999999999993</v>
      </c>
      <c r="C9" s="31" t="n">
        <v>203.090000000000003</v>
      </c>
      <c r="D9" s="30"/>
      <c r="E9" s="30"/>
      <c r="F9" s="30"/>
      <c r="G9" s="30"/>
      <c r="H9" s="30"/>
      <c r="I9" s="30"/>
      <c r="J9" s="30"/>
      <c r="K9" s="31" t="n">
        <v>184.72999999999999</v>
      </c>
      <c r="L9" s="30"/>
      <c r="M9" s="30" t="n">
        <v>173.180000000000007</v>
      </c>
      <c r="N9" s="30"/>
      <c r="O9" s="30"/>
      <c r="P9" s="30"/>
      <c r="Q9" s="30"/>
      <c r="R9" s="30"/>
      <c r="S9" s="30"/>
      <c r="T9" s="30"/>
      <c r="U9" s="30">
        <f>621.61-363.56</f>
        <v>258.050000000000011</v>
      </c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 t="n">
        <v>17.0899999999999999</v>
      </c>
      <c r="AL9" s="30"/>
      <c r="AM9" s="30"/>
      <c r="AN9" s="30" t="n">
        <v>31.9400000000000013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 t="n">
        <v>46.490000000000002</v>
      </c>
      <c r="BJ9" s="30"/>
      <c r="BK9" s="27"/>
    </row>
    <row r="10" spans="1:63">
      <c r="A10" s="14" t="n">
        <v>0.125</v>
      </c>
      <c r="B10" s="30" t="n">
        <v>77.819999999999979</v>
      </c>
      <c r="C10" s="31" t="n">
        <v>121.170000000000002</v>
      </c>
      <c r="D10" s="30"/>
      <c r="E10" s="30"/>
      <c r="F10" s="30"/>
      <c r="G10" s="30"/>
      <c r="H10" s="30"/>
      <c r="I10" s="30"/>
      <c r="J10" s="30"/>
      <c r="K10" s="31" t="n">
        <v>128.77000000000001</v>
      </c>
      <c r="L10" s="30"/>
      <c r="M10" s="30" t="n">
        <v>114.239999999999995</v>
      </c>
      <c r="N10" s="30"/>
      <c r="O10" s="30"/>
      <c r="P10" s="30"/>
      <c r="Q10" s="30"/>
      <c r="R10" s="30"/>
      <c r="S10" s="30"/>
      <c r="T10" s="30"/>
      <c r="U10" s="30">
        <f>410.05-348.15</f>
        <v>61.8999999999999986</v>
      </c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 t="n">
        <v>247.199999999999989</v>
      </c>
      <c r="AL10" s="30"/>
      <c r="AM10" s="30"/>
      <c r="AN10" s="30" t="n">
        <v>258.529999999999973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 t="n">
        <v>220.780000000000001</v>
      </c>
      <c r="BJ10" s="30"/>
      <c r="BK10" s="27"/>
    </row>
    <row r="11" spans="1:63">
      <c r="A11" s="14" t="n">
        <v>0.0625</v>
      </c>
      <c r="B11" s="30">
        <f>347.54-346.69</f>
        <v>0.850000000000022915</v>
      </c>
      <c r="C11" s="31" t="n">
        <v>3.74000000000000021</v>
      </c>
      <c r="D11" s="30"/>
      <c r="E11" s="30"/>
      <c r="F11" s="30"/>
      <c r="G11" s="30"/>
      <c r="H11" s="30"/>
      <c r="I11" s="30"/>
      <c r="J11" s="30"/>
      <c r="K11" s="31" t="n">
        <v>2.93999999999999986</v>
      </c>
      <c r="L11" s="30"/>
      <c r="M11" s="30" t="n">
        <v>1.59000000000000004</v>
      </c>
      <c r="N11" s="30"/>
      <c r="O11" s="30"/>
      <c r="P11" s="30"/>
      <c r="Q11" s="30"/>
      <c r="R11" s="30"/>
      <c r="S11" s="30"/>
      <c r="T11" s="30"/>
      <c r="U11" s="30" t="n">
        <v>0.840000000000000036</v>
      </c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1" t="n">
        <v>18.3999999999999986</v>
      </c>
      <c r="AL11" s="30"/>
      <c r="AM11" s="30"/>
      <c r="AN11" s="30" t="n">
        <v>11.25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 t="n">
        <v>12.4399999999999995</v>
      </c>
      <c r="BJ11" s="30"/>
      <c r="BK11" s="27"/>
    </row>
    <row r="12" spans="1:63">
      <c r="A12" s="15" t="s">
        <v>42</v>
      </c>
      <c r="B12" s="30" t="n">
        <v>0.01</v>
      </c>
      <c r="C12" s="31" t="n">
        <v>0</v>
      </c>
      <c r="D12" s="30"/>
      <c r="E12" s="30"/>
      <c r="F12" s="30"/>
      <c r="G12" s="30"/>
      <c r="H12" s="30"/>
      <c r="I12" s="30"/>
      <c r="J12" s="30"/>
      <c r="K12" s="31" t="n">
        <v>0.02</v>
      </c>
      <c r="L12" s="30"/>
      <c r="M12" s="30" t="n">
        <v>0.01</v>
      </c>
      <c r="N12" s="30"/>
      <c r="O12" s="30"/>
      <c r="P12" s="30"/>
      <c r="Q12" s="30"/>
      <c r="R12" s="30"/>
      <c r="S12" s="30"/>
      <c r="T12" s="30"/>
      <c r="U12" s="31" t="n">
        <v>0.01</v>
      </c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1" t="n">
        <v>0.110000000000000009</v>
      </c>
      <c r="AL12" s="30"/>
      <c r="AM12" s="30"/>
      <c r="AN12" s="30" t="n">
        <v>0.05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>
        <f>0.03</f>
        <v>0.03</v>
      </c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>
        <f>(B6/B$4)*100</f>
        <v>0</v>
      </c>
      <c r="C14" s="33">
        <f>(C6/C$4)*100</f>
        <v>0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>
        <f>(K6/K$4)*100</f>
        <v>0</v>
      </c>
      <c r="L14" s="33" t="e">
        <f>(L6/L$4)*100</f>
        <v>#DIV/0!</v>
      </c>
      <c r="M14" s="33">
        <f>(M6/M$4)*100</f>
        <v>0.0241470902755999983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>
        <f>(U6/U$4)*100</f>
        <v>0.0302709247768000012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>
        <f>(AK6/AK$4)*100</f>
        <v>0.0275368305108000033</v>
      </c>
      <c r="AL14" s="33" t="e">
        <f>(AL6/AL$4)*100</f>
        <v>#DIV/0!</v>
      </c>
      <c r="AM14" s="33" t="e">
        <f>(AM6/AM$4)*100</f>
        <v>#DIV/0!</v>
      </c>
      <c r="AN14" s="33">
        <f>(AN6/AN$4)*100</f>
        <v>2.78624016247779993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>
        <f>(BI6/BI$4)*100</f>
        <v>0.0178316690441999981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>
        <f>(B7/B$4)*100</f>
        <v>0.0889123061217999933</v>
      </c>
      <c r="C15" s="33">
        <f>(C7/C$4)*100</f>
        <v>0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>
        <f>(K7/K$4)*100</f>
        <v>0</v>
      </c>
      <c r="L15" s="33" t="e">
        <f>(L7/L$4)*100</f>
        <v>#DIV/0!</v>
      </c>
      <c r="M15" s="33">
        <f>(M7/M$4)*100</f>
        <v>0.0103487529752999996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>
        <f>(U7/U$4)*100</f>
        <v>0.0696231269864999902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>
        <f>(AK7/AK$4)*100</f>
        <v>0</v>
      </c>
      <c r="AL15" s="33" t="e">
        <f>(AL7/AL$4)*100</f>
        <v>#DIV/0!</v>
      </c>
      <c r="AM15" s="33" t="e">
        <f>(AM7/AM$4)*100</f>
        <v>#DIV/0!</v>
      </c>
      <c r="AN15" s="33">
        <f>(AN7/AN$4)*100</f>
        <v>0.383980705762899976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>
        <f>(BI7/BI$4)*100</f>
        <v>0.0463623395150000039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>
        <f>(B8/B$4)*100</f>
        <v>1.68274771956399993</v>
      </c>
      <c r="C16" s="33">
        <f>(C8/C$4)*100</f>
        <v>0.115709022258799998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>
        <f>(K8/K$4)*100</f>
        <v>0.223819431309499972</v>
      </c>
      <c r="L16" s="33" t="e">
        <f>(L8/L$4)*100</f>
        <v>#DIV/0!</v>
      </c>
      <c r="M16" s="33">
        <f>(M8/M$4)*100</f>
        <v>0.262168408706699996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>
        <f>(U8/U$4)*100</f>
        <v>2.78492507946120016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>
        <f>(AK8/AK$4)*100</f>
        <v>0.0206526228830999958</v>
      </c>
      <c r="AL16" s="33" t="e">
        <f>(AL8/AL$4)*100</f>
        <v>#DIV/0!</v>
      </c>
      <c r="AM16" s="33" t="e">
        <f>(AM8/AM$4)*100</f>
        <v>#DIV/0!</v>
      </c>
      <c r="AN16" s="33">
        <f>(AN8/AN$4)*100</f>
        <v>1.05674028941359999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>
        <f>(BI8/BI$4)*100</f>
        <v>0.164051355206800009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>
        <f>(B9/B$4)*100</f>
        <v>72.3054631672539045</v>
      </c>
      <c r="C17" s="33">
        <f>(C9/C$4)*100</f>
        <v>61.8403824487683025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>
        <f>(K9/K$4)*100</f>
        <v>58.234033163104499</v>
      </c>
      <c r="L17" s="33" t="e">
        <f>(L9/L$4)*100</f>
        <v>#DIV/0!</v>
      </c>
      <c r="M17" s="33">
        <f>(M9/M$4)*100</f>
        <v>59.7399013418882987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>
        <f>(U9/U$4)*100</f>
        <v>78.1141213864083994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>
        <f>(AK9/AK$4)*100</f>
        <v>5.88255541787139968</v>
      </c>
      <c r="AL17" s="33" t="e">
        <f>(AL9/AL$4)*100</f>
        <v>#DIV/0!</v>
      </c>
      <c r="AM17" s="33" t="e">
        <f>(AM9/AM$4)*100</f>
        <v>#DIV/0!</v>
      </c>
      <c r="AN17" s="33">
        <f>(AN9/AN$4)*100</f>
        <v>10.1358212744351004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>
        <f>(BI9/BI$4)*100</f>
        <v>16.5798858773181017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>
        <f>(B10/B$4)*100</f>
        <v>25.6265024533209989</v>
      </c>
      <c r="C18" s="33">
        <f>(C10/C$4)*100</f>
        <v>36.8959532291952002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>
        <f>(K10/K$4)*100</f>
        <v>40.5932791122880019</v>
      </c>
      <c r="L18" s="33" t="e">
        <f>(L10/L$4)*100</f>
        <v>#DIV/0!</v>
      </c>
      <c r="M18" s="33">
        <f>(M10/M$4)*100</f>
        <v>39.4080513298148034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>
        <f>(U10/U$4)*100</f>
        <v>18.7377024368093998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>
        <f>(AK10/AK$4)*100</f>
        <v>85.0888062783973993</v>
      </c>
      <c r="AL18" s="33" t="e">
        <f>(AL10/AL$4)*100</f>
        <v>#DIV/0!</v>
      </c>
      <c r="AM18" s="33" t="e">
        <f>(AM10/AM$4)*100</f>
        <v>#DIV/0!</v>
      </c>
      <c r="AN18" s="33">
        <f>(AN10/AN$4)*100</f>
        <v>82.0417618684946035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>
        <f>(BI10/BI$4)*100</f>
        <v>78.7375178316690949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>
        <f>(B11/B$4)*100</f>
        <v>0.279909111864899973</v>
      </c>
      <c r="C19" s="33">
        <f>(C11/C$4)*100</f>
        <v>1.13882037696780003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>
        <f>(K11/K$4)*100</f>
        <v>0.92680158880269996</v>
      </c>
      <c r="L19" s="33" t="e">
        <f>(L11/L$4)*100</f>
        <v>#DIV/0!</v>
      </c>
      <c r="M19" s="33">
        <f>(M11/M$4)*100</f>
        <v>0.548483907689100025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>
        <f>(U11/U$4)*100</f>
        <v>0.254275768124700008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>
        <f>(AK11/AK$4)*100</f>
        <v>6.33347101748590013</v>
      </c>
      <c r="AL19" s="33" t="e">
        <f>(AL11/AL$4)*100</f>
        <v>#DIV/0!</v>
      </c>
      <c r="AM19" s="33" t="e">
        <f>(AM11/AM$4)*100</f>
        <v>#DIV/0!</v>
      </c>
      <c r="AN19" s="33">
        <f>(AN11/AN$4)*100</f>
        <v>3.57006854531609985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>
        <f>(BI11/BI$4)*100</f>
        <v>4.43651925820260029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>
        <f>(B12/B$4)*100</f>
        <v>0.00329304837490000057</v>
      </c>
      <c r="C20" s="33">
        <f>(C12/C$4)*100</f>
        <v>0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>
        <f>(K12/K$4)*100</f>
        <v>0.00630477271290000019</v>
      </c>
      <c r="L20" s="33" t="e">
        <f>(L12/L$4)*100</f>
        <v>#DIV/0!</v>
      </c>
      <c r="M20" s="33">
        <f>(M12/M$4)*100</f>
        <v>0.00344958432510000002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>
        <f>(U12/U$4)*100</f>
        <v>0.00302709247770000012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>
        <f>(AK12/AK$4)*100</f>
        <v>0.0378631419524000012</v>
      </c>
      <c r="AL20" s="33" t="e">
        <f>(AL12/AL$4)*100</f>
        <v>#DIV/0!</v>
      </c>
      <c r="AM20" s="33" t="e">
        <f>(AM12/AM$4)*100</f>
        <v>#DIV/0!</v>
      </c>
      <c r="AN20" s="33">
        <f>(AN12/AN$4)*100</f>
        <v>0.0158669713125000005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>
        <f>(BI12/BI$4)*100</f>
        <v>0.0106990014265000011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>
        <f>B14</f>
        <v>0</v>
      </c>
      <c r="C22" s="33">
        <f>C14</f>
        <v>0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>
        <f>K14</f>
        <v>0</v>
      </c>
      <c r="L22" s="33" t="e">
        <f>L14</f>
        <v>#DIV/0!</v>
      </c>
      <c r="M22" s="33">
        <f>M14</f>
        <v>0.0241470902755999983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>
        <f>U14</f>
        <v>0.0302709247768000012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>
        <f>AK14</f>
        <v>0.0275368305108000033</v>
      </c>
      <c r="AL22" s="33" t="e">
        <f>AL14</f>
        <v>#DIV/0!</v>
      </c>
      <c r="AM22" s="33" t="e">
        <f>AM14</f>
        <v>#DIV/0!</v>
      </c>
      <c r="AN22" s="33">
        <f>AN14</f>
        <v>2.78624016247779993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>
        <f>BI14</f>
        <v>0.0178316690441999981</v>
      </c>
      <c r="BJ22" s="33" t="e">
        <f>BJ14</f>
        <v>#DIV/0!</v>
      </c>
      <c r="BK22" s="29" t="e">
        <f>BK14</f>
        <v>#DIV/0!</v>
      </c>
    </row>
    <row r="23" spans="1:63">
      <c r="A23" s="17"/>
      <c r="B23" s="33">
        <f>B15+B22</f>
        <v>0.0889123061217999933</v>
      </c>
      <c r="C23" s="33">
        <f>C15+C22</f>
        <v>0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>
        <f>K15+K22</f>
        <v>0</v>
      </c>
      <c r="L23" s="33" t="e">
        <f>L15+L22</f>
        <v>#DIV/0!</v>
      </c>
      <c r="M23" s="33">
        <f>M15+M22</f>
        <v>0.0344958432509000001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>
        <f>U15+U22</f>
        <v>0.0998940517633000091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>
        <f>AK15+AK22</f>
        <v>0.0275368305108000033</v>
      </c>
      <c r="AL23" s="33" t="e">
        <f>AL15+AL22</f>
        <v>#DIV/0!</v>
      </c>
      <c r="AM23" s="33" t="e">
        <f>AM15+AM22</f>
        <v>#DIV/0!</v>
      </c>
      <c r="AN23" s="33">
        <f>AN15+AN22</f>
        <v>3.17022086824069982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>
        <f>BI15+BI22</f>
        <v>0.064194008559200002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>
        <f>B16+B23</f>
        <v>1.77166002568579994</v>
      </c>
      <c r="C24" s="33">
        <f>C16+C23</f>
        <v>0.115709022258799998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>
        <f>K16+K23</f>
        <v>0.223819431309499972</v>
      </c>
      <c r="L24" s="33" t="e">
        <f>L16+L23</f>
        <v>#DIV/0!</v>
      </c>
      <c r="M24" s="33">
        <f>M16+M23</f>
        <v>0.296664251957599987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>
        <f>U16+U23</f>
        <v>2.88481913122449996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>
        <f>AK16+AK23</f>
        <v>0.048189453393900008</v>
      </c>
      <c r="AL24" s="33" t="e">
        <f>AL16+AL23</f>
        <v>#DIV/0!</v>
      </c>
      <c r="AM24" s="33" t="e">
        <f>AM16+AM23</f>
        <v>#DIV/0!</v>
      </c>
      <c r="AN24" s="33">
        <f>AN16+AN23</f>
        <v>4.22696115765429958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>
        <f>BI16+BI23</f>
        <v>0.228245363765999976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>
        <f>B17+B24</f>
        <v>74.0771231929396947</v>
      </c>
      <c r="C25" s="33">
        <f>C17+C24</f>
        <v>61.9560914710271007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>
        <f>K17+K24</f>
        <v>58.4578525944139997</v>
      </c>
      <c r="L25" s="33" t="e">
        <f>L17+L24</f>
        <v>#DIV/0!</v>
      </c>
      <c r="M25" s="33">
        <f>M17+M24</f>
        <v>60.0365655938459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>
        <f>U17+U24</f>
        <v>80.9989405176329029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>
        <f>AK17+AK24</f>
        <v>5.9307448712652997</v>
      </c>
      <c r="AL25" s="33" t="e">
        <f>AL17+AL24</f>
        <v>#DIV/0!</v>
      </c>
      <c r="AM25" s="33" t="e">
        <f>AM17+AM24</f>
        <v>#DIV/0!</v>
      </c>
      <c r="AN25" s="33">
        <f>AN17+AN24</f>
        <v>14.3627824320894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>
        <f>BI17+BI24</f>
        <v>16.8081312410841015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>
        <f>B18+B25</f>
        <v>99.7036256462607042</v>
      </c>
      <c r="C26" s="33">
        <f>C18+C25</f>
        <v>98.8520447002222937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>
        <f>K18+K25</f>
        <v>99.0511317067019945</v>
      </c>
      <c r="L26" s="33" t="e">
        <f>L18+L25</f>
        <v>#DIV/0!</v>
      </c>
      <c r="M26" s="33">
        <f>M18+M25</f>
        <v>99.4446169236607034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>
        <f>U18+U25</f>
        <v>99.7366429544423028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>
        <f>AK18+AK25</f>
        <v>91.0195511496627034</v>
      </c>
      <c r="AL26" s="33" t="e">
        <f>AL18+AL25</f>
        <v>#DIV/0!</v>
      </c>
      <c r="AM26" s="33" t="e">
        <f>AM18+AM25</f>
        <v>#DIV/0!</v>
      </c>
      <c r="AN26" s="33">
        <f>AN18+AN25</f>
        <v>96.404544300584007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>
        <f>BI18+BI25</f>
        <v>95.5456490727532071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>
        <f>B19+B26</f>
        <v>99.9835347581256002</v>
      </c>
      <c r="C27" s="33">
        <f>C19+C26</f>
        <v>99.9908650771900938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>
        <f>K19+K26</f>
        <v>99.9779332955046982</v>
      </c>
      <c r="L27" s="33" t="e">
        <f>L19+L26</f>
        <v>#DIV/0!</v>
      </c>
      <c r="M27" s="33">
        <f>M19+M26</f>
        <v>99.9931008313498069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>
        <f>U19+U26</f>
        <v>99.9909187225670024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>
        <f>AK19+AK26</f>
        <v>97.3530221671485947</v>
      </c>
      <c r="AL27" s="33" t="e">
        <f>AL19+AL26</f>
        <v>#DIV/0!</v>
      </c>
      <c r="AM27" s="33" t="e">
        <f>AM19+AM26</f>
        <v>#DIV/0!</v>
      </c>
      <c r="AN27" s="33">
        <f>AN19+AN26</f>
        <v>99.9746128459000971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>
        <f>BI19+BI26</f>
        <v>99.9821683309558011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>
        <f>B20+B27</f>
        <v>99.9868278065005001</v>
      </c>
      <c r="C28" s="33">
        <f>C20+C27</f>
        <v>99.9908650771900938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>
        <f>K20+K27</f>
        <v>99.9842380682176071</v>
      </c>
      <c r="L28" s="33" t="e">
        <f>L20+L27</f>
        <v>#DIV/0!</v>
      </c>
      <c r="M28" s="33">
        <f>M20+M27</f>
        <v>99.9965504156749034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>
        <f>U20+U27</f>
        <v>99.9939458150446967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>
        <f>AK20+AK27</f>
        <v>97.3908853091009945</v>
      </c>
      <c r="AL28" s="33" t="e">
        <f>AL20+AL27</f>
        <v>#DIV/0!</v>
      </c>
      <c r="AM28" s="33" t="e">
        <f>AM20+AM27</f>
        <v>#DIV/0!</v>
      </c>
      <c r="AN28" s="33">
        <f>AN20+AN27</f>
        <v>99.9904798172126021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>
        <f>BI20+BI27</f>
        <v>99.9928673323823034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303.629999999999995</v>
      </c>
      <c r="C30" s="30">
        <f>SUM(C6:C12)</f>
        <v>328.379999999999995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317.170000000000016</v>
      </c>
      <c r="L30" s="30">
        <f>SUM(L6:L12)</f>
        <v>0</v>
      </c>
      <c r="M30" s="30">
        <f>SUM(M6:M12)</f>
        <v>289.879999999999995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330.329999999999984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282.939999999999998</v>
      </c>
      <c r="AL30" s="30">
        <f>SUM(AL6:AL12)</f>
        <v>0</v>
      </c>
      <c r="AM30" s="30">
        <f>SUM(AM6:AM12)</f>
        <v>0</v>
      </c>
      <c r="AN30" s="30">
        <f>SUM(AN6:AN12)</f>
        <v>315.089999999999975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280.379999999999995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0.0400000000000200018</v>
      </c>
      <c r="C31" s="36">
        <f>C4-C30</f>
        <v>0.0300000000000299982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0.0500000000000110045</v>
      </c>
      <c r="L31" s="36">
        <f>L4-L30</f>
        <v>0</v>
      </c>
      <c r="M31" s="36">
        <f>M4-M30</f>
        <v>0.00999999999999100098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0.0200000000000389999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7.57999999999997964</v>
      </c>
      <c r="AL31" s="36">
        <f>AL4-AL30</f>
        <v>0</v>
      </c>
      <c r="AM31" s="36">
        <f>AM4-AM30</f>
        <v>0</v>
      </c>
      <c r="AN31" s="36">
        <f>AN4-AN30</f>
        <v>0.0300000000000299982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0.019999999999982002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mergeCells count="2">
    <mergeCell ref="B1:D1"/>
    <mergeCell ref="V1:X1"/>
  </mergeCells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BL36"/>
  <sheetViews>
    <sheetView view="normal" topLeftCell="BI1" workbookViewId="0">
      <selection activeCell="BQ10" sqref="BQ10"/>
    </sheetView>
  </sheetViews>
  <sheetFormatPr defaultRowHeight="15.40"/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4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  <c r="BL2" s="40" t="s">
        <v>169</v>
      </c>
    </row>
    <row r="3" spans="1:64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  <c r="BL3" s="40" t="s">
        <v>170</v>
      </c>
    </row>
    <row r="4" spans="1:64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 t="n">
        <v>302.980000000000018</v>
      </c>
      <c r="AE4" s="30"/>
      <c r="AF4" s="30" t="n">
        <v>287.069999999999993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  <c r="BL4" s="27" t="n">
        <v>333.529999999999973</v>
      </c>
    </row>
    <row r="5" spans="1:64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  <c r="BL5" s="28"/>
    </row>
    <row r="6" spans="1:64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 t="n">
        <v>0</v>
      </c>
      <c r="AE6" s="30"/>
      <c r="AF6" s="30" t="n">
        <v>0</v>
      </c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  <c r="BL6" s="27" t="n">
        <v>27.370000000000001</v>
      </c>
    </row>
    <row r="7" spans="1:64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 t="n">
        <v>0</v>
      </c>
      <c r="AE7" s="30"/>
      <c r="AF7" s="30" t="n">
        <v>0</v>
      </c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  <c r="BL7" s="27" t="n">
        <v>31.6000000000000014</v>
      </c>
    </row>
    <row r="8" spans="1:64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1" t="n">
        <v>5.54000000000000004</v>
      </c>
      <c r="AE8" s="30"/>
      <c r="AF8" s="31" t="n">
        <v>5.04999999999999982</v>
      </c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  <c r="BL8" s="27" t="n">
        <v>91.3599999999999994</v>
      </c>
    </row>
    <row r="9" spans="1:64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1" t="n">
        <v>153.939999999999998</v>
      </c>
      <c r="AE9" s="30"/>
      <c r="AF9" s="31" t="n">
        <v>145.460000000000008</v>
      </c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  <c r="BL9" s="27" t="n">
        <v>164.129999999999995</v>
      </c>
    </row>
    <row r="10" spans="1:64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1" t="n">
        <v>138.550000000000011</v>
      </c>
      <c r="AE10" s="30"/>
      <c r="AF10" s="31" t="n">
        <v>130.759999999999991</v>
      </c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  <c r="BL10" s="27" t="n">
        <v>17.2800000000000011</v>
      </c>
    </row>
    <row r="11" spans="1:64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1" t="n">
        <v>4.84999999999999964</v>
      </c>
      <c r="AE11" s="30"/>
      <c r="AF11" s="31" t="n">
        <v>5.78000000000000025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  <c r="BL11" s="27" t="n">
        <v>0.990000000000000036</v>
      </c>
    </row>
    <row r="12" spans="1:64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1" t="n">
        <v>0.05</v>
      </c>
      <c r="AE12" s="30"/>
      <c r="AF12" s="31" t="n">
        <v>0.01</v>
      </c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  <c r="BL12" s="27" t="n">
        <v>0.469999999999999929</v>
      </c>
    </row>
    <row r="13" spans="1:64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  <c r="BL13" s="28"/>
    </row>
    <row r="14" spans="1:64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>
        <f>(AD6/AD$4)*100</f>
        <v>0</v>
      </c>
      <c r="AE14" s="33" t="e">
        <f>(AE6/AE$4)*100</f>
        <v>#DIV/0!</v>
      </c>
      <c r="AF14" s="33">
        <f>(AF6/AF$4)*100</f>
        <v>0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  <c r="BL14" s="29">
        <f>(BL6/BL$4)*100</f>
        <v>8.20615836656370057</v>
      </c>
    </row>
    <row r="15" spans="1:64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>
        <f>(AD7/AD$4)*100</f>
        <v>0</v>
      </c>
      <c r="AE15" s="33" t="e">
        <f>(AE7/AE$4)*100</f>
        <v>#DIV/0!</v>
      </c>
      <c r="AF15" s="33">
        <f>(AF7/AF$4)*100</f>
        <v>0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  <c r="BL15" s="29">
        <f>(BL7/BL$4)*100</f>
        <v>9.4744100980422008</v>
      </c>
    </row>
    <row r="16" spans="1:64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>
        <f>(AD8/AD$4)*100</f>
        <v>1.82850353158620003</v>
      </c>
      <c r="AE16" s="33" t="e">
        <f>(AE8/AE$4)*100</f>
        <v>#DIV/0!</v>
      </c>
      <c r="AF16" s="33">
        <f>(AF8/AF$4)*100</f>
        <v>1.75915281986969996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  <c r="BL16" s="29">
        <f>(BL8/BL$4)*100</f>
        <v>27.3918388150990992</v>
      </c>
    </row>
    <row r="17" spans="1:64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>
        <f>(AD9/AD$4)*100</f>
        <v>50.808634233282703</v>
      </c>
      <c r="AE17" s="33" t="e">
        <f>(AE9/AE$4)*100</f>
        <v>#DIV/0!</v>
      </c>
      <c r="AF17" s="33">
        <f>(AF9/AF$4)*100</f>
        <v>50.6705681541087998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  <c r="BL17" s="29">
        <f>(BL9/BL$4)*100</f>
        <v>49.2099661199891969</v>
      </c>
    </row>
    <row r="18" spans="1:64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>
        <f>(AD10/AD$4)*100</f>
        <v>45.7290910291107977</v>
      </c>
      <c r="AE18" s="33" t="e">
        <f>(AE10/AE$4)*100</f>
        <v>#DIV/0!</v>
      </c>
      <c r="AF18" s="33">
        <f>(AF10/AF$4)*100</f>
        <v>45.5498658863691972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  <c r="BL18" s="29">
        <f>(BL10/BL$4)*100</f>
        <v>5.18094324348629964</v>
      </c>
    </row>
    <row r="19" spans="1:64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>
        <f>(AD11/AD$4)*100</f>
        <v>1.60076572711070009</v>
      </c>
      <c r="AE19" s="33" t="e">
        <f>(AE11/AE$4)*100</f>
        <v>#DIV/0!</v>
      </c>
      <c r="AF19" s="33">
        <f>(AF11/AF$4)*100</f>
        <v>2.01344619779150014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  <c r="BL19" s="29">
        <f>(BL11/BL$4)*100</f>
        <v>0.2968248733247</v>
      </c>
    </row>
    <row r="20" spans="1:64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>
        <f>(AD12/AD$4)*100</f>
        <v>0.0165027394546999995</v>
      </c>
      <c r="AE20" s="33" t="e">
        <f>(AE12/AE$4)*100</f>
        <v>#DIV/0!</v>
      </c>
      <c r="AF20" s="33">
        <f>(AF12/AF$4)*100</f>
        <v>0.00348347093040000022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  <c r="BL20" s="29">
        <f>(BL12/BL$4)*100</f>
        <v>0.140916859053199994</v>
      </c>
    </row>
    <row r="21" spans="1:64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  <c r="BL21" s="28"/>
    </row>
    <row r="22" spans="1:64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>
        <f>AD14</f>
        <v>0</v>
      </c>
      <c r="AE22" s="33" t="e">
        <f>AE14</f>
        <v>#DIV/0!</v>
      </c>
      <c r="AF22" s="33">
        <f>AF14</f>
        <v>0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  <c r="BL22" s="29">
        <f>BL14</f>
        <v>8.20615836656370057</v>
      </c>
    </row>
    <row r="23" spans="1:64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>
        <f>AD15+AD22</f>
        <v>0</v>
      </c>
      <c r="AE23" s="33" t="e">
        <f>AE15+AE22</f>
        <v>#DIV/0!</v>
      </c>
      <c r="AF23" s="33">
        <f>AF15+AF22</f>
        <v>0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  <c r="BL23" s="29">
        <f>BL15+BL22</f>
        <v>17.6805684646059014</v>
      </c>
    </row>
    <row r="24" spans="1:64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>
        <f>AD16+AD23</f>
        <v>1.82850353158620003</v>
      </c>
      <c r="AE24" s="33" t="e">
        <f>AE16+AE23</f>
        <v>#DIV/0!</v>
      </c>
      <c r="AF24" s="33">
        <f>AF16+AF23</f>
        <v>1.75915281986969996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  <c r="BL24" s="29">
        <f>BL16+BL23</f>
        <v>45.0724072797049971</v>
      </c>
    </row>
    <row r="25" spans="1:64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>
        <f>AD17+AD24</f>
        <v>52.6371377648689034</v>
      </c>
      <c r="AE25" s="33" t="e">
        <f>AE17+AE24</f>
        <v>#DIV/0!</v>
      </c>
      <c r="AF25" s="33">
        <f>AF17+AF24</f>
        <v>52.4297209739784975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  <c r="BL25" s="29">
        <f>BL17+BL24</f>
        <v>94.2823733996941939</v>
      </c>
    </row>
    <row r="26" spans="1:64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>
        <f>AD18+AD25</f>
        <v>98.3662287939797011</v>
      </c>
      <c r="AE26" s="33" t="e">
        <f>AE18+AE25</f>
        <v>#DIV/0!</v>
      </c>
      <c r="AF26" s="33">
        <f>AF18+AF25</f>
        <v>97.9795868603476947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  <c r="BL26" s="29">
        <f>BL18+BL25</f>
        <v>99.4633166431805051</v>
      </c>
    </row>
    <row r="27" spans="1:64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>
        <f>AD19+AD26</f>
        <v>99.966994521090399</v>
      </c>
      <c r="AE27" s="33" t="e">
        <f>AE19+AE26</f>
        <v>#DIV/0!</v>
      </c>
      <c r="AF27" s="33">
        <f>AF19+AF26</f>
        <v>99.9930330581392042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  <c r="BL27" s="29">
        <f>BL19+BL26</f>
        <v>99.7601415165052003</v>
      </c>
    </row>
    <row r="28" spans="1:64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>
        <f>AD20+AD27</f>
        <v>99.9834972605450929</v>
      </c>
      <c r="AE28" s="33" t="e">
        <f>AE20+AE27</f>
        <v>#DIV/0!</v>
      </c>
      <c r="AF28" s="33">
        <f>AF20+AF27</f>
        <v>99.996516529069595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  <c r="BL28" s="29">
        <f>BL20+BL27</f>
        <v>99.9010583755584065</v>
      </c>
    </row>
    <row r="29" spans="1:64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  <c r="BL29" s="28"/>
    </row>
    <row r="30" spans="1:64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302.930000000000007</v>
      </c>
      <c r="AE30" s="30">
        <f>SUM(AE6:AE12)</f>
        <v>0</v>
      </c>
      <c r="AF30" s="30">
        <f>SUM(AF6:AF12)</f>
        <v>287.060000000000002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  <c r="BL30" s="27">
        <f>SUM(BL6:BL12)</f>
        <v>333.199999999999989</v>
      </c>
    </row>
    <row r="31" spans="1:64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0.0500000000000110045</v>
      </c>
      <c r="AE31" s="36">
        <f>AE4-AE30</f>
        <v>0</v>
      </c>
      <c r="AF31" s="36">
        <f>AF4-AF30</f>
        <v>0.00999999999999100098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  <c r="BL31" s="38">
        <f>BL4-BL30</f>
        <v>0.329999999999983995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D1" workbookViewId="0">
      <selection activeCell="A33" sqref="A33:A36"/>
    </sheetView>
  </sheetViews>
  <sheetFormatPr defaultRowHeight="15.40"/>
  <sheetData>
    <row r="1" spans="2:22">
      <c r="B1" t="s">
        <v>0</v>
      </c>
      <c r="V1" t="s">
        <v>1</v>
      </c>
    </row>
    <row r="2" spans="2:63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  <c r="AT2" t="s">
        <v>24</v>
      </c>
      <c r="AU2" t="s">
        <v>24</v>
      </c>
      <c r="AV2" t="s">
        <v>25</v>
      </c>
      <c r="AW2" t="s">
        <v>25</v>
      </c>
      <c r="AX2" t="s">
        <v>26</v>
      </c>
      <c r="AY2" t="s">
        <v>26</v>
      </c>
      <c r="AZ2" t="s">
        <v>27</v>
      </c>
      <c r="BA2" t="s">
        <v>27</v>
      </c>
      <c r="BB2" t="s">
        <v>28</v>
      </c>
      <c r="BC2" t="s">
        <v>28</v>
      </c>
      <c r="BD2" t="s">
        <v>29</v>
      </c>
      <c r="BE2" t="s">
        <v>29</v>
      </c>
      <c r="BF2" t="s">
        <v>30</v>
      </c>
      <c r="BG2" t="s">
        <v>30</v>
      </c>
      <c r="BH2" t="s">
        <v>31</v>
      </c>
      <c r="BI2" t="s">
        <v>31</v>
      </c>
      <c r="BJ2" t="s">
        <v>32</v>
      </c>
      <c r="BK2" t="s">
        <v>33</v>
      </c>
    </row>
    <row r="3" spans="2:63">
      <c r="B3" t="s">
        <v>35</v>
      </c>
      <c r="C3" t="s">
        <v>36</v>
      </c>
      <c r="D3" t="s">
        <v>35</v>
      </c>
      <c r="E3" t="s">
        <v>36</v>
      </c>
      <c r="F3" t="s">
        <v>35</v>
      </c>
      <c r="G3" t="s">
        <v>36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  <c r="AE3" t="s">
        <v>36</v>
      </c>
      <c r="AF3" t="s">
        <v>35</v>
      </c>
      <c r="AG3" t="s">
        <v>36</v>
      </c>
      <c r="AH3" t="s">
        <v>35</v>
      </c>
      <c r="AI3" t="s">
        <v>36</v>
      </c>
      <c r="AJ3" t="s">
        <v>35</v>
      </c>
      <c r="AK3" t="s">
        <v>36</v>
      </c>
      <c r="AL3" t="s">
        <v>35</v>
      </c>
      <c r="AM3" t="s">
        <v>36</v>
      </c>
      <c r="AN3" t="s">
        <v>35</v>
      </c>
      <c r="AO3" t="s">
        <v>36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35</v>
      </c>
      <c r="AW3" t="s">
        <v>36</v>
      </c>
      <c r="AX3" t="s">
        <v>35</v>
      </c>
      <c r="AY3" t="s">
        <v>36</v>
      </c>
      <c r="AZ3" t="s">
        <v>35</v>
      </c>
      <c r="BA3" t="s">
        <v>36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36</v>
      </c>
      <c r="BJ3" t="s">
        <v>35</v>
      </c>
      <c r="BK3" t="s">
        <v>36</v>
      </c>
    </row>
    <row r="4" spans="1:33">
      <c r="A4" t="s">
        <v>40</v>
      </c>
      <c r="AF4" t="n">
        <v>343.170000000000016</v>
      </c>
      <c r="AG4" t="n">
        <v>301.050000000000011</v>
      </c>
    </row>
    <row r="5" spans="1:63">
      <c r="A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spans="1:33">
      <c r="A6" t="n">
        <v>2</v>
      </c>
      <c r="AF6" t="n">
        <v>0.0700000000000000089</v>
      </c>
      <c r="AG6" t="n">
        <v>0.04</v>
      </c>
    </row>
    <row r="7" spans="1:33">
      <c r="A7" t="n">
        <v>1</v>
      </c>
      <c r="AF7" t="n">
        <v>1.04000000000000004</v>
      </c>
      <c r="AG7" t="n">
        <v>0.140000000000000018</v>
      </c>
    </row>
    <row r="8" spans="1:33">
      <c r="A8" t="n">
        <v>0.5</v>
      </c>
      <c r="AF8" t="n">
        <v>10.4299999999999997</v>
      </c>
      <c r="AG8" t="n">
        <v>11.7200000000000006</v>
      </c>
    </row>
    <row r="9" spans="1:33">
      <c r="A9" t="n">
        <v>0.25</v>
      </c>
      <c r="AF9" t="n">
        <v>272.70999999999998</v>
      </c>
      <c r="AG9" t="n">
        <v>206.569999999999993</v>
      </c>
    </row>
    <row r="10" spans="1:33">
      <c r="A10" t="n">
        <v>0.125</v>
      </c>
      <c r="AF10" t="n">
        <v>57.2899999999999991</v>
      </c>
      <c r="AG10" t="n">
        <v>80.1500000000000057</v>
      </c>
    </row>
    <row r="11" spans="1:33">
      <c r="A11" t="n">
        <v>0.0625</v>
      </c>
      <c r="AF11" t="n">
        <v>1.62000000000000011</v>
      </c>
      <c r="AG11" t="n">
        <v>2.39999999999999991</v>
      </c>
    </row>
    <row r="12" spans="1:33">
      <c r="A12" t="s">
        <v>42</v>
      </c>
      <c r="AF12" t="n">
        <v>0</v>
      </c>
      <c r="AG12" t="n">
        <v>0.03</v>
      </c>
    </row>
    <row r="13" spans="1:6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>
      <c r="A14" t="s">
        <v>43</v>
      </c>
      <c r="B14" t="e">
        <f>(B6/B$4)*100</f>
        <v>#DIV/0!</v>
      </c>
      <c r="C14" t="e">
        <f>(C6/C$4)*100</f>
        <v>#DIV/0!</v>
      </c>
      <c r="D14" t="e">
        <f>(D6/D$4)*100</f>
        <v>#DIV/0!</v>
      </c>
      <c r="E14" t="e">
        <f>(E6/E$4)*100</f>
        <v>#DIV/0!</v>
      </c>
      <c r="F14" t="e">
        <f>(F6/F$4)*100</f>
        <v>#DIV/0!</v>
      </c>
      <c r="G14" t="e">
        <f>(G6/G$4)*100</f>
        <v>#DIV/0!</v>
      </c>
      <c r="H14" t="e">
        <f>(H6/H$4)*100</f>
        <v>#DIV/0!</v>
      </c>
      <c r="I14" t="e">
        <f>(I6/I$4)*100</f>
        <v>#DIV/0!</v>
      </c>
      <c r="J14" t="e">
        <f>(J6/J$4)*100</f>
        <v>#DIV/0!</v>
      </c>
      <c r="K14" t="e">
        <f>(K6/K$4)*100</f>
        <v>#DIV/0!</v>
      </c>
      <c r="L14" t="e">
        <f>(L6/L$4)*100</f>
        <v>#DIV/0!</v>
      </c>
      <c r="M14" t="e">
        <f>(M6/M$4)*100</f>
        <v>#DIV/0!</v>
      </c>
      <c r="N14" t="e">
        <f>(N6/N$4)*100</f>
        <v>#DIV/0!</v>
      </c>
      <c r="O14" t="e">
        <f>(O6/O$4)*100</f>
        <v>#DIV/0!</v>
      </c>
      <c r="P14" t="e">
        <f>(P6/P$4)*100</f>
        <v>#DIV/0!</v>
      </c>
      <c r="Q14" t="e">
        <f>(Q6/Q$4)*100</f>
        <v>#DIV/0!</v>
      </c>
      <c r="R14" t="e">
        <f>(R6/R$4)*100</f>
        <v>#DIV/0!</v>
      </c>
      <c r="S14" t="e">
        <f>(S6/S$4)*100</f>
        <v>#DIV/0!</v>
      </c>
      <c r="T14" t="e">
        <f>(T6/T$4)*100</f>
        <v>#DIV/0!</v>
      </c>
      <c r="U14" t="e">
        <f>(U6/U$4)*100</f>
        <v>#DIV/0!</v>
      </c>
      <c r="V14" t="e">
        <f>(V6/V$4)*100</f>
        <v>#DIV/0!</v>
      </c>
      <c r="W14" t="e">
        <f>(W6/W$4)*100</f>
        <v>#DIV/0!</v>
      </c>
      <c r="X14" t="e">
        <f>(X6/X$4)*100</f>
        <v>#DIV/0!</v>
      </c>
      <c r="Y14" t="e">
        <f>(Y6/Y$4)*100</f>
        <v>#DIV/0!</v>
      </c>
      <c r="Z14" t="e">
        <f>(Z6/Z$4)*100</f>
        <v>#DIV/0!</v>
      </c>
      <c r="AA14" t="e">
        <f>(AA6/AA$4)*100</f>
        <v>#DIV/0!</v>
      </c>
      <c r="AB14" t="e">
        <f>(AB6/AB$4)*100</f>
        <v>#DIV/0!</v>
      </c>
      <c r="AC14" t="e">
        <f>(AC6/AC$4)*100</f>
        <v>#DIV/0!</v>
      </c>
      <c r="AD14" t="e">
        <f>(AD6/AD$4)*100</f>
        <v>#DIV/0!</v>
      </c>
      <c r="AE14" t="e">
        <f>(AE6/AE$4)*100</f>
        <v>#DIV/0!</v>
      </c>
      <c r="AF14">
        <f>(AF6/AF$4)*100</f>
        <v>0.0203980534428999993</v>
      </c>
      <c r="AG14">
        <f>(AG6/AG$4)*100</f>
        <v>0.0132868294303000001</v>
      </c>
      <c r="AH14" t="e">
        <f>(AH6/AH$4)*100</f>
        <v>#DIV/0!</v>
      </c>
      <c r="AI14" t="e">
        <f>(AI6/AI$4)*100</f>
        <v>#DIV/0!</v>
      </c>
      <c r="AJ14" t="e">
        <f>(AJ6/AJ$4)*100</f>
        <v>#DIV/0!</v>
      </c>
      <c r="AK14" t="e">
        <f>(AK6/AK$4)*100</f>
        <v>#DIV/0!</v>
      </c>
      <c r="AL14" t="e">
        <f>(AL6/AL$4)*100</f>
        <v>#DIV/0!</v>
      </c>
      <c r="AM14" t="e">
        <f>(AM6/AM$4)*100</f>
        <v>#DIV/0!</v>
      </c>
      <c r="AN14" t="e">
        <f>(AN6/AN$4)*100</f>
        <v>#DIV/0!</v>
      </c>
      <c r="AO14" t="e">
        <f>(AO6/AO$4)*100</f>
        <v>#DIV/0!</v>
      </c>
      <c r="AP14" t="e">
        <f>(AP6/AP$4)*100</f>
        <v>#DIV/0!</v>
      </c>
      <c r="AQ14" t="e">
        <f>(AQ6/AQ$4)*100</f>
        <v>#DIV/0!</v>
      </c>
      <c r="AR14" t="e">
        <f>(AR6/AR$4)*100</f>
        <v>#DIV/0!</v>
      </c>
      <c r="AS14" t="e">
        <f>(AS6/AS$4)*100</f>
        <v>#DIV/0!</v>
      </c>
      <c r="AT14" t="e">
        <f>(AT6/AT$4)*100</f>
        <v>#DIV/0!</v>
      </c>
      <c r="AU14" t="e">
        <f>(AU6/AU$4)*100</f>
        <v>#DIV/0!</v>
      </c>
      <c r="AV14" t="e">
        <f>(AV6/AV$4)*100</f>
        <v>#DIV/0!</v>
      </c>
      <c r="AW14" t="e">
        <f>(AW6/AW$4)*100</f>
        <v>#DIV/0!</v>
      </c>
      <c r="AX14" t="e">
        <f>(AX6/AX$4)*100</f>
        <v>#DIV/0!</v>
      </c>
      <c r="AY14" t="e">
        <f>(AY6/AY$4)*100</f>
        <v>#DIV/0!</v>
      </c>
      <c r="AZ14" t="e">
        <f>(AZ6/AZ$4)*100</f>
        <v>#DIV/0!</v>
      </c>
      <c r="BA14" t="e">
        <f>(BA6/BA$4)*100</f>
        <v>#DIV/0!</v>
      </c>
      <c r="BB14" t="e">
        <f>(BB6/BB$4)*100</f>
        <v>#DIV/0!</v>
      </c>
      <c r="BC14" t="e">
        <f>(BC6/BC$4)*100</f>
        <v>#DIV/0!</v>
      </c>
      <c r="BD14" t="e">
        <f>(BD6/BD$4)*100</f>
        <v>#DIV/0!</v>
      </c>
      <c r="BE14" t="e">
        <f>(BE6/BE$4)*100</f>
        <v>#DIV/0!</v>
      </c>
      <c r="BF14" t="e">
        <f>(BF6/BF$4)*100</f>
        <v>#DIV/0!</v>
      </c>
      <c r="BG14" t="e">
        <f>(BG6/BG$4)*100</f>
        <v>#DIV/0!</v>
      </c>
      <c r="BH14" t="e">
        <f>(BH6/BH$4)*100</f>
        <v>#DIV/0!</v>
      </c>
      <c r="BI14" t="e">
        <f>(BI6/BI$4)*100</f>
        <v>#DIV/0!</v>
      </c>
      <c r="BJ14" t="e">
        <f>(BJ6/BJ$4)*100</f>
        <v>#DIV/0!</v>
      </c>
      <c r="BK14" t="e">
        <f>(BK6/BK$4)*100</f>
        <v>#DIV/0!</v>
      </c>
    </row>
    <row r="15" spans="2:63">
      <c r="B15" t="e">
        <f>(B7/B$4)*100</f>
        <v>#DIV/0!</v>
      </c>
      <c r="C15" t="e">
        <f>(C7/C$4)*100</f>
        <v>#DIV/0!</v>
      </c>
      <c r="D15" t="e">
        <f>(D7/D$4)*100</f>
        <v>#DIV/0!</v>
      </c>
      <c r="E15" t="e">
        <f>(E7/E$4)*100</f>
        <v>#DIV/0!</v>
      </c>
      <c r="F15" t="e">
        <f>(F7/F$4)*100</f>
        <v>#DIV/0!</v>
      </c>
      <c r="G15" t="e">
        <f>(G7/G$4)*100</f>
        <v>#DIV/0!</v>
      </c>
      <c r="H15" t="e">
        <f>(H7/H$4)*100</f>
        <v>#DIV/0!</v>
      </c>
      <c r="I15" t="e">
        <f>(I7/I$4)*100</f>
        <v>#DIV/0!</v>
      </c>
      <c r="J15" t="e">
        <f>(J7/J$4)*100</f>
        <v>#DIV/0!</v>
      </c>
      <c r="K15" t="e">
        <f>(K7/K$4)*100</f>
        <v>#DIV/0!</v>
      </c>
      <c r="L15" t="e">
        <f>(L7/L$4)*100</f>
        <v>#DIV/0!</v>
      </c>
      <c r="M15" t="e">
        <f>(M7/M$4)*100</f>
        <v>#DIV/0!</v>
      </c>
      <c r="N15" t="e">
        <f>(N7/N$4)*100</f>
        <v>#DIV/0!</v>
      </c>
      <c r="O15" t="e">
        <f>(O7/O$4)*100</f>
        <v>#DIV/0!</v>
      </c>
      <c r="P15" t="e">
        <f>(P7/P$4)*100</f>
        <v>#DIV/0!</v>
      </c>
      <c r="Q15" t="e">
        <f>(Q7/Q$4)*100</f>
        <v>#DIV/0!</v>
      </c>
      <c r="R15" t="e">
        <f>(R7/R$4)*100</f>
        <v>#DIV/0!</v>
      </c>
      <c r="S15" t="e">
        <f>(S7/S$4)*100</f>
        <v>#DIV/0!</v>
      </c>
      <c r="T15" t="e">
        <f>(T7/T$4)*100</f>
        <v>#DIV/0!</v>
      </c>
      <c r="U15" t="e">
        <f>(U7/U$4)*100</f>
        <v>#DIV/0!</v>
      </c>
      <c r="V15" t="e">
        <f>(V7/V$4)*100</f>
        <v>#DIV/0!</v>
      </c>
      <c r="W15" t="e">
        <f>(W7/W$4)*100</f>
        <v>#DIV/0!</v>
      </c>
      <c r="X15" t="e">
        <f>(X7/X$4)*100</f>
        <v>#DIV/0!</v>
      </c>
      <c r="Y15" t="e">
        <f>(Y7/Y$4)*100</f>
        <v>#DIV/0!</v>
      </c>
      <c r="Z15" t="e">
        <f>(Z7/Z$4)*100</f>
        <v>#DIV/0!</v>
      </c>
      <c r="AA15" t="e">
        <f>(AA7/AA$4)*100</f>
        <v>#DIV/0!</v>
      </c>
      <c r="AB15" t="e">
        <f>(AB7/AB$4)*100</f>
        <v>#DIV/0!</v>
      </c>
      <c r="AC15" t="e">
        <f>(AC7/AC$4)*100</f>
        <v>#DIV/0!</v>
      </c>
      <c r="AD15" t="e">
        <f>(AD7/AD$4)*100</f>
        <v>#DIV/0!</v>
      </c>
      <c r="AE15" t="e">
        <f>(AE7/AE$4)*100</f>
        <v>#DIV/0!</v>
      </c>
      <c r="AF15">
        <f>(AF7/AF$4)*100</f>
        <v>0.30305679400879999</v>
      </c>
      <c r="AG15">
        <f>(AG7/AG$4)*100</f>
        <v>0.0465039030060999981</v>
      </c>
      <c r="AH15" t="e">
        <f>(AH7/AH$4)*100</f>
        <v>#DIV/0!</v>
      </c>
      <c r="AI15" t="e">
        <f>(AI7/AI$4)*100</f>
        <v>#DIV/0!</v>
      </c>
      <c r="AJ15" t="e">
        <f>(AJ7/AJ$4)*100</f>
        <v>#DIV/0!</v>
      </c>
      <c r="AK15" t="e">
        <f>(AK7/AK$4)*100</f>
        <v>#DIV/0!</v>
      </c>
      <c r="AL15" t="e">
        <f>(AL7/AL$4)*100</f>
        <v>#DIV/0!</v>
      </c>
      <c r="AM15" t="e">
        <f>(AM7/AM$4)*100</f>
        <v>#DIV/0!</v>
      </c>
      <c r="AN15" t="e">
        <f>(AN7/AN$4)*100</f>
        <v>#DIV/0!</v>
      </c>
      <c r="AO15" t="e">
        <f>(AO7/AO$4)*100</f>
        <v>#DIV/0!</v>
      </c>
      <c r="AP15" t="e">
        <f>(AP7/AP$4)*100</f>
        <v>#DIV/0!</v>
      </c>
      <c r="AQ15" t="e">
        <f>(AQ7/AQ$4)*100</f>
        <v>#DIV/0!</v>
      </c>
      <c r="AR15" t="e">
        <f>(AR7/AR$4)*100</f>
        <v>#DIV/0!</v>
      </c>
      <c r="AS15" t="e">
        <f>(AS7/AS$4)*100</f>
        <v>#DIV/0!</v>
      </c>
      <c r="AT15" t="e">
        <f>(AT7/AT$4)*100</f>
        <v>#DIV/0!</v>
      </c>
      <c r="AU15" t="e">
        <f>(AU7/AU$4)*100</f>
        <v>#DIV/0!</v>
      </c>
      <c r="AV15" t="e">
        <f>(AV7/AV$4)*100</f>
        <v>#DIV/0!</v>
      </c>
      <c r="AW15" t="e">
        <f>(AW7/AW$4)*100</f>
        <v>#DIV/0!</v>
      </c>
      <c r="AX15" t="e">
        <f>(AX7/AX$4)*100</f>
        <v>#DIV/0!</v>
      </c>
      <c r="AY15" t="e">
        <f>(AY7/AY$4)*100</f>
        <v>#DIV/0!</v>
      </c>
      <c r="AZ15" t="e">
        <f>(AZ7/AZ$4)*100</f>
        <v>#DIV/0!</v>
      </c>
      <c r="BA15" t="e">
        <f>(BA7/BA$4)*100</f>
        <v>#DIV/0!</v>
      </c>
      <c r="BB15" t="e">
        <f>(BB7/BB$4)*100</f>
        <v>#DIV/0!</v>
      </c>
      <c r="BC15" t="e">
        <f>(BC7/BC$4)*100</f>
        <v>#DIV/0!</v>
      </c>
      <c r="BD15" t="e">
        <f>(BD7/BD$4)*100</f>
        <v>#DIV/0!</v>
      </c>
      <c r="BE15" t="e">
        <f>(BE7/BE$4)*100</f>
        <v>#DIV/0!</v>
      </c>
      <c r="BF15" t="e">
        <f>(BF7/BF$4)*100</f>
        <v>#DIV/0!</v>
      </c>
      <c r="BG15" t="e">
        <f>(BG7/BG$4)*100</f>
        <v>#DIV/0!</v>
      </c>
      <c r="BH15" t="e">
        <f>(BH7/BH$4)*100</f>
        <v>#DIV/0!</v>
      </c>
      <c r="BI15" t="e">
        <f>(BI7/BI$4)*100</f>
        <v>#DIV/0!</v>
      </c>
      <c r="BJ15" t="e">
        <f>(BJ7/BJ$4)*100</f>
        <v>#DIV/0!</v>
      </c>
      <c r="BK15" t="e">
        <f>(BK7/BK$4)*100</f>
        <v>#DIV/0!</v>
      </c>
    </row>
    <row r="16" spans="2:63">
      <c r="B16" t="e">
        <f>(B8/B$4)*100</f>
        <v>#DIV/0!</v>
      </c>
      <c r="C16" t="e">
        <f>(C8/C$4)*100</f>
        <v>#DIV/0!</v>
      </c>
      <c r="D16" t="e">
        <f>(D8/D$4)*100</f>
        <v>#DIV/0!</v>
      </c>
      <c r="E16" t="e">
        <f>(E8/E$4)*100</f>
        <v>#DIV/0!</v>
      </c>
      <c r="F16" t="e">
        <f>(F8/F$4)*100</f>
        <v>#DIV/0!</v>
      </c>
      <c r="G16" t="e">
        <f>(G8/G$4)*100</f>
        <v>#DIV/0!</v>
      </c>
      <c r="H16" t="e">
        <f>(H8/H$4)*100</f>
        <v>#DIV/0!</v>
      </c>
      <c r="I16" t="e">
        <f>(I8/I$4)*100</f>
        <v>#DIV/0!</v>
      </c>
      <c r="J16" t="e">
        <f>(J8/J$4)*100</f>
        <v>#DIV/0!</v>
      </c>
      <c r="K16" t="e">
        <f>(K8/K$4)*100</f>
        <v>#DIV/0!</v>
      </c>
      <c r="L16" t="e">
        <f>(L8/L$4)*100</f>
        <v>#DIV/0!</v>
      </c>
      <c r="M16" t="e">
        <f>(M8/M$4)*100</f>
        <v>#DIV/0!</v>
      </c>
      <c r="N16" t="e">
        <f>(N8/N$4)*100</f>
        <v>#DIV/0!</v>
      </c>
      <c r="O16" t="e">
        <f>(O8/O$4)*100</f>
        <v>#DIV/0!</v>
      </c>
      <c r="P16" t="e">
        <f>(P8/P$4)*100</f>
        <v>#DIV/0!</v>
      </c>
      <c r="Q16" t="e">
        <f>(Q8/Q$4)*100</f>
        <v>#DIV/0!</v>
      </c>
      <c r="R16" t="e">
        <f>(R8/R$4)*100</f>
        <v>#DIV/0!</v>
      </c>
      <c r="S16" t="e">
        <f>(S8/S$4)*100</f>
        <v>#DIV/0!</v>
      </c>
      <c r="T16" t="e">
        <f>(T8/T$4)*100</f>
        <v>#DIV/0!</v>
      </c>
      <c r="U16" t="e">
        <f>(U8/U$4)*100</f>
        <v>#DIV/0!</v>
      </c>
      <c r="V16" t="e">
        <f>(V8/V$4)*100</f>
        <v>#DIV/0!</v>
      </c>
      <c r="W16" t="e">
        <f>(W8/W$4)*100</f>
        <v>#DIV/0!</v>
      </c>
      <c r="X16" t="e">
        <f>(X8/X$4)*100</f>
        <v>#DIV/0!</v>
      </c>
      <c r="Y16" t="e">
        <f>(Y8/Y$4)*100</f>
        <v>#DIV/0!</v>
      </c>
      <c r="Z16" t="e">
        <f>(Z8/Z$4)*100</f>
        <v>#DIV/0!</v>
      </c>
      <c r="AA16" t="e">
        <f>(AA8/AA$4)*100</f>
        <v>#DIV/0!</v>
      </c>
      <c r="AB16" t="e">
        <f>(AB8/AB$4)*100</f>
        <v>#DIV/0!</v>
      </c>
      <c r="AC16" t="e">
        <f>(AC8/AC$4)*100</f>
        <v>#DIV/0!</v>
      </c>
      <c r="AD16" t="e">
        <f>(AD8/AD$4)*100</f>
        <v>#DIV/0!</v>
      </c>
      <c r="AE16" t="e">
        <f>(AE8/AE$4)*100</f>
        <v>#DIV/0!</v>
      </c>
      <c r="AF16">
        <f>(AF8/AF$4)*100</f>
        <v>3.0393099629921001</v>
      </c>
      <c r="AG16">
        <f>(AG8/AG$4)*100</f>
        <v>3.89304102308589997</v>
      </c>
      <c r="AH16" t="e">
        <f>(AH8/AH$4)*100</f>
        <v>#DIV/0!</v>
      </c>
      <c r="AI16" t="e">
        <f>(AI8/AI$4)*100</f>
        <v>#DIV/0!</v>
      </c>
      <c r="AJ16" t="e">
        <f>(AJ8/AJ$4)*100</f>
        <v>#DIV/0!</v>
      </c>
      <c r="AK16" t="e">
        <f>(AK8/AK$4)*100</f>
        <v>#DIV/0!</v>
      </c>
      <c r="AL16" t="e">
        <f>(AL8/AL$4)*100</f>
        <v>#DIV/0!</v>
      </c>
      <c r="AM16" t="e">
        <f>(AM8/AM$4)*100</f>
        <v>#DIV/0!</v>
      </c>
      <c r="AN16" t="e">
        <f>(AN8/AN$4)*100</f>
        <v>#DIV/0!</v>
      </c>
      <c r="AO16" t="e">
        <f>(AO8/AO$4)*100</f>
        <v>#DIV/0!</v>
      </c>
      <c r="AP16" t="e">
        <f>(AP8/AP$4)*100</f>
        <v>#DIV/0!</v>
      </c>
      <c r="AQ16" t="e">
        <f>(AQ8/AQ$4)*100</f>
        <v>#DIV/0!</v>
      </c>
      <c r="AR16" t="e">
        <f>(AR8/AR$4)*100</f>
        <v>#DIV/0!</v>
      </c>
      <c r="AS16" t="e">
        <f>(AS8/AS$4)*100</f>
        <v>#DIV/0!</v>
      </c>
      <c r="AT16" t="e">
        <f>(AT8/AT$4)*100</f>
        <v>#DIV/0!</v>
      </c>
      <c r="AU16" t="e">
        <f>(AU8/AU$4)*100</f>
        <v>#DIV/0!</v>
      </c>
      <c r="AV16" t="e">
        <f>(AV8/AV$4)*100</f>
        <v>#DIV/0!</v>
      </c>
      <c r="AW16" t="e">
        <f>(AW8/AW$4)*100</f>
        <v>#DIV/0!</v>
      </c>
      <c r="AX16" t="e">
        <f>(AX8/AX$4)*100</f>
        <v>#DIV/0!</v>
      </c>
      <c r="AY16" t="e">
        <f>(AY8/AY$4)*100</f>
        <v>#DIV/0!</v>
      </c>
      <c r="AZ16" t="e">
        <f>(AZ8/AZ$4)*100</f>
        <v>#DIV/0!</v>
      </c>
      <c r="BA16" t="e">
        <f>(BA8/BA$4)*100</f>
        <v>#DIV/0!</v>
      </c>
      <c r="BB16" t="e">
        <f>(BB8/BB$4)*100</f>
        <v>#DIV/0!</v>
      </c>
      <c r="BC16" t="e">
        <f>(BC8/BC$4)*100</f>
        <v>#DIV/0!</v>
      </c>
      <c r="BD16" t="e">
        <f>(BD8/BD$4)*100</f>
        <v>#DIV/0!</v>
      </c>
      <c r="BE16" t="e">
        <f>(BE8/BE$4)*100</f>
        <v>#DIV/0!</v>
      </c>
      <c r="BF16" t="e">
        <f>(BF8/BF$4)*100</f>
        <v>#DIV/0!</v>
      </c>
      <c r="BG16" t="e">
        <f>(BG8/BG$4)*100</f>
        <v>#DIV/0!</v>
      </c>
      <c r="BH16" t="e">
        <f>(BH8/BH$4)*100</f>
        <v>#DIV/0!</v>
      </c>
      <c r="BI16" t="e">
        <f>(BI8/BI$4)*100</f>
        <v>#DIV/0!</v>
      </c>
      <c r="BJ16" t="e">
        <f>(BJ8/BJ$4)*100</f>
        <v>#DIV/0!</v>
      </c>
      <c r="BK16" t="e">
        <f>(BK8/BK$4)*100</f>
        <v>#DIV/0!</v>
      </c>
    </row>
    <row r="17" spans="2:63">
      <c r="B17" t="e">
        <f>(B9/B$4)*100</f>
        <v>#DIV/0!</v>
      </c>
      <c r="C17" t="e">
        <f>(C9/C$4)*100</f>
        <v>#DIV/0!</v>
      </c>
      <c r="D17" t="e">
        <f>(D9/D$4)*100</f>
        <v>#DIV/0!</v>
      </c>
      <c r="E17" t="e">
        <f>(E9/E$4)*100</f>
        <v>#DIV/0!</v>
      </c>
      <c r="F17" t="e">
        <f>(F9/F$4)*100</f>
        <v>#DIV/0!</v>
      </c>
      <c r="G17" t="e">
        <f>(G9/G$4)*100</f>
        <v>#DIV/0!</v>
      </c>
      <c r="H17" t="e">
        <f>(H9/H$4)*100</f>
        <v>#DIV/0!</v>
      </c>
      <c r="I17" t="e">
        <f>(I9/I$4)*100</f>
        <v>#DIV/0!</v>
      </c>
      <c r="J17" t="e">
        <f>(J9/J$4)*100</f>
        <v>#DIV/0!</v>
      </c>
      <c r="K17" t="e">
        <f>(K9/K$4)*100</f>
        <v>#DIV/0!</v>
      </c>
      <c r="L17" t="e">
        <f>(L9/L$4)*100</f>
        <v>#DIV/0!</v>
      </c>
      <c r="M17" t="e">
        <f>(M9/M$4)*100</f>
        <v>#DIV/0!</v>
      </c>
      <c r="N17" t="e">
        <f>(N9/N$4)*100</f>
        <v>#DIV/0!</v>
      </c>
      <c r="O17" t="e">
        <f>(O9/O$4)*100</f>
        <v>#DIV/0!</v>
      </c>
      <c r="P17" t="e">
        <f>(P9/P$4)*100</f>
        <v>#DIV/0!</v>
      </c>
      <c r="Q17" t="e">
        <f>(Q9/Q$4)*100</f>
        <v>#DIV/0!</v>
      </c>
      <c r="R17" t="e">
        <f>(R9/R$4)*100</f>
        <v>#DIV/0!</v>
      </c>
      <c r="S17" t="e">
        <f>(S9/S$4)*100</f>
        <v>#DIV/0!</v>
      </c>
      <c r="T17" t="e">
        <f>(T9/T$4)*100</f>
        <v>#DIV/0!</v>
      </c>
      <c r="U17" t="e">
        <f>(U9/U$4)*100</f>
        <v>#DIV/0!</v>
      </c>
      <c r="V17" t="e">
        <f>(V9/V$4)*100</f>
        <v>#DIV/0!</v>
      </c>
      <c r="W17" t="e">
        <f>(W9/W$4)*100</f>
        <v>#DIV/0!</v>
      </c>
      <c r="X17" t="e">
        <f>(X9/X$4)*100</f>
        <v>#DIV/0!</v>
      </c>
      <c r="Y17" t="e">
        <f>(Y9/Y$4)*100</f>
        <v>#DIV/0!</v>
      </c>
      <c r="Z17" t="e">
        <f>(Z9/Z$4)*100</f>
        <v>#DIV/0!</v>
      </c>
      <c r="AA17" t="e">
        <f>(AA9/AA$4)*100</f>
        <v>#DIV/0!</v>
      </c>
      <c r="AB17" t="e">
        <f>(AB9/AB$4)*100</f>
        <v>#DIV/0!</v>
      </c>
      <c r="AC17" t="e">
        <f>(AC9/AC$4)*100</f>
        <v>#DIV/0!</v>
      </c>
      <c r="AD17" t="e">
        <f>(AD9/AD$4)*100</f>
        <v>#DIV/0!</v>
      </c>
      <c r="AE17" t="e">
        <f>(AE9/AE$4)*100</f>
        <v>#DIV/0!</v>
      </c>
      <c r="AF17">
        <f>(AF9/AF$4)*100</f>
        <v>79.4679022059037976</v>
      </c>
      <c r="AG17">
        <f>(AG9/AG$4)*100</f>
        <v>68.6165088855671996</v>
      </c>
      <c r="AH17" t="e">
        <f>(AH9/AH$4)*100</f>
        <v>#DIV/0!</v>
      </c>
      <c r="AI17" t="e">
        <f>(AI9/AI$4)*100</f>
        <v>#DIV/0!</v>
      </c>
      <c r="AJ17" t="e">
        <f>(AJ9/AJ$4)*100</f>
        <v>#DIV/0!</v>
      </c>
      <c r="AK17" t="e">
        <f>(AK9/AK$4)*100</f>
        <v>#DIV/0!</v>
      </c>
      <c r="AL17" t="e">
        <f>(AL9/AL$4)*100</f>
        <v>#DIV/0!</v>
      </c>
      <c r="AM17" t="e">
        <f>(AM9/AM$4)*100</f>
        <v>#DIV/0!</v>
      </c>
      <c r="AN17" t="e">
        <f>(AN9/AN$4)*100</f>
        <v>#DIV/0!</v>
      </c>
      <c r="AO17" t="e">
        <f>(AO9/AO$4)*100</f>
        <v>#DIV/0!</v>
      </c>
      <c r="AP17" t="e">
        <f>(AP9/AP$4)*100</f>
        <v>#DIV/0!</v>
      </c>
      <c r="AQ17" t="e">
        <f>(AQ9/AQ$4)*100</f>
        <v>#DIV/0!</v>
      </c>
      <c r="AR17" t="e">
        <f>(AR9/AR$4)*100</f>
        <v>#DIV/0!</v>
      </c>
      <c r="AS17" t="e">
        <f>(AS9/AS$4)*100</f>
        <v>#DIV/0!</v>
      </c>
      <c r="AT17" t="e">
        <f>(AT9/AT$4)*100</f>
        <v>#DIV/0!</v>
      </c>
      <c r="AU17" t="e">
        <f>(AU9/AU$4)*100</f>
        <v>#DIV/0!</v>
      </c>
      <c r="AV17" t="e">
        <f>(AV9/AV$4)*100</f>
        <v>#DIV/0!</v>
      </c>
      <c r="AW17" t="e">
        <f>(AW9/AW$4)*100</f>
        <v>#DIV/0!</v>
      </c>
      <c r="AX17" t="e">
        <f>(AX9/AX$4)*100</f>
        <v>#DIV/0!</v>
      </c>
      <c r="AY17" t="e">
        <f>(AY9/AY$4)*100</f>
        <v>#DIV/0!</v>
      </c>
      <c r="AZ17" t="e">
        <f>(AZ9/AZ$4)*100</f>
        <v>#DIV/0!</v>
      </c>
      <c r="BA17" t="e">
        <f>(BA9/BA$4)*100</f>
        <v>#DIV/0!</v>
      </c>
      <c r="BB17" t="e">
        <f>(BB9/BB$4)*100</f>
        <v>#DIV/0!</v>
      </c>
      <c r="BC17" t="e">
        <f>(BC9/BC$4)*100</f>
        <v>#DIV/0!</v>
      </c>
      <c r="BD17" t="e">
        <f>(BD9/BD$4)*100</f>
        <v>#DIV/0!</v>
      </c>
      <c r="BE17" t="e">
        <f>(BE9/BE$4)*100</f>
        <v>#DIV/0!</v>
      </c>
      <c r="BF17" t="e">
        <f>(BF9/BF$4)*100</f>
        <v>#DIV/0!</v>
      </c>
      <c r="BG17" t="e">
        <f>(BG9/BG$4)*100</f>
        <v>#DIV/0!</v>
      </c>
      <c r="BH17" t="e">
        <f>(BH9/BH$4)*100</f>
        <v>#DIV/0!</v>
      </c>
      <c r="BI17" t="e">
        <f>(BI9/BI$4)*100</f>
        <v>#DIV/0!</v>
      </c>
      <c r="BJ17" t="e">
        <f>(BJ9/BJ$4)*100</f>
        <v>#DIV/0!</v>
      </c>
      <c r="BK17" t="e">
        <f>(BK9/BK$4)*100</f>
        <v>#DIV/0!</v>
      </c>
    </row>
    <row r="18" spans="2:63">
      <c r="B18" t="e">
        <f>(B10/B$4)*100</f>
        <v>#DIV/0!</v>
      </c>
      <c r="C18" t="e">
        <f>(C10/C$4)*100</f>
        <v>#DIV/0!</v>
      </c>
      <c r="D18" t="e">
        <f>(D10/D$4)*100</f>
        <v>#DIV/0!</v>
      </c>
      <c r="E18" t="e">
        <f>(E10/E$4)*100</f>
        <v>#DIV/0!</v>
      </c>
      <c r="F18" t="e">
        <f>(F10/F$4)*100</f>
        <v>#DIV/0!</v>
      </c>
      <c r="G18" t="e">
        <f>(G10/G$4)*100</f>
        <v>#DIV/0!</v>
      </c>
      <c r="H18" t="e">
        <f>(H10/H$4)*100</f>
        <v>#DIV/0!</v>
      </c>
      <c r="I18" t="e">
        <f>(I10/I$4)*100</f>
        <v>#DIV/0!</v>
      </c>
      <c r="J18" t="e">
        <f>(J10/J$4)*100</f>
        <v>#DIV/0!</v>
      </c>
      <c r="K18" t="e">
        <f>(K10/K$4)*100</f>
        <v>#DIV/0!</v>
      </c>
      <c r="L18" t="e">
        <f>(L10/L$4)*100</f>
        <v>#DIV/0!</v>
      </c>
      <c r="M18" t="e">
        <f>(M10/M$4)*100</f>
        <v>#DIV/0!</v>
      </c>
      <c r="N18" t="e">
        <f>(N10/N$4)*100</f>
        <v>#DIV/0!</v>
      </c>
      <c r="O18" t="e">
        <f>(O10/O$4)*100</f>
        <v>#DIV/0!</v>
      </c>
      <c r="P18" t="e">
        <f>(P10/P$4)*100</f>
        <v>#DIV/0!</v>
      </c>
      <c r="Q18" t="e">
        <f>(Q10/Q$4)*100</f>
        <v>#DIV/0!</v>
      </c>
      <c r="R18" t="e">
        <f>(R10/R$4)*100</f>
        <v>#DIV/0!</v>
      </c>
      <c r="S18" t="e">
        <f>(S10/S$4)*100</f>
        <v>#DIV/0!</v>
      </c>
      <c r="T18" t="e">
        <f>(T10/T$4)*100</f>
        <v>#DIV/0!</v>
      </c>
      <c r="U18" t="e">
        <f>(U10/U$4)*100</f>
        <v>#DIV/0!</v>
      </c>
      <c r="V18" t="e">
        <f>(V10/V$4)*100</f>
        <v>#DIV/0!</v>
      </c>
      <c r="W18" t="e">
        <f>(W10/W$4)*100</f>
        <v>#DIV/0!</v>
      </c>
      <c r="X18" t="e">
        <f>(X10/X$4)*100</f>
        <v>#DIV/0!</v>
      </c>
      <c r="Y18" t="e">
        <f>(Y10/Y$4)*100</f>
        <v>#DIV/0!</v>
      </c>
      <c r="Z18" t="e">
        <f>(Z10/Z$4)*100</f>
        <v>#DIV/0!</v>
      </c>
      <c r="AA18" t="e">
        <f>(AA10/AA$4)*100</f>
        <v>#DIV/0!</v>
      </c>
      <c r="AB18" t="e">
        <f>(AB10/AB$4)*100</f>
        <v>#DIV/0!</v>
      </c>
      <c r="AC18" t="e">
        <f>(AC10/AC$4)*100</f>
        <v>#DIV/0!</v>
      </c>
      <c r="AD18" t="e">
        <f>(AD10/AD$4)*100</f>
        <v>#DIV/0!</v>
      </c>
      <c r="AE18" t="e">
        <f>(AE10/AE$4)*100</f>
        <v>#DIV/0!</v>
      </c>
      <c r="AF18">
        <f>(AF10/AF$4)*100</f>
        <v>16.6943497391963014</v>
      </c>
      <c r="AG18">
        <f>(AG10/AG$4)*100</f>
        <v>26.6234844710180987</v>
      </c>
      <c r="AH18" t="e">
        <f>(AH10/AH$4)*100</f>
        <v>#DIV/0!</v>
      </c>
      <c r="AI18" t="e">
        <f>(AI10/AI$4)*100</f>
        <v>#DIV/0!</v>
      </c>
      <c r="AJ18" t="e">
        <f>(AJ10/AJ$4)*100</f>
        <v>#DIV/0!</v>
      </c>
      <c r="AK18" t="e">
        <f>(AK10/AK$4)*100</f>
        <v>#DIV/0!</v>
      </c>
      <c r="AL18" t="e">
        <f>(AL10/AL$4)*100</f>
        <v>#DIV/0!</v>
      </c>
      <c r="AM18" t="e">
        <f>(AM10/AM$4)*100</f>
        <v>#DIV/0!</v>
      </c>
      <c r="AN18" t="e">
        <f>(AN10/AN$4)*100</f>
        <v>#DIV/0!</v>
      </c>
      <c r="AO18" t="e">
        <f>(AO10/AO$4)*100</f>
        <v>#DIV/0!</v>
      </c>
      <c r="AP18" t="e">
        <f>(AP10/AP$4)*100</f>
        <v>#DIV/0!</v>
      </c>
      <c r="AQ18" t="e">
        <f>(AQ10/AQ$4)*100</f>
        <v>#DIV/0!</v>
      </c>
      <c r="AR18" t="e">
        <f>(AR10/AR$4)*100</f>
        <v>#DIV/0!</v>
      </c>
      <c r="AS18" t="e">
        <f>(AS10/AS$4)*100</f>
        <v>#DIV/0!</v>
      </c>
      <c r="AT18" t="e">
        <f>(AT10/AT$4)*100</f>
        <v>#DIV/0!</v>
      </c>
      <c r="AU18" t="e">
        <f>(AU10/AU$4)*100</f>
        <v>#DIV/0!</v>
      </c>
      <c r="AV18" t="e">
        <f>(AV10/AV$4)*100</f>
        <v>#DIV/0!</v>
      </c>
      <c r="AW18" t="e">
        <f>(AW10/AW$4)*100</f>
        <v>#DIV/0!</v>
      </c>
      <c r="AX18" t="e">
        <f>(AX10/AX$4)*100</f>
        <v>#DIV/0!</v>
      </c>
      <c r="AY18" t="e">
        <f>(AY10/AY$4)*100</f>
        <v>#DIV/0!</v>
      </c>
      <c r="AZ18" t="e">
        <f>(AZ10/AZ$4)*100</f>
        <v>#DIV/0!</v>
      </c>
      <c r="BA18" t="e">
        <f>(BA10/BA$4)*100</f>
        <v>#DIV/0!</v>
      </c>
      <c r="BB18" t="e">
        <f>(BB10/BB$4)*100</f>
        <v>#DIV/0!</v>
      </c>
      <c r="BC18" t="e">
        <f>(BC10/BC$4)*100</f>
        <v>#DIV/0!</v>
      </c>
      <c r="BD18" t="e">
        <f>(BD10/BD$4)*100</f>
        <v>#DIV/0!</v>
      </c>
      <c r="BE18" t="e">
        <f>(BE10/BE$4)*100</f>
        <v>#DIV/0!</v>
      </c>
      <c r="BF18" t="e">
        <f>(BF10/BF$4)*100</f>
        <v>#DIV/0!</v>
      </c>
      <c r="BG18" t="e">
        <f>(BG10/BG$4)*100</f>
        <v>#DIV/0!</v>
      </c>
      <c r="BH18" t="e">
        <f>(BH10/BH$4)*100</f>
        <v>#DIV/0!</v>
      </c>
      <c r="BI18" t="e">
        <f>(BI10/BI$4)*100</f>
        <v>#DIV/0!</v>
      </c>
      <c r="BJ18" t="e">
        <f>(BJ10/BJ$4)*100</f>
        <v>#DIV/0!</v>
      </c>
      <c r="BK18" t="e">
        <f>(BK10/BK$4)*100</f>
        <v>#DIV/0!</v>
      </c>
    </row>
    <row r="19" spans="2:63">
      <c r="B19" t="e">
        <f>(B11/B$4)*100</f>
        <v>#DIV/0!</v>
      </c>
      <c r="C19" t="e">
        <f>(C11/C$4)*100</f>
        <v>#DIV/0!</v>
      </c>
      <c r="D19" t="e">
        <f>(D11/D$4)*100</f>
        <v>#DIV/0!</v>
      </c>
      <c r="E19" t="e">
        <f>(E11/E$4)*100</f>
        <v>#DIV/0!</v>
      </c>
      <c r="F19" t="e">
        <f>(F11/F$4)*100</f>
        <v>#DIV/0!</v>
      </c>
      <c r="G19" t="e">
        <f>(G11/G$4)*100</f>
        <v>#DIV/0!</v>
      </c>
      <c r="H19" t="e">
        <f>(H11/H$4)*100</f>
        <v>#DIV/0!</v>
      </c>
      <c r="I19" t="e">
        <f>(I11/I$4)*100</f>
        <v>#DIV/0!</v>
      </c>
      <c r="J19" t="e">
        <f>(J11/J$4)*100</f>
        <v>#DIV/0!</v>
      </c>
      <c r="K19" t="e">
        <f>(K11/K$4)*100</f>
        <v>#DIV/0!</v>
      </c>
      <c r="L19" t="e">
        <f>(L11/L$4)*100</f>
        <v>#DIV/0!</v>
      </c>
      <c r="M19" t="e">
        <f>(M11/M$4)*100</f>
        <v>#DIV/0!</v>
      </c>
      <c r="N19" t="e">
        <f>(N11/N$4)*100</f>
        <v>#DIV/0!</v>
      </c>
      <c r="O19" t="e">
        <f>(O11/O$4)*100</f>
        <v>#DIV/0!</v>
      </c>
      <c r="P19" t="e">
        <f>(P11/P$4)*100</f>
        <v>#DIV/0!</v>
      </c>
      <c r="Q19" t="e">
        <f>(Q11/Q$4)*100</f>
        <v>#DIV/0!</v>
      </c>
      <c r="R19" t="e">
        <f>(R11/R$4)*100</f>
        <v>#DIV/0!</v>
      </c>
      <c r="S19" t="e">
        <f>(S11/S$4)*100</f>
        <v>#DIV/0!</v>
      </c>
      <c r="T19" t="e">
        <f>(T11/T$4)*100</f>
        <v>#DIV/0!</v>
      </c>
      <c r="U19" t="e">
        <f>(U11/U$4)*100</f>
        <v>#DIV/0!</v>
      </c>
      <c r="V19" t="e">
        <f>(V11/V$4)*100</f>
        <v>#DIV/0!</v>
      </c>
      <c r="W19" t="e">
        <f>(W11/W$4)*100</f>
        <v>#DIV/0!</v>
      </c>
      <c r="X19" t="e">
        <f>(X11/X$4)*100</f>
        <v>#DIV/0!</v>
      </c>
      <c r="Y19" t="e">
        <f>(Y11/Y$4)*100</f>
        <v>#DIV/0!</v>
      </c>
      <c r="Z19" t="e">
        <f>(Z11/Z$4)*100</f>
        <v>#DIV/0!</v>
      </c>
      <c r="AA19" t="e">
        <f>(AA11/AA$4)*100</f>
        <v>#DIV/0!</v>
      </c>
      <c r="AB19" t="e">
        <f>(AB11/AB$4)*100</f>
        <v>#DIV/0!</v>
      </c>
      <c r="AC19" t="e">
        <f>(AC11/AC$4)*100</f>
        <v>#DIV/0!</v>
      </c>
      <c r="AD19" t="e">
        <f>(AD11/AD$4)*100</f>
        <v>#DIV/0!</v>
      </c>
      <c r="AE19" t="e">
        <f>(AE11/AE$4)*100</f>
        <v>#DIV/0!</v>
      </c>
      <c r="AF19">
        <f>(AF11/AF$4)*100</f>
        <v>0.472069236821400029</v>
      </c>
      <c r="AG19">
        <f>(AG11/AG$4)*100</f>
        <v>0.797209765819600058</v>
      </c>
      <c r="AH19" t="e">
        <f>(AH11/AH$4)*100</f>
        <v>#DIV/0!</v>
      </c>
      <c r="AI19" t="e">
        <f>(AI11/AI$4)*100</f>
        <v>#DIV/0!</v>
      </c>
      <c r="AJ19" t="e">
        <f>(AJ11/AJ$4)*100</f>
        <v>#DIV/0!</v>
      </c>
      <c r="AK19" t="e">
        <f>(AK11/AK$4)*100</f>
        <v>#DIV/0!</v>
      </c>
      <c r="AL19" t="e">
        <f>(AL11/AL$4)*100</f>
        <v>#DIV/0!</v>
      </c>
      <c r="AM19" t="e">
        <f>(AM11/AM$4)*100</f>
        <v>#DIV/0!</v>
      </c>
      <c r="AN19" t="e">
        <f>(AN11/AN$4)*100</f>
        <v>#DIV/0!</v>
      </c>
      <c r="AO19" t="e">
        <f>(AO11/AO$4)*100</f>
        <v>#DIV/0!</v>
      </c>
      <c r="AP19" t="e">
        <f>(AP11/AP$4)*100</f>
        <v>#DIV/0!</v>
      </c>
      <c r="AQ19" t="e">
        <f>(AQ11/AQ$4)*100</f>
        <v>#DIV/0!</v>
      </c>
      <c r="AR19" t="e">
        <f>(AR11/AR$4)*100</f>
        <v>#DIV/0!</v>
      </c>
      <c r="AS19" t="e">
        <f>(AS11/AS$4)*100</f>
        <v>#DIV/0!</v>
      </c>
      <c r="AT19" t="e">
        <f>(AT11/AT$4)*100</f>
        <v>#DIV/0!</v>
      </c>
      <c r="AU19" t="e">
        <f>(AU11/AU$4)*100</f>
        <v>#DIV/0!</v>
      </c>
      <c r="AV19" t="e">
        <f>(AV11/AV$4)*100</f>
        <v>#DIV/0!</v>
      </c>
      <c r="AW19" t="e">
        <f>(AW11/AW$4)*100</f>
        <v>#DIV/0!</v>
      </c>
      <c r="AX19" t="e">
        <f>(AX11/AX$4)*100</f>
        <v>#DIV/0!</v>
      </c>
      <c r="AY19" t="e">
        <f>(AY11/AY$4)*100</f>
        <v>#DIV/0!</v>
      </c>
      <c r="AZ19" t="e">
        <f>(AZ11/AZ$4)*100</f>
        <v>#DIV/0!</v>
      </c>
      <c r="BA19" t="e">
        <f>(BA11/BA$4)*100</f>
        <v>#DIV/0!</v>
      </c>
      <c r="BB19" t="e">
        <f>(BB11/BB$4)*100</f>
        <v>#DIV/0!</v>
      </c>
      <c r="BC19" t="e">
        <f>(BC11/BC$4)*100</f>
        <v>#DIV/0!</v>
      </c>
      <c r="BD19" t="e">
        <f>(BD11/BD$4)*100</f>
        <v>#DIV/0!</v>
      </c>
      <c r="BE19" t="e">
        <f>(BE11/BE$4)*100</f>
        <v>#DIV/0!</v>
      </c>
      <c r="BF19" t="e">
        <f>(BF11/BF$4)*100</f>
        <v>#DIV/0!</v>
      </c>
      <c r="BG19" t="e">
        <f>(BG11/BG$4)*100</f>
        <v>#DIV/0!</v>
      </c>
      <c r="BH19" t="e">
        <f>(BH11/BH$4)*100</f>
        <v>#DIV/0!</v>
      </c>
      <c r="BI19" t="e">
        <f>(BI11/BI$4)*100</f>
        <v>#DIV/0!</v>
      </c>
      <c r="BJ19" t="e">
        <f>(BJ11/BJ$4)*100</f>
        <v>#DIV/0!</v>
      </c>
      <c r="BK19" t="e">
        <f>(BK11/BK$4)*100</f>
        <v>#DIV/0!</v>
      </c>
    </row>
    <row r="20" spans="2:63">
      <c r="B20" t="e">
        <f>(B12/B$4)*100</f>
        <v>#DIV/0!</v>
      </c>
      <c r="C20" t="e">
        <f>(C12/C$4)*100</f>
        <v>#DIV/0!</v>
      </c>
      <c r="D20" t="e">
        <f>(D12/D$4)*100</f>
        <v>#DIV/0!</v>
      </c>
      <c r="E20" t="e">
        <f>(E12/E$4)*100</f>
        <v>#DIV/0!</v>
      </c>
      <c r="F20" t="e">
        <f>(F12/F$4)*100</f>
        <v>#DIV/0!</v>
      </c>
      <c r="G20" t="e">
        <f>(G12/G$4)*100</f>
        <v>#DIV/0!</v>
      </c>
      <c r="H20" t="e">
        <f>(H12/H$4)*100</f>
        <v>#DIV/0!</v>
      </c>
      <c r="I20" t="e">
        <f>(I12/I$4)*100</f>
        <v>#DIV/0!</v>
      </c>
      <c r="J20" t="e">
        <f>(J12/J$4)*100</f>
        <v>#DIV/0!</v>
      </c>
      <c r="K20" t="e">
        <f>(K12/K$4)*100</f>
        <v>#DIV/0!</v>
      </c>
      <c r="L20" t="e">
        <f>(L12/L$4)*100</f>
        <v>#DIV/0!</v>
      </c>
      <c r="M20" t="e">
        <f>(M12/M$4)*100</f>
        <v>#DIV/0!</v>
      </c>
      <c r="N20" t="e">
        <f>(N12/N$4)*100</f>
        <v>#DIV/0!</v>
      </c>
      <c r="O20" t="e">
        <f>(O12/O$4)*100</f>
        <v>#DIV/0!</v>
      </c>
      <c r="P20" t="e">
        <f>(P12/P$4)*100</f>
        <v>#DIV/0!</v>
      </c>
      <c r="Q20" t="e">
        <f>(Q12/Q$4)*100</f>
        <v>#DIV/0!</v>
      </c>
      <c r="R20" t="e">
        <f>(R12/R$4)*100</f>
        <v>#DIV/0!</v>
      </c>
      <c r="S20" t="e">
        <f>(S12/S$4)*100</f>
        <v>#DIV/0!</v>
      </c>
      <c r="T20" t="e">
        <f>(T12/T$4)*100</f>
        <v>#DIV/0!</v>
      </c>
      <c r="U20" t="e">
        <f>(U12/U$4)*100</f>
        <v>#DIV/0!</v>
      </c>
      <c r="V20" t="e">
        <f>(V12/V$4)*100</f>
        <v>#DIV/0!</v>
      </c>
      <c r="W20" t="e">
        <f>(W12/W$4)*100</f>
        <v>#DIV/0!</v>
      </c>
      <c r="X20" t="e">
        <f>(X12/X$4)*100</f>
        <v>#DIV/0!</v>
      </c>
      <c r="Y20" t="e">
        <f>(Y12/Y$4)*100</f>
        <v>#DIV/0!</v>
      </c>
      <c r="Z20" t="e">
        <f>(Z12/Z$4)*100</f>
        <v>#DIV/0!</v>
      </c>
      <c r="AA20" t="e">
        <f>(AA12/AA$4)*100</f>
        <v>#DIV/0!</v>
      </c>
      <c r="AB20" t="e">
        <f>(AB12/AB$4)*100</f>
        <v>#DIV/0!</v>
      </c>
      <c r="AC20" t="e">
        <f>(AC12/AC$4)*100</f>
        <v>#DIV/0!</v>
      </c>
      <c r="AD20" t="e">
        <f>(AD12/AD$4)*100</f>
        <v>#DIV/0!</v>
      </c>
      <c r="AE20" t="e">
        <f>(AE12/AE$4)*100</f>
        <v>#DIV/0!</v>
      </c>
      <c r="AF20">
        <f>(AF12/AF$4)*100</f>
        <v>0</v>
      </c>
      <c r="AG20">
        <f>(AG12/AG$4)*100</f>
        <v>0.00996512207269999983</v>
      </c>
      <c r="AH20" t="e">
        <f>(AH12/AH$4)*100</f>
        <v>#DIV/0!</v>
      </c>
      <c r="AI20" t="e">
        <f>(AI12/AI$4)*100</f>
        <v>#DIV/0!</v>
      </c>
      <c r="AJ20" t="e">
        <f>(AJ12/AJ$4)*100</f>
        <v>#DIV/0!</v>
      </c>
      <c r="AK20" t="e">
        <f>(AK12/AK$4)*100</f>
        <v>#DIV/0!</v>
      </c>
      <c r="AL20" t="e">
        <f>(AL12/AL$4)*100</f>
        <v>#DIV/0!</v>
      </c>
      <c r="AM20" t="e">
        <f>(AM12/AM$4)*100</f>
        <v>#DIV/0!</v>
      </c>
      <c r="AN20" t="e">
        <f>(AN12/AN$4)*100</f>
        <v>#DIV/0!</v>
      </c>
      <c r="AO20" t="e">
        <f>(AO12/AO$4)*100</f>
        <v>#DIV/0!</v>
      </c>
      <c r="AP20" t="e">
        <f>(AP12/AP$4)*100</f>
        <v>#DIV/0!</v>
      </c>
      <c r="AQ20" t="e">
        <f>(AQ12/AQ$4)*100</f>
        <v>#DIV/0!</v>
      </c>
      <c r="AR20" t="e">
        <f>(AR12/AR$4)*100</f>
        <v>#DIV/0!</v>
      </c>
      <c r="AS20" t="e">
        <f>(AS12/AS$4)*100</f>
        <v>#DIV/0!</v>
      </c>
      <c r="AT20" t="e">
        <f>(AT12/AT$4)*100</f>
        <v>#DIV/0!</v>
      </c>
      <c r="AU20" t="e">
        <f>(AU12/AU$4)*100</f>
        <v>#DIV/0!</v>
      </c>
      <c r="AV20" t="e">
        <f>(AV12/AV$4)*100</f>
        <v>#DIV/0!</v>
      </c>
      <c r="AW20" t="e">
        <f>(AW12/AW$4)*100</f>
        <v>#DIV/0!</v>
      </c>
      <c r="AX20" t="e">
        <f>(AX12/AX$4)*100</f>
        <v>#DIV/0!</v>
      </c>
      <c r="AY20" t="e">
        <f>(AY12/AY$4)*100</f>
        <v>#DIV/0!</v>
      </c>
      <c r="AZ20" t="e">
        <f>(AZ12/AZ$4)*100</f>
        <v>#DIV/0!</v>
      </c>
      <c r="BA20" t="e">
        <f>(BA12/BA$4)*100</f>
        <v>#DIV/0!</v>
      </c>
      <c r="BB20" t="e">
        <f>(BB12/BB$4)*100</f>
        <v>#DIV/0!</v>
      </c>
      <c r="BC20" t="e">
        <f>(BC12/BC$4)*100</f>
        <v>#DIV/0!</v>
      </c>
      <c r="BD20" t="e">
        <f>(BD12/BD$4)*100</f>
        <v>#DIV/0!</v>
      </c>
      <c r="BE20" t="e">
        <f>(BE12/BE$4)*100</f>
        <v>#DIV/0!</v>
      </c>
      <c r="BF20" t="e">
        <f>(BF12/BF$4)*100</f>
        <v>#DIV/0!</v>
      </c>
      <c r="BG20" t="e">
        <f>(BG12/BG$4)*100</f>
        <v>#DIV/0!</v>
      </c>
      <c r="BH20" t="e">
        <f>(BH12/BH$4)*100</f>
        <v>#DIV/0!</v>
      </c>
      <c r="BI20" t="e">
        <f>(BI12/BI$4)*100</f>
        <v>#DIV/0!</v>
      </c>
      <c r="BJ20" t="e">
        <f>(BJ12/BJ$4)*100</f>
        <v>#DIV/0!</v>
      </c>
      <c r="BK20" t="e">
        <f>(BK12/BK$4)*100</f>
        <v>#DIV/0!</v>
      </c>
    </row>
    <row r="21" spans="1:6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>
      <c r="A22" t="s">
        <v>44</v>
      </c>
      <c r="B22" t="e">
        <f>B14</f>
        <v>#DIV/0!</v>
      </c>
      <c r="C22" t="e">
        <f>C14</f>
        <v>#DIV/0!</v>
      </c>
      <c r="D22" t="e">
        <f>D14</f>
        <v>#DIV/0!</v>
      </c>
      <c r="E22" t="e">
        <f>E14</f>
        <v>#DIV/0!</v>
      </c>
      <c r="F22" t="e">
        <f>F14</f>
        <v>#DIV/0!</v>
      </c>
      <c r="G22" t="e">
        <f>G14</f>
        <v>#DIV/0!</v>
      </c>
      <c r="H22" t="e">
        <f>H14</f>
        <v>#DIV/0!</v>
      </c>
      <c r="I22" t="e">
        <f>I14</f>
        <v>#DIV/0!</v>
      </c>
      <c r="J22" t="e">
        <f>J14</f>
        <v>#DIV/0!</v>
      </c>
      <c r="K22" t="e">
        <f>K14</f>
        <v>#DIV/0!</v>
      </c>
      <c r="L22" t="e">
        <f>L14</f>
        <v>#DIV/0!</v>
      </c>
      <c r="M22" t="e">
        <f>M14</f>
        <v>#DIV/0!</v>
      </c>
      <c r="N22" t="e">
        <f>N14</f>
        <v>#DIV/0!</v>
      </c>
      <c r="O22" t="e">
        <f>O14</f>
        <v>#DIV/0!</v>
      </c>
      <c r="P22" t="e">
        <f>P14</f>
        <v>#DIV/0!</v>
      </c>
      <c r="Q22" t="e">
        <f>Q14</f>
        <v>#DIV/0!</v>
      </c>
      <c r="R22" t="e">
        <f>R14</f>
        <v>#DIV/0!</v>
      </c>
      <c r="S22" t="e">
        <f>S14</f>
        <v>#DIV/0!</v>
      </c>
      <c r="T22" t="e">
        <f>T14</f>
        <v>#DIV/0!</v>
      </c>
      <c r="U22" t="e">
        <f>U14</f>
        <v>#DIV/0!</v>
      </c>
      <c r="V22" t="e">
        <f>V14</f>
        <v>#DIV/0!</v>
      </c>
      <c r="W22" t="e">
        <f>W14</f>
        <v>#DIV/0!</v>
      </c>
      <c r="X22" t="e">
        <f>X14</f>
        <v>#DIV/0!</v>
      </c>
      <c r="Y22" t="e">
        <f>Y14</f>
        <v>#DIV/0!</v>
      </c>
      <c r="Z22" t="e">
        <f>Z14</f>
        <v>#DIV/0!</v>
      </c>
      <c r="AA22" t="e">
        <f>AA14</f>
        <v>#DIV/0!</v>
      </c>
      <c r="AB22" t="e">
        <f>AB14</f>
        <v>#DIV/0!</v>
      </c>
      <c r="AC22" t="e">
        <f>AC14</f>
        <v>#DIV/0!</v>
      </c>
      <c r="AD22" t="e">
        <f>AD14</f>
        <v>#DIV/0!</v>
      </c>
      <c r="AE22" t="e">
        <f>AE14</f>
        <v>#DIV/0!</v>
      </c>
      <c r="AF22">
        <f>AF14</f>
        <v>0.0203980534428999993</v>
      </c>
      <c r="AG22">
        <f>AG14</f>
        <v>0.0132868294303000001</v>
      </c>
      <c r="AH22" t="e">
        <f>AH14</f>
        <v>#DIV/0!</v>
      </c>
      <c r="AI22" t="e">
        <f>AI14</f>
        <v>#DIV/0!</v>
      </c>
      <c r="AJ22" t="e">
        <f>AJ14</f>
        <v>#DIV/0!</v>
      </c>
      <c r="AK22" t="e">
        <f>AK14</f>
        <v>#DIV/0!</v>
      </c>
      <c r="AL22" t="e">
        <f>AL14</f>
        <v>#DIV/0!</v>
      </c>
      <c r="AM22" t="e">
        <f>AM14</f>
        <v>#DIV/0!</v>
      </c>
      <c r="AN22" t="e">
        <f>AN14</f>
        <v>#DIV/0!</v>
      </c>
      <c r="AO22" t="e">
        <f>AO14</f>
        <v>#DIV/0!</v>
      </c>
      <c r="AP22" t="e">
        <f>AP14</f>
        <v>#DIV/0!</v>
      </c>
      <c r="AQ22" t="e">
        <f>AQ14</f>
        <v>#DIV/0!</v>
      </c>
      <c r="AR22" t="e">
        <f>AR14</f>
        <v>#DIV/0!</v>
      </c>
      <c r="AS22" t="e">
        <f>AS14</f>
        <v>#DIV/0!</v>
      </c>
      <c r="AT22" t="e">
        <f>AT14</f>
        <v>#DIV/0!</v>
      </c>
      <c r="AU22" t="e">
        <f>AU14</f>
        <v>#DIV/0!</v>
      </c>
      <c r="AV22" t="e">
        <f>AV14</f>
        <v>#DIV/0!</v>
      </c>
      <c r="AW22" t="e">
        <f>AW14</f>
        <v>#DIV/0!</v>
      </c>
      <c r="AX22" t="e">
        <f>AX14</f>
        <v>#DIV/0!</v>
      </c>
      <c r="AY22" t="e">
        <f>AY14</f>
        <v>#DIV/0!</v>
      </c>
      <c r="AZ22" t="e">
        <f>AZ14</f>
        <v>#DIV/0!</v>
      </c>
      <c r="BA22" t="e">
        <f>BA14</f>
        <v>#DIV/0!</v>
      </c>
      <c r="BB22" t="e">
        <f>BB14</f>
        <v>#DIV/0!</v>
      </c>
      <c r="BC22" t="e">
        <f>BC14</f>
        <v>#DIV/0!</v>
      </c>
      <c r="BD22" t="e">
        <f>BD14</f>
        <v>#DIV/0!</v>
      </c>
      <c r="BE22" t="e">
        <f>BE14</f>
        <v>#DIV/0!</v>
      </c>
      <c r="BF22" t="e">
        <f>BF14</f>
        <v>#DIV/0!</v>
      </c>
      <c r="BG22" t="e">
        <f>BG14</f>
        <v>#DIV/0!</v>
      </c>
      <c r="BH22" t="e">
        <f>BH14</f>
        <v>#DIV/0!</v>
      </c>
      <c r="BI22" t="e">
        <f>BI14</f>
        <v>#DIV/0!</v>
      </c>
      <c r="BJ22" t="e">
        <f>BJ14</f>
        <v>#DIV/0!</v>
      </c>
      <c r="BK22" t="e">
        <f>BK14</f>
        <v>#DIV/0!</v>
      </c>
    </row>
    <row r="23" spans="2:63">
      <c r="B23" t="e">
        <f>B15+B22</f>
        <v>#DIV/0!</v>
      </c>
      <c r="C23" t="e">
        <f>C15+C22</f>
        <v>#DIV/0!</v>
      </c>
      <c r="D23" t="e">
        <f>D15+D22</f>
        <v>#DIV/0!</v>
      </c>
      <c r="E23" t="e">
        <f>E15+E22</f>
        <v>#DIV/0!</v>
      </c>
      <c r="F23" t="e">
        <f>F15+F22</f>
        <v>#DIV/0!</v>
      </c>
      <c r="G23" t="e">
        <f>G15+G22</f>
        <v>#DIV/0!</v>
      </c>
      <c r="H23" t="e">
        <f>H15+H22</f>
        <v>#DIV/0!</v>
      </c>
      <c r="I23" t="e">
        <f>I15+I22</f>
        <v>#DIV/0!</v>
      </c>
      <c r="J23" t="e">
        <f>J15+J22</f>
        <v>#DIV/0!</v>
      </c>
      <c r="K23" t="e">
        <f>K15+K22</f>
        <v>#DIV/0!</v>
      </c>
      <c r="L23" t="e">
        <f>L15+L22</f>
        <v>#DIV/0!</v>
      </c>
      <c r="M23" t="e">
        <f>M15+M22</f>
        <v>#DIV/0!</v>
      </c>
      <c r="N23" t="e">
        <f>N15+N22</f>
        <v>#DIV/0!</v>
      </c>
      <c r="O23" t="e">
        <f>O15+O22</f>
        <v>#DIV/0!</v>
      </c>
      <c r="P23" t="e">
        <f>P15+P22</f>
        <v>#DIV/0!</v>
      </c>
      <c r="Q23" t="e">
        <f>Q15+Q22</f>
        <v>#DIV/0!</v>
      </c>
      <c r="R23" t="e">
        <f>R15+R22</f>
        <v>#DIV/0!</v>
      </c>
      <c r="S23" t="e">
        <f>S15+S22</f>
        <v>#DIV/0!</v>
      </c>
      <c r="T23" t="e">
        <f>T15+T22</f>
        <v>#DIV/0!</v>
      </c>
      <c r="U23" t="e">
        <f>U15+U22</f>
        <v>#DIV/0!</v>
      </c>
      <c r="V23" t="e">
        <f>V15+V22</f>
        <v>#DIV/0!</v>
      </c>
      <c r="W23" t="e">
        <f>W15+W22</f>
        <v>#DIV/0!</v>
      </c>
      <c r="X23" t="e">
        <f>X15+X22</f>
        <v>#DIV/0!</v>
      </c>
      <c r="Y23" t="e">
        <f>Y15+Y22</f>
        <v>#DIV/0!</v>
      </c>
      <c r="Z23" t="e">
        <f>Z15+Z22</f>
        <v>#DIV/0!</v>
      </c>
      <c r="AA23" t="e">
        <f>AA15+AA22</f>
        <v>#DIV/0!</v>
      </c>
      <c r="AB23" t="e">
        <f>AB15+AB22</f>
        <v>#DIV/0!</v>
      </c>
      <c r="AC23" t="e">
        <f>AC15+AC22</f>
        <v>#DIV/0!</v>
      </c>
      <c r="AD23" t="e">
        <f>AD15+AD22</f>
        <v>#DIV/0!</v>
      </c>
      <c r="AE23" t="e">
        <f>AE15+AE22</f>
        <v>#DIV/0!</v>
      </c>
      <c r="AF23">
        <f>AF15+AF22</f>
        <v>0.323454847451700012</v>
      </c>
      <c r="AG23">
        <f>AG15+AG22</f>
        <v>0.0597907324363999937</v>
      </c>
      <c r="AH23" t="e">
        <f>AH15+AH22</f>
        <v>#DIV/0!</v>
      </c>
      <c r="AI23" t="e">
        <f>AI15+AI22</f>
        <v>#DIV/0!</v>
      </c>
      <c r="AJ23" t="e">
        <f>AJ15+AJ22</f>
        <v>#DIV/0!</v>
      </c>
      <c r="AK23" t="e">
        <f>AK15+AK22</f>
        <v>#DIV/0!</v>
      </c>
      <c r="AL23" t="e">
        <f>AL15+AL22</f>
        <v>#DIV/0!</v>
      </c>
      <c r="AM23" t="e">
        <f>AM15+AM22</f>
        <v>#DIV/0!</v>
      </c>
      <c r="AN23" t="e">
        <f>AN15+AN22</f>
        <v>#DIV/0!</v>
      </c>
      <c r="AO23" t="e">
        <f>AO15+AO22</f>
        <v>#DIV/0!</v>
      </c>
      <c r="AP23" t="e">
        <f>AP15+AP22</f>
        <v>#DIV/0!</v>
      </c>
      <c r="AQ23" t="e">
        <f>AQ15+AQ22</f>
        <v>#DIV/0!</v>
      </c>
      <c r="AR23" t="e">
        <f>AR15+AR22</f>
        <v>#DIV/0!</v>
      </c>
      <c r="AS23" t="e">
        <f>AS15+AS22</f>
        <v>#DIV/0!</v>
      </c>
      <c r="AT23" t="e">
        <f>AT15+AT22</f>
        <v>#DIV/0!</v>
      </c>
      <c r="AU23" t="e">
        <f>AU15+AU22</f>
        <v>#DIV/0!</v>
      </c>
      <c r="AV23" t="e">
        <f>AV15+AV22</f>
        <v>#DIV/0!</v>
      </c>
      <c r="AW23" t="e">
        <f>AW15+AW22</f>
        <v>#DIV/0!</v>
      </c>
      <c r="AX23" t="e">
        <f>AX15+AX22</f>
        <v>#DIV/0!</v>
      </c>
      <c r="AY23" t="e">
        <f>AY15+AY22</f>
        <v>#DIV/0!</v>
      </c>
      <c r="AZ23" t="e">
        <f>AZ15+AZ22</f>
        <v>#DIV/0!</v>
      </c>
      <c r="BA23" t="e">
        <f>BA15+BA22</f>
        <v>#DIV/0!</v>
      </c>
      <c r="BB23" t="e">
        <f>BB15+BB22</f>
        <v>#DIV/0!</v>
      </c>
      <c r="BC23" t="e">
        <f>BC15+BC22</f>
        <v>#DIV/0!</v>
      </c>
      <c r="BD23" t="e">
        <f>BD15+BD22</f>
        <v>#DIV/0!</v>
      </c>
      <c r="BE23" t="e">
        <f>BE15+BE22</f>
        <v>#DIV/0!</v>
      </c>
      <c r="BF23" t="e">
        <f>BF15+BF22</f>
        <v>#DIV/0!</v>
      </c>
      <c r="BG23" t="e">
        <f>BG15+BG22</f>
        <v>#DIV/0!</v>
      </c>
      <c r="BH23" t="e">
        <f>BH15+BH22</f>
        <v>#DIV/0!</v>
      </c>
      <c r="BI23" t="e">
        <f>BI15+BI22</f>
        <v>#DIV/0!</v>
      </c>
      <c r="BJ23" t="e">
        <f>BJ15+BJ22</f>
        <v>#DIV/0!</v>
      </c>
      <c r="BK23" t="e">
        <f>BK15+BK22</f>
        <v>#DIV/0!</v>
      </c>
    </row>
    <row r="24" spans="2:63">
      <c r="B24" t="e">
        <f>B16+B23</f>
        <v>#DIV/0!</v>
      </c>
      <c r="C24" t="e">
        <f>C16+C23</f>
        <v>#DIV/0!</v>
      </c>
      <c r="D24" t="e">
        <f>D16+D23</f>
        <v>#DIV/0!</v>
      </c>
      <c r="E24" t="e">
        <f>E16+E23</f>
        <v>#DIV/0!</v>
      </c>
      <c r="F24" t="e">
        <f>F16+F23</f>
        <v>#DIV/0!</v>
      </c>
      <c r="G24" t="e">
        <f>G16+G23</f>
        <v>#DIV/0!</v>
      </c>
      <c r="H24" t="e">
        <f>H16+H23</f>
        <v>#DIV/0!</v>
      </c>
      <c r="I24" t="e">
        <f>I16+I23</f>
        <v>#DIV/0!</v>
      </c>
      <c r="J24" t="e">
        <f>J16+J23</f>
        <v>#DIV/0!</v>
      </c>
      <c r="K24" t="e">
        <f>K16+K23</f>
        <v>#DIV/0!</v>
      </c>
      <c r="L24" t="e">
        <f>L16+L23</f>
        <v>#DIV/0!</v>
      </c>
      <c r="M24" t="e">
        <f>M16+M23</f>
        <v>#DIV/0!</v>
      </c>
      <c r="N24" t="e">
        <f>N16+N23</f>
        <v>#DIV/0!</v>
      </c>
      <c r="O24" t="e">
        <f>O16+O23</f>
        <v>#DIV/0!</v>
      </c>
      <c r="P24" t="e">
        <f>P16+P23</f>
        <v>#DIV/0!</v>
      </c>
      <c r="Q24" t="e">
        <f>Q16+Q23</f>
        <v>#DIV/0!</v>
      </c>
      <c r="R24" t="e">
        <f>R16+R23</f>
        <v>#DIV/0!</v>
      </c>
      <c r="S24" t="e">
        <f>S16+S23</f>
        <v>#DIV/0!</v>
      </c>
      <c r="T24" t="e">
        <f>T16+T23</f>
        <v>#DIV/0!</v>
      </c>
      <c r="U24" t="e">
        <f>U16+U23</f>
        <v>#DIV/0!</v>
      </c>
      <c r="V24" t="e">
        <f>V16+V23</f>
        <v>#DIV/0!</v>
      </c>
      <c r="W24" t="e">
        <f>W16+W23</f>
        <v>#DIV/0!</v>
      </c>
      <c r="X24" t="e">
        <f>X16+X23</f>
        <v>#DIV/0!</v>
      </c>
      <c r="Y24" t="e">
        <f>Y16+Y23</f>
        <v>#DIV/0!</v>
      </c>
      <c r="Z24" t="e">
        <f>Z16+Z23</f>
        <v>#DIV/0!</v>
      </c>
      <c r="AA24" t="e">
        <f>AA16+AA23</f>
        <v>#DIV/0!</v>
      </c>
      <c r="AB24" t="e">
        <f>AB16+AB23</f>
        <v>#DIV/0!</v>
      </c>
      <c r="AC24" t="e">
        <f>AC16+AC23</f>
        <v>#DIV/0!</v>
      </c>
      <c r="AD24" t="e">
        <f>AD16+AD23</f>
        <v>#DIV/0!</v>
      </c>
      <c r="AE24" t="e">
        <f>AE16+AE23</f>
        <v>#DIV/0!</v>
      </c>
      <c r="AF24">
        <f>AF16+AF23</f>
        <v>3.36276481044379993</v>
      </c>
      <c r="AG24">
        <f>AG16+AG23</f>
        <v>3.95283175552230013</v>
      </c>
      <c r="AH24" t="e">
        <f>AH16+AH23</f>
        <v>#DIV/0!</v>
      </c>
      <c r="AI24" t="e">
        <f>AI16+AI23</f>
        <v>#DIV/0!</v>
      </c>
      <c r="AJ24" t="e">
        <f>AJ16+AJ23</f>
        <v>#DIV/0!</v>
      </c>
      <c r="AK24" t="e">
        <f>AK16+AK23</f>
        <v>#DIV/0!</v>
      </c>
      <c r="AL24" t="e">
        <f>AL16+AL23</f>
        <v>#DIV/0!</v>
      </c>
      <c r="AM24" t="e">
        <f>AM16+AM23</f>
        <v>#DIV/0!</v>
      </c>
      <c r="AN24" t="e">
        <f>AN16+AN23</f>
        <v>#DIV/0!</v>
      </c>
      <c r="AO24" t="e">
        <f>AO16+AO23</f>
        <v>#DIV/0!</v>
      </c>
      <c r="AP24" t="e">
        <f>AP16+AP23</f>
        <v>#DIV/0!</v>
      </c>
      <c r="AQ24" t="e">
        <f>AQ16+AQ23</f>
        <v>#DIV/0!</v>
      </c>
      <c r="AR24" t="e">
        <f>AR16+AR23</f>
        <v>#DIV/0!</v>
      </c>
      <c r="AS24" t="e">
        <f>AS16+AS23</f>
        <v>#DIV/0!</v>
      </c>
      <c r="AT24" t="e">
        <f>AT16+AT23</f>
        <v>#DIV/0!</v>
      </c>
      <c r="AU24" t="e">
        <f>AU16+AU23</f>
        <v>#DIV/0!</v>
      </c>
      <c r="AV24" t="e">
        <f>AV16+AV23</f>
        <v>#DIV/0!</v>
      </c>
      <c r="AW24" t="e">
        <f>AW16+AW23</f>
        <v>#DIV/0!</v>
      </c>
      <c r="AX24" t="e">
        <f>AX16+AX23</f>
        <v>#DIV/0!</v>
      </c>
      <c r="AY24" t="e">
        <f>AY16+AY23</f>
        <v>#DIV/0!</v>
      </c>
      <c r="AZ24" t="e">
        <f>AZ16+AZ23</f>
        <v>#DIV/0!</v>
      </c>
      <c r="BA24" t="e">
        <f>BA16+BA23</f>
        <v>#DIV/0!</v>
      </c>
      <c r="BB24" t="e">
        <f>BB16+BB23</f>
        <v>#DIV/0!</v>
      </c>
      <c r="BC24" t="e">
        <f>BC16+BC23</f>
        <v>#DIV/0!</v>
      </c>
      <c r="BD24" t="e">
        <f>BD16+BD23</f>
        <v>#DIV/0!</v>
      </c>
      <c r="BE24" t="e">
        <f>BE16+BE23</f>
        <v>#DIV/0!</v>
      </c>
      <c r="BF24" t="e">
        <f>BF16+BF23</f>
        <v>#DIV/0!</v>
      </c>
      <c r="BG24" t="e">
        <f>BG16+BG23</f>
        <v>#DIV/0!</v>
      </c>
      <c r="BH24" t="e">
        <f>BH16+BH23</f>
        <v>#DIV/0!</v>
      </c>
      <c r="BI24" t="e">
        <f>BI16+BI23</f>
        <v>#DIV/0!</v>
      </c>
      <c r="BJ24" t="e">
        <f>BJ16+BJ23</f>
        <v>#DIV/0!</v>
      </c>
      <c r="BK24" t="e">
        <f>BK16+BK23</f>
        <v>#DIV/0!</v>
      </c>
    </row>
    <row r="25" spans="2:63">
      <c r="B25" t="e">
        <f>B17+B24</f>
        <v>#DIV/0!</v>
      </c>
      <c r="C25" t="e">
        <f>C17+C24</f>
        <v>#DIV/0!</v>
      </c>
      <c r="D25" t="e">
        <f>D17+D24</f>
        <v>#DIV/0!</v>
      </c>
      <c r="E25" t="e">
        <f>E17+E24</f>
        <v>#DIV/0!</v>
      </c>
      <c r="F25" t="e">
        <f>F17+F24</f>
        <v>#DIV/0!</v>
      </c>
      <c r="G25" t="e">
        <f>G17+G24</f>
        <v>#DIV/0!</v>
      </c>
      <c r="H25" t="e">
        <f>H17+H24</f>
        <v>#DIV/0!</v>
      </c>
      <c r="I25" t="e">
        <f>I17+I24</f>
        <v>#DIV/0!</v>
      </c>
      <c r="J25" t="e">
        <f>J17+J24</f>
        <v>#DIV/0!</v>
      </c>
      <c r="K25" t="e">
        <f>K17+K24</f>
        <v>#DIV/0!</v>
      </c>
      <c r="L25" t="e">
        <f>L17+L24</f>
        <v>#DIV/0!</v>
      </c>
      <c r="M25" t="e">
        <f>M17+M24</f>
        <v>#DIV/0!</v>
      </c>
      <c r="N25" t="e">
        <f>N17+N24</f>
        <v>#DIV/0!</v>
      </c>
      <c r="O25" t="e">
        <f>O17+O24</f>
        <v>#DIV/0!</v>
      </c>
      <c r="P25" t="e">
        <f>P17+P24</f>
        <v>#DIV/0!</v>
      </c>
      <c r="Q25" t="e">
        <f>Q17+Q24</f>
        <v>#DIV/0!</v>
      </c>
      <c r="R25" t="e">
        <f>R17+R24</f>
        <v>#DIV/0!</v>
      </c>
      <c r="S25" t="e">
        <f>S17+S24</f>
        <v>#DIV/0!</v>
      </c>
      <c r="T25" t="e">
        <f>T17+T24</f>
        <v>#DIV/0!</v>
      </c>
      <c r="U25" t="e">
        <f>U17+U24</f>
        <v>#DIV/0!</v>
      </c>
      <c r="V25" t="e">
        <f>V17+V24</f>
        <v>#DIV/0!</v>
      </c>
      <c r="W25" t="e">
        <f>W17+W24</f>
        <v>#DIV/0!</v>
      </c>
      <c r="X25" t="e">
        <f>X17+X24</f>
        <v>#DIV/0!</v>
      </c>
      <c r="Y25" t="e">
        <f>Y17+Y24</f>
        <v>#DIV/0!</v>
      </c>
      <c r="Z25" t="e">
        <f>Z17+Z24</f>
        <v>#DIV/0!</v>
      </c>
      <c r="AA25" t="e">
        <f>AA17+AA24</f>
        <v>#DIV/0!</v>
      </c>
      <c r="AB25" t="e">
        <f>AB17+AB24</f>
        <v>#DIV/0!</v>
      </c>
      <c r="AC25" t="e">
        <f>AC17+AC24</f>
        <v>#DIV/0!</v>
      </c>
      <c r="AD25" t="e">
        <f>AD17+AD24</f>
        <v>#DIV/0!</v>
      </c>
      <c r="AE25" t="e">
        <f>AE17+AE24</f>
        <v>#DIV/0!</v>
      </c>
      <c r="AF25">
        <f>AF17+AF24</f>
        <v>82.8306670163476042</v>
      </c>
      <c r="AG25">
        <f>AG17+AG24</f>
        <v>72.5693406410894966</v>
      </c>
      <c r="AH25" t="e">
        <f>AH17+AH24</f>
        <v>#DIV/0!</v>
      </c>
      <c r="AI25" t="e">
        <f>AI17+AI24</f>
        <v>#DIV/0!</v>
      </c>
      <c r="AJ25" t="e">
        <f>AJ17+AJ24</f>
        <v>#DIV/0!</v>
      </c>
      <c r="AK25" t="e">
        <f>AK17+AK24</f>
        <v>#DIV/0!</v>
      </c>
      <c r="AL25" t="e">
        <f>AL17+AL24</f>
        <v>#DIV/0!</v>
      </c>
      <c r="AM25" t="e">
        <f>AM17+AM24</f>
        <v>#DIV/0!</v>
      </c>
      <c r="AN25" t="e">
        <f>AN17+AN24</f>
        <v>#DIV/0!</v>
      </c>
      <c r="AO25" t="e">
        <f>AO17+AO24</f>
        <v>#DIV/0!</v>
      </c>
      <c r="AP25" t="e">
        <f>AP17+AP24</f>
        <v>#DIV/0!</v>
      </c>
      <c r="AQ25" t="e">
        <f>AQ17+AQ24</f>
        <v>#DIV/0!</v>
      </c>
      <c r="AR25" t="e">
        <f>AR17+AR24</f>
        <v>#DIV/0!</v>
      </c>
      <c r="AS25" t="e">
        <f>AS17+AS24</f>
        <v>#DIV/0!</v>
      </c>
      <c r="AT25" t="e">
        <f>AT17+AT24</f>
        <v>#DIV/0!</v>
      </c>
      <c r="AU25" t="e">
        <f>AU17+AU24</f>
        <v>#DIV/0!</v>
      </c>
      <c r="AV25" t="e">
        <f>AV17+AV24</f>
        <v>#DIV/0!</v>
      </c>
      <c r="AW25" t="e">
        <f>AW17+AW24</f>
        <v>#DIV/0!</v>
      </c>
      <c r="AX25" t="e">
        <f>AX17+AX24</f>
        <v>#DIV/0!</v>
      </c>
      <c r="AY25" t="e">
        <f>AY17+AY24</f>
        <v>#DIV/0!</v>
      </c>
      <c r="AZ25" t="e">
        <f>AZ17+AZ24</f>
        <v>#DIV/0!</v>
      </c>
      <c r="BA25" t="e">
        <f>BA17+BA24</f>
        <v>#DIV/0!</v>
      </c>
      <c r="BB25" t="e">
        <f>BB17+BB24</f>
        <v>#DIV/0!</v>
      </c>
      <c r="BC25" t="e">
        <f>BC17+BC24</f>
        <v>#DIV/0!</v>
      </c>
      <c r="BD25" t="e">
        <f>BD17+BD24</f>
        <v>#DIV/0!</v>
      </c>
      <c r="BE25" t="e">
        <f>BE17+BE24</f>
        <v>#DIV/0!</v>
      </c>
      <c r="BF25" t="e">
        <f>BF17+BF24</f>
        <v>#DIV/0!</v>
      </c>
      <c r="BG25" t="e">
        <f>BG17+BG24</f>
        <v>#DIV/0!</v>
      </c>
      <c r="BH25" t="e">
        <f>BH17+BH24</f>
        <v>#DIV/0!</v>
      </c>
      <c r="BI25" t="e">
        <f>BI17+BI24</f>
        <v>#DIV/0!</v>
      </c>
      <c r="BJ25" t="e">
        <f>BJ17+BJ24</f>
        <v>#DIV/0!</v>
      </c>
      <c r="BK25" t="e">
        <f>BK17+BK24</f>
        <v>#DIV/0!</v>
      </c>
    </row>
    <row r="26" spans="2:63">
      <c r="B26" t="e">
        <f>B18+B25</f>
        <v>#DIV/0!</v>
      </c>
      <c r="C26" t="e">
        <f>C18+C25</f>
        <v>#DIV/0!</v>
      </c>
      <c r="D26" t="e">
        <f>D18+D25</f>
        <v>#DIV/0!</v>
      </c>
      <c r="E26" t="e">
        <f>E18+E25</f>
        <v>#DIV/0!</v>
      </c>
      <c r="F26" t="e">
        <f>F18+F25</f>
        <v>#DIV/0!</v>
      </c>
      <c r="G26" t="e">
        <f>G18+G25</f>
        <v>#DIV/0!</v>
      </c>
      <c r="H26" t="e">
        <f>H18+H25</f>
        <v>#DIV/0!</v>
      </c>
      <c r="I26" t="e">
        <f>I18+I25</f>
        <v>#DIV/0!</v>
      </c>
      <c r="J26" t="e">
        <f>J18+J25</f>
        <v>#DIV/0!</v>
      </c>
      <c r="K26" t="e">
        <f>K18+K25</f>
        <v>#DIV/0!</v>
      </c>
      <c r="L26" t="e">
        <f>L18+L25</f>
        <v>#DIV/0!</v>
      </c>
      <c r="M26" t="e">
        <f>M18+M25</f>
        <v>#DIV/0!</v>
      </c>
      <c r="N26" t="e">
        <f>N18+N25</f>
        <v>#DIV/0!</v>
      </c>
      <c r="O26" t="e">
        <f>O18+O25</f>
        <v>#DIV/0!</v>
      </c>
      <c r="P26" t="e">
        <f>P18+P25</f>
        <v>#DIV/0!</v>
      </c>
      <c r="Q26" t="e">
        <f>Q18+Q25</f>
        <v>#DIV/0!</v>
      </c>
      <c r="R26" t="e">
        <f>R18+R25</f>
        <v>#DIV/0!</v>
      </c>
      <c r="S26" t="e">
        <f>S18+S25</f>
        <v>#DIV/0!</v>
      </c>
      <c r="T26" t="e">
        <f>T18+T25</f>
        <v>#DIV/0!</v>
      </c>
      <c r="U26" t="e">
        <f>U18+U25</f>
        <v>#DIV/0!</v>
      </c>
      <c r="V26" t="e">
        <f>V18+V25</f>
        <v>#DIV/0!</v>
      </c>
      <c r="W26" t="e">
        <f>W18+W25</f>
        <v>#DIV/0!</v>
      </c>
      <c r="X26" t="e">
        <f>X18+X25</f>
        <v>#DIV/0!</v>
      </c>
      <c r="Y26" t="e">
        <f>Y18+Y25</f>
        <v>#DIV/0!</v>
      </c>
      <c r="Z26" t="e">
        <f>Z18+Z25</f>
        <v>#DIV/0!</v>
      </c>
      <c r="AA26" t="e">
        <f>AA18+AA25</f>
        <v>#DIV/0!</v>
      </c>
      <c r="AB26" t="e">
        <f>AB18+AB25</f>
        <v>#DIV/0!</v>
      </c>
      <c r="AC26" t="e">
        <f>AC18+AC25</f>
        <v>#DIV/0!</v>
      </c>
      <c r="AD26" t="e">
        <f>AD18+AD25</f>
        <v>#DIV/0!</v>
      </c>
      <c r="AE26" t="e">
        <f>AE18+AE25</f>
        <v>#DIV/0!</v>
      </c>
      <c r="AF26">
        <f>AF18+AF25</f>
        <v>99.525016755543902</v>
      </c>
      <c r="AG26">
        <f>AG18+AG25</f>
        <v>99.1928251121075988</v>
      </c>
      <c r="AH26" t="e">
        <f>AH18+AH25</f>
        <v>#DIV/0!</v>
      </c>
      <c r="AI26" t="e">
        <f>AI18+AI25</f>
        <v>#DIV/0!</v>
      </c>
      <c r="AJ26" t="e">
        <f>AJ18+AJ25</f>
        <v>#DIV/0!</v>
      </c>
      <c r="AK26" t="e">
        <f>AK18+AK25</f>
        <v>#DIV/0!</v>
      </c>
      <c r="AL26" t="e">
        <f>AL18+AL25</f>
        <v>#DIV/0!</v>
      </c>
      <c r="AM26" t="e">
        <f>AM18+AM25</f>
        <v>#DIV/0!</v>
      </c>
      <c r="AN26" t="e">
        <f>AN18+AN25</f>
        <v>#DIV/0!</v>
      </c>
      <c r="AO26" t="e">
        <f>AO18+AO25</f>
        <v>#DIV/0!</v>
      </c>
      <c r="AP26" t="e">
        <f>AP18+AP25</f>
        <v>#DIV/0!</v>
      </c>
      <c r="AQ26" t="e">
        <f>AQ18+AQ25</f>
        <v>#DIV/0!</v>
      </c>
      <c r="AR26" t="e">
        <f>AR18+AR25</f>
        <v>#DIV/0!</v>
      </c>
      <c r="AS26" t="e">
        <f>AS18+AS25</f>
        <v>#DIV/0!</v>
      </c>
      <c r="AT26" t="e">
        <f>AT18+AT25</f>
        <v>#DIV/0!</v>
      </c>
      <c r="AU26" t="e">
        <f>AU18+AU25</f>
        <v>#DIV/0!</v>
      </c>
      <c r="AV26" t="e">
        <f>AV18+AV25</f>
        <v>#DIV/0!</v>
      </c>
      <c r="AW26" t="e">
        <f>AW18+AW25</f>
        <v>#DIV/0!</v>
      </c>
      <c r="AX26" t="e">
        <f>AX18+AX25</f>
        <v>#DIV/0!</v>
      </c>
      <c r="AY26" t="e">
        <f>AY18+AY25</f>
        <v>#DIV/0!</v>
      </c>
      <c r="AZ26" t="e">
        <f>AZ18+AZ25</f>
        <v>#DIV/0!</v>
      </c>
      <c r="BA26" t="e">
        <f>BA18+BA25</f>
        <v>#DIV/0!</v>
      </c>
      <c r="BB26" t="e">
        <f>BB18+BB25</f>
        <v>#DIV/0!</v>
      </c>
      <c r="BC26" t="e">
        <f>BC18+BC25</f>
        <v>#DIV/0!</v>
      </c>
      <c r="BD26" t="e">
        <f>BD18+BD25</f>
        <v>#DIV/0!</v>
      </c>
      <c r="BE26" t="e">
        <f>BE18+BE25</f>
        <v>#DIV/0!</v>
      </c>
      <c r="BF26" t="e">
        <f>BF18+BF25</f>
        <v>#DIV/0!</v>
      </c>
      <c r="BG26" t="e">
        <f>BG18+BG25</f>
        <v>#DIV/0!</v>
      </c>
      <c r="BH26" t="e">
        <f>BH18+BH25</f>
        <v>#DIV/0!</v>
      </c>
      <c r="BI26" t="e">
        <f>BI18+BI25</f>
        <v>#DIV/0!</v>
      </c>
      <c r="BJ26" t="e">
        <f>BJ18+BJ25</f>
        <v>#DIV/0!</v>
      </c>
      <c r="BK26" t="e">
        <f>BK18+BK25</f>
        <v>#DIV/0!</v>
      </c>
    </row>
    <row r="27" spans="2:63">
      <c r="B27" t="e">
        <f>B19+B26</f>
        <v>#DIV/0!</v>
      </c>
      <c r="C27" t="e">
        <f>C19+C26</f>
        <v>#DIV/0!</v>
      </c>
      <c r="D27" t="e">
        <f>D19+D26</f>
        <v>#DIV/0!</v>
      </c>
      <c r="E27" t="e">
        <f>E19+E26</f>
        <v>#DIV/0!</v>
      </c>
      <c r="F27" t="e">
        <f>F19+F26</f>
        <v>#DIV/0!</v>
      </c>
      <c r="G27" t="e">
        <f>G19+G26</f>
        <v>#DIV/0!</v>
      </c>
      <c r="H27" t="e">
        <f>H19+H26</f>
        <v>#DIV/0!</v>
      </c>
      <c r="I27" t="e">
        <f>I19+I26</f>
        <v>#DIV/0!</v>
      </c>
      <c r="J27" t="e">
        <f>J19+J26</f>
        <v>#DIV/0!</v>
      </c>
      <c r="K27" t="e">
        <f>K19+K26</f>
        <v>#DIV/0!</v>
      </c>
      <c r="L27" t="e">
        <f>L19+L26</f>
        <v>#DIV/0!</v>
      </c>
      <c r="M27" t="e">
        <f>M19+M26</f>
        <v>#DIV/0!</v>
      </c>
      <c r="N27" t="e">
        <f>N19+N26</f>
        <v>#DIV/0!</v>
      </c>
      <c r="O27" t="e">
        <f>O19+O26</f>
        <v>#DIV/0!</v>
      </c>
      <c r="P27" t="e">
        <f>P19+P26</f>
        <v>#DIV/0!</v>
      </c>
      <c r="Q27" t="e">
        <f>Q19+Q26</f>
        <v>#DIV/0!</v>
      </c>
      <c r="R27" t="e">
        <f>R19+R26</f>
        <v>#DIV/0!</v>
      </c>
      <c r="S27" t="e">
        <f>S19+S26</f>
        <v>#DIV/0!</v>
      </c>
      <c r="T27" t="e">
        <f>T19+T26</f>
        <v>#DIV/0!</v>
      </c>
      <c r="U27" t="e">
        <f>U19+U26</f>
        <v>#DIV/0!</v>
      </c>
      <c r="V27" t="e">
        <f>V19+V26</f>
        <v>#DIV/0!</v>
      </c>
      <c r="W27" t="e">
        <f>W19+W26</f>
        <v>#DIV/0!</v>
      </c>
      <c r="X27" t="e">
        <f>X19+X26</f>
        <v>#DIV/0!</v>
      </c>
      <c r="Y27" t="e">
        <f>Y19+Y26</f>
        <v>#DIV/0!</v>
      </c>
      <c r="Z27" t="e">
        <f>Z19+Z26</f>
        <v>#DIV/0!</v>
      </c>
      <c r="AA27" t="e">
        <f>AA19+AA26</f>
        <v>#DIV/0!</v>
      </c>
      <c r="AB27" t="e">
        <f>AB19+AB26</f>
        <v>#DIV/0!</v>
      </c>
      <c r="AC27" t="e">
        <f>AC19+AC26</f>
        <v>#DIV/0!</v>
      </c>
      <c r="AD27" t="e">
        <f>AD19+AD26</f>
        <v>#DIV/0!</v>
      </c>
      <c r="AE27" t="e">
        <f>AE19+AE26</f>
        <v>#DIV/0!</v>
      </c>
      <c r="AF27">
        <f>AF19+AF26</f>
        <v>99.9970859923652995</v>
      </c>
      <c r="AG27">
        <f>AG19+AG26</f>
        <v>99.9900348779272008</v>
      </c>
      <c r="AH27" t="e">
        <f>AH19+AH26</f>
        <v>#DIV/0!</v>
      </c>
      <c r="AI27" t="e">
        <f>AI19+AI26</f>
        <v>#DIV/0!</v>
      </c>
      <c r="AJ27" t="e">
        <f>AJ19+AJ26</f>
        <v>#DIV/0!</v>
      </c>
      <c r="AK27" t="e">
        <f>AK19+AK26</f>
        <v>#DIV/0!</v>
      </c>
      <c r="AL27" t="e">
        <f>AL19+AL26</f>
        <v>#DIV/0!</v>
      </c>
      <c r="AM27" t="e">
        <f>AM19+AM26</f>
        <v>#DIV/0!</v>
      </c>
      <c r="AN27" t="e">
        <f>AN19+AN26</f>
        <v>#DIV/0!</v>
      </c>
      <c r="AO27" t="e">
        <f>AO19+AO26</f>
        <v>#DIV/0!</v>
      </c>
      <c r="AP27" t="e">
        <f>AP19+AP26</f>
        <v>#DIV/0!</v>
      </c>
      <c r="AQ27" t="e">
        <f>AQ19+AQ26</f>
        <v>#DIV/0!</v>
      </c>
      <c r="AR27" t="e">
        <f>AR19+AR26</f>
        <v>#DIV/0!</v>
      </c>
      <c r="AS27" t="e">
        <f>AS19+AS26</f>
        <v>#DIV/0!</v>
      </c>
      <c r="AT27" t="e">
        <f>AT19+AT26</f>
        <v>#DIV/0!</v>
      </c>
      <c r="AU27" t="e">
        <f>AU19+AU26</f>
        <v>#DIV/0!</v>
      </c>
      <c r="AV27" t="e">
        <f>AV19+AV26</f>
        <v>#DIV/0!</v>
      </c>
      <c r="AW27" t="e">
        <f>AW19+AW26</f>
        <v>#DIV/0!</v>
      </c>
      <c r="AX27" t="e">
        <f>AX19+AX26</f>
        <v>#DIV/0!</v>
      </c>
      <c r="AY27" t="e">
        <f>AY19+AY26</f>
        <v>#DIV/0!</v>
      </c>
      <c r="AZ27" t="e">
        <f>AZ19+AZ26</f>
        <v>#DIV/0!</v>
      </c>
      <c r="BA27" t="e">
        <f>BA19+BA26</f>
        <v>#DIV/0!</v>
      </c>
      <c r="BB27" t="e">
        <f>BB19+BB26</f>
        <v>#DIV/0!</v>
      </c>
      <c r="BC27" t="e">
        <f>BC19+BC26</f>
        <v>#DIV/0!</v>
      </c>
      <c r="BD27" t="e">
        <f>BD19+BD26</f>
        <v>#DIV/0!</v>
      </c>
      <c r="BE27" t="e">
        <f>BE19+BE26</f>
        <v>#DIV/0!</v>
      </c>
      <c r="BF27" t="e">
        <f>BF19+BF26</f>
        <v>#DIV/0!</v>
      </c>
      <c r="BG27" t="e">
        <f>BG19+BG26</f>
        <v>#DIV/0!</v>
      </c>
      <c r="BH27" t="e">
        <f>BH19+BH26</f>
        <v>#DIV/0!</v>
      </c>
      <c r="BI27" t="e">
        <f>BI19+BI26</f>
        <v>#DIV/0!</v>
      </c>
      <c r="BJ27" t="e">
        <f>BJ19+BJ26</f>
        <v>#DIV/0!</v>
      </c>
      <c r="BK27" t="e">
        <f>BK19+BK26</f>
        <v>#DIV/0!</v>
      </c>
    </row>
    <row r="28" spans="2:63">
      <c r="B28" t="e">
        <f>B20+B27</f>
        <v>#DIV/0!</v>
      </c>
      <c r="C28" t="e">
        <f>C20+C27</f>
        <v>#DIV/0!</v>
      </c>
      <c r="D28" t="e">
        <f>D20+D27</f>
        <v>#DIV/0!</v>
      </c>
      <c r="E28" t="e">
        <f>E20+E27</f>
        <v>#DIV/0!</v>
      </c>
      <c r="F28" t="e">
        <f>F20+F27</f>
        <v>#DIV/0!</v>
      </c>
      <c r="G28" t="e">
        <f>G20+G27</f>
        <v>#DIV/0!</v>
      </c>
      <c r="H28" t="e">
        <f>H20+H27</f>
        <v>#DIV/0!</v>
      </c>
      <c r="I28" t="e">
        <f>I20+I27</f>
        <v>#DIV/0!</v>
      </c>
      <c r="J28" t="e">
        <f>J20+J27</f>
        <v>#DIV/0!</v>
      </c>
      <c r="K28" t="e">
        <f>K20+K27</f>
        <v>#DIV/0!</v>
      </c>
      <c r="L28" t="e">
        <f>L20+L27</f>
        <v>#DIV/0!</v>
      </c>
      <c r="M28" t="e">
        <f>M20+M27</f>
        <v>#DIV/0!</v>
      </c>
      <c r="N28" t="e">
        <f>N20+N27</f>
        <v>#DIV/0!</v>
      </c>
      <c r="O28" t="e">
        <f>O20+O27</f>
        <v>#DIV/0!</v>
      </c>
      <c r="P28" t="e">
        <f>P20+P27</f>
        <v>#DIV/0!</v>
      </c>
      <c r="Q28" t="e">
        <f>Q20+Q27</f>
        <v>#DIV/0!</v>
      </c>
      <c r="R28" t="e">
        <f>R20+R27</f>
        <v>#DIV/0!</v>
      </c>
      <c r="S28" t="e">
        <f>S20+S27</f>
        <v>#DIV/0!</v>
      </c>
      <c r="T28" t="e">
        <f>T20+T27</f>
        <v>#DIV/0!</v>
      </c>
      <c r="U28" t="e">
        <f>U20+U27</f>
        <v>#DIV/0!</v>
      </c>
      <c r="V28" t="e">
        <f>V20+V27</f>
        <v>#DIV/0!</v>
      </c>
      <c r="W28" t="e">
        <f>W20+W27</f>
        <v>#DIV/0!</v>
      </c>
      <c r="X28" t="e">
        <f>X20+X27</f>
        <v>#DIV/0!</v>
      </c>
      <c r="Y28" t="e">
        <f>Y20+Y27</f>
        <v>#DIV/0!</v>
      </c>
      <c r="Z28" t="e">
        <f>Z20+Z27</f>
        <v>#DIV/0!</v>
      </c>
      <c r="AA28" t="e">
        <f>AA20+AA27</f>
        <v>#DIV/0!</v>
      </c>
      <c r="AB28" t="e">
        <f>AB20+AB27</f>
        <v>#DIV/0!</v>
      </c>
      <c r="AC28" t="e">
        <f>AC20+AC27</f>
        <v>#DIV/0!</v>
      </c>
      <c r="AD28" t="e">
        <f>AD20+AD27</f>
        <v>#DIV/0!</v>
      </c>
      <c r="AE28" t="e">
        <f>AE20+AE27</f>
        <v>#DIV/0!</v>
      </c>
      <c r="AF28">
        <f>AF20+AF27</f>
        <v>99.9970859923652995</v>
      </c>
      <c r="AG28">
        <f>AG20+AG27</f>
        <v>99.9999999999999005</v>
      </c>
      <c r="AH28" t="e">
        <f>AH20+AH27</f>
        <v>#DIV/0!</v>
      </c>
      <c r="AI28" t="e">
        <f>AI20+AI27</f>
        <v>#DIV/0!</v>
      </c>
      <c r="AJ28" t="e">
        <f>AJ20+AJ27</f>
        <v>#DIV/0!</v>
      </c>
      <c r="AK28" t="e">
        <f>AK20+AK27</f>
        <v>#DIV/0!</v>
      </c>
      <c r="AL28" t="e">
        <f>AL20+AL27</f>
        <v>#DIV/0!</v>
      </c>
      <c r="AM28" t="e">
        <f>AM20+AM27</f>
        <v>#DIV/0!</v>
      </c>
      <c r="AN28" t="e">
        <f>AN20+AN27</f>
        <v>#DIV/0!</v>
      </c>
      <c r="AO28" t="e">
        <f>AO20+AO27</f>
        <v>#DIV/0!</v>
      </c>
      <c r="AP28" t="e">
        <f>AP20+AP27</f>
        <v>#DIV/0!</v>
      </c>
      <c r="AQ28" t="e">
        <f>AQ20+AQ27</f>
        <v>#DIV/0!</v>
      </c>
      <c r="AR28" t="e">
        <f>AR20+AR27</f>
        <v>#DIV/0!</v>
      </c>
      <c r="AS28" t="e">
        <f>AS20+AS27</f>
        <v>#DIV/0!</v>
      </c>
      <c r="AT28" t="e">
        <f>AT20+AT27</f>
        <v>#DIV/0!</v>
      </c>
      <c r="AU28" t="e">
        <f>AU20+AU27</f>
        <v>#DIV/0!</v>
      </c>
      <c r="AV28" t="e">
        <f>AV20+AV27</f>
        <v>#DIV/0!</v>
      </c>
      <c r="AW28" t="e">
        <f>AW20+AW27</f>
        <v>#DIV/0!</v>
      </c>
      <c r="AX28" t="e">
        <f>AX20+AX27</f>
        <v>#DIV/0!</v>
      </c>
      <c r="AY28" t="e">
        <f>AY20+AY27</f>
        <v>#DIV/0!</v>
      </c>
      <c r="AZ28" t="e">
        <f>AZ20+AZ27</f>
        <v>#DIV/0!</v>
      </c>
      <c r="BA28" t="e">
        <f>BA20+BA27</f>
        <v>#DIV/0!</v>
      </c>
      <c r="BB28" t="e">
        <f>BB20+BB27</f>
        <v>#DIV/0!</v>
      </c>
      <c r="BC28" t="e">
        <f>BC20+BC27</f>
        <v>#DIV/0!</v>
      </c>
      <c r="BD28" t="e">
        <f>BD20+BD27</f>
        <v>#DIV/0!</v>
      </c>
      <c r="BE28" t="e">
        <f>BE20+BE27</f>
        <v>#DIV/0!</v>
      </c>
      <c r="BF28" t="e">
        <f>BF20+BF27</f>
        <v>#DIV/0!</v>
      </c>
      <c r="BG28" t="e">
        <f>BG20+BG27</f>
        <v>#DIV/0!</v>
      </c>
      <c r="BH28" t="e">
        <f>BH20+BH27</f>
        <v>#DIV/0!</v>
      </c>
      <c r="BI28" t="e">
        <f>BI20+BI27</f>
        <v>#DIV/0!</v>
      </c>
      <c r="BJ28" t="e">
        <f>BJ20+BJ27</f>
        <v>#DIV/0!</v>
      </c>
      <c r="BK28" t="e">
        <f>BK20+BK27</f>
        <v>#DIV/0!</v>
      </c>
    </row>
    <row r="29" spans="1:6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</row>
    <row r="30" spans="1:63">
      <c r="A30" t="s">
        <v>45</v>
      </c>
      <c r="B30">
        <f>SUM(B6:B12)</f>
        <v>0</v>
      </c>
      <c r="C30">
        <f>SUM(C6:C12)</f>
        <v>0</v>
      </c>
      <c r="D30">
        <f>SUM(D6:D12)</f>
        <v>0</v>
      </c>
      <c r="E30">
        <f>SUM(E6:E12)</f>
        <v>0</v>
      </c>
      <c r="F30">
        <f>SUM(F6:F12)</f>
        <v>0</v>
      </c>
      <c r="G30">
        <f>SUM(G6:G12)</f>
        <v>0</v>
      </c>
      <c r="H30">
        <f>SUM(H6:H12)</f>
        <v>0</v>
      </c>
      <c r="I30">
        <f>SUM(I6:I12)</f>
        <v>0</v>
      </c>
      <c r="J30">
        <f>SUM(J6:J12)</f>
        <v>0</v>
      </c>
      <c r="K30">
        <f>SUM(K6:K12)</f>
        <v>0</v>
      </c>
      <c r="L30">
        <f>SUM(L6:L12)</f>
        <v>0</v>
      </c>
      <c r="M30">
        <f>SUM(M6:M12)</f>
        <v>0</v>
      </c>
      <c r="N30">
        <f>SUM(N6:N12)</f>
        <v>0</v>
      </c>
      <c r="O30">
        <f>SUM(O6:O12)</f>
        <v>0</v>
      </c>
      <c r="P30">
        <f>SUM(P6:P12)</f>
        <v>0</v>
      </c>
      <c r="Q30">
        <f>SUM(Q6:Q12)</f>
        <v>0</v>
      </c>
      <c r="R30">
        <f>SUM(R6:R12)</f>
        <v>0</v>
      </c>
      <c r="S30">
        <f>SUM(S6:S12)</f>
        <v>0</v>
      </c>
      <c r="T30">
        <f>SUM(T6:T12)</f>
        <v>0</v>
      </c>
      <c r="U30">
        <f>SUM(U6:U12)</f>
        <v>0</v>
      </c>
      <c r="V30">
        <f>SUM(V6:V12)</f>
        <v>0</v>
      </c>
      <c r="W30">
        <f>SUM(W6:W12)</f>
        <v>0</v>
      </c>
      <c r="X30">
        <f>SUM(X6:X12)</f>
        <v>0</v>
      </c>
      <c r="Y30">
        <f>SUM(Y6:Y12)</f>
        <v>0</v>
      </c>
      <c r="Z30">
        <f>SUM(Z6:Z12)</f>
        <v>0</v>
      </c>
      <c r="AA30">
        <f>SUM(AA6:AA12)</f>
        <v>0</v>
      </c>
      <c r="AB30">
        <f>SUM(AB6:AB12)</f>
        <v>0</v>
      </c>
      <c r="AC30">
        <f>SUM(AC6:AC12)</f>
        <v>0</v>
      </c>
      <c r="AD30">
        <f>SUM(AD6:AD12)</f>
        <v>0</v>
      </c>
      <c r="AE30">
        <f>SUM(AE6:AE12)</f>
        <v>0</v>
      </c>
      <c r="AF30">
        <f>SUM(AF6:AF12)</f>
        <v>343.160000000000025</v>
      </c>
      <c r="AG30">
        <f>SUM(AG6:AG12)</f>
        <v>301.050000000000011</v>
      </c>
      <c r="AH30">
        <f>SUM(AH6:AH12)</f>
        <v>0</v>
      </c>
      <c r="AI30">
        <f>SUM(AI6:AI12)</f>
        <v>0</v>
      </c>
      <c r="AJ30">
        <f>SUM(AJ6:AJ12)</f>
        <v>0</v>
      </c>
      <c r="AK30">
        <f>SUM(AK6:AK12)</f>
        <v>0</v>
      </c>
      <c r="AL30">
        <f>SUM(AL6:AL12)</f>
        <v>0</v>
      </c>
      <c r="AM30">
        <f>SUM(AM6:AM12)</f>
        <v>0</v>
      </c>
      <c r="AN30">
        <f>SUM(AN6:AN12)</f>
        <v>0</v>
      </c>
      <c r="AO30">
        <f>SUM(AO6:AO12)</f>
        <v>0</v>
      </c>
      <c r="AP30">
        <f>SUM(AP6:AP12)</f>
        <v>0</v>
      </c>
      <c r="AQ30">
        <f>SUM(AQ6:AQ12)</f>
        <v>0</v>
      </c>
      <c r="AR30">
        <f>SUM(AR6:AR12)</f>
        <v>0</v>
      </c>
      <c r="AS30">
        <f>SUM(AS6:AS12)</f>
        <v>0</v>
      </c>
      <c r="AT30">
        <f>SUM(AT6:AT12)</f>
        <v>0</v>
      </c>
      <c r="AU30">
        <f>SUM(AU6:AU12)</f>
        <v>0</v>
      </c>
      <c r="AV30">
        <f>SUM(AV6:AV12)</f>
        <v>0</v>
      </c>
      <c r="AW30">
        <f>SUM(AW6:AW12)</f>
        <v>0</v>
      </c>
      <c r="AX30">
        <f>SUM(AX6:AX12)</f>
        <v>0</v>
      </c>
      <c r="AY30">
        <f>SUM(AY6:AY12)</f>
        <v>0</v>
      </c>
      <c r="AZ30">
        <f>SUM(AZ6:AZ12)</f>
        <v>0</v>
      </c>
      <c r="BA30">
        <f>SUM(BA6:BA12)</f>
        <v>0</v>
      </c>
      <c r="BB30">
        <f>SUM(BB6:BB12)</f>
        <v>0</v>
      </c>
      <c r="BC30">
        <f>SUM(BC6:BC12)</f>
        <v>0</v>
      </c>
      <c r="BD30">
        <f>SUM(BD6:BD12)</f>
        <v>0</v>
      </c>
      <c r="BE30">
        <f>SUM(BE6:BE12)</f>
        <v>0</v>
      </c>
      <c r="BF30">
        <f>SUM(BF6:BF12)</f>
        <v>0</v>
      </c>
      <c r="BG30">
        <f>SUM(BG6:BG12)</f>
        <v>0</v>
      </c>
      <c r="BH30">
        <f>SUM(BH6:BH12)</f>
        <v>0</v>
      </c>
      <c r="BI30">
        <f>SUM(BI6:BI12)</f>
        <v>0</v>
      </c>
      <c r="BJ30">
        <f>SUM(BJ6:BJ12)</f>
        <v>0</v>
      </c>
      <c r="BK30">
        <f>SUM(BK6:BK12)</f>
        <v>0</v>
      </c>
    </row>
    <row r="31" spans="1:63">
      <c r="A31" t="s">
        <v>46</v>
      </c>
      <c r="B31">
        <f>B4-B30</f>
        <v>0</v>
      </c>
      <c r="C31">
        <f>C4-C30</f>
        <v>0</v>
      </c>
      <c r="D31">
        <f>D4-D30</f>
        <v>0</v>
      </c>
      <c r="E31">
        <f>E4-E30</f>
        <v>0</v>
      </c>
      <c r="F31">
        <f>F4-F30</f>
        <v>0</v>
      </c>
      <c r="G31">
        <f>G4-G30</f>
        <v>0</v>
      </c>
      <c r="H31">
        <f>H4-H30</f>
        <v>0</v>
      </c>
      <c r="I31">
        <f>I4-I30</f>
        <v>0</v>
      </c>
      <c r="J31">
        <f>J4-J30</f>
        <v>0</v>
      </c>
      <c r="K31">
        <f>K4-K30</f>
        <v>0</v>
      </c>
      <c r="L31">
        <f>L4-L30</f>
        <v>0</v>
      </c>
      <c r="M31">
        <f>M4-M30</f>
        <v>0</v>
      </c>
      <c r="N31">
        <f>N4-N30</f>
        <v>0</v>
      </c>
      <c r="O31">
        <f>O4-O30</f>
        <v>0</v>
      </c>
      <c r="P31">
        <f>P4-P30</f>
        <v>0</v>
      </c>
      <c r="Q31">
        <f>Q4-Q30</f>
        <v>0</v>
      </c>
      <c r="R31">
        <f>R4-R30</f>
        <v>0</v>
      </c>
      <c r="S31">
        <f>S4-S30</f>
        <v>0</v>
      </c>
      <c r="T31">
        <f>T4-T30</f>
        <v>0</v>
      </c>
      <c r="U31">
        <f>U4-U30</f>
        <v>0</v>
      </c>
      <c r="V31">
        <f>V4-V30</f>
        <v>0</v>
      </c>
      <c r="W31">
        <f>W4-W30</f>
        <v>0</v>
      </c>
      <c r="X31">
        <f>X4-X30</f>
        <v>0</v>
      </c>
      <c r="Y31">
        <f>Y4-Y30</f>
        <v>0</v>
      </c>
      <c r="Z31">
        <f>Z4-Z30</f>
        <v>0</v>
      </c>
      <c r="AA31">
        <f>AA4-AA30</f>
        <v>0</v>
      </c>
      <c r="AB31">
        <f>AB4-AB30</f>
        <v>0</v>
      </c>
      <c r="AC31">
        <f>AC4-AC30</f>
        <v>0</v>
      </c>
      <c r="AD31">
        <f>AD4-AD30</f>
        <v>0</v>
      </c>
      <c r="AE31">
        <f>AE4-AE30</f>
        <v>0</v>
      </c>
      <c r="AF31">
        <f>AF4-AF30</f>
        <v>0.00999999999999100098</v>
      </c>
      <c r="AG31">
        <f>AG4-AG30</f>
        <v>0</v>
      </c>
      <c r="AH31">
        <f>AH4-AH30</f>
        <v>0</v>
      </c>
      <c r="AI31">
        <f>AI4-AI30</f>
        <v>0</v>
      </c>
      <c r="AJ31">
        <f>AJ4-AJ30</f>
        <v>0</v>
      </c>
      <c r="AK31">
        <f>AK4-AK30</f>
        <v>0</v>
      </c>
      <c r="AL31">
        <f>AL4-AL30</f>
        <v>0</v>
      </c>
      <c r="AM31">
        <f>AM4-AM30</f>
        <v>0</v>
      </c>
      <c r="AN31">
        <f>AN4-AN30</f>
        <v>0</v>
      </c>
      <c r="AO31">
        <f>AO4-AO30</f>
        <v>0</v>
      </c>
      <c r="AP31">
        <f>AP4-AP30</f>
        <v>0</v>
      </c>
      <c r="AQ31">
        <f>AQ4-AQ30</f>
        <v>0</v>
      </c>
      <c r="AR31">
        <f>AR4-AR30</f>
        <v>0</v>
      </c>
      <c r="AS31">
        <f>AS4-AS30</f>
        <v>0</v>
      </c>
      <c r="AT31">
        <f>AT4-AT30</f>
        <v>0</v>
      </c>
      <c r="AU31">
        <f>AU4-AU30</f>
        <v>0</v>
      </c>
      <c r="AV31">
        <f>AV4-AV30</f>
        <v>0</v>
      </c>
      <c r="AW31">
        <f>AW4-AW30</f>
        <v>0</v>
      </c>
      <c r="AX31">
        <f>AX4-AX30</f>
        <v>0</v>
      </c>
      <c r="AY31">
        <f>AY4-AY30</f>
        <v>0</v>
      </c>
      <c r="AZ31">
        <f>AZ4-AZ30</f>
        <v>0</v>
      </c>
      <c r="BA31">
        <f>BA4-BA30</f>
        <v>0</v>
      </c>
      <c r="BB31">
        <f>BB4-BB30</f>
        <v>0</v>
      </c>
      <c r="BC31">
        <f>BC4-BC30</f>
        <v>0</v>
      </c>
      <c r="BD31">
        <f>BD4-BD30</f>
        <v>0</v>
      </c>
      <c r="BE31">
        <f>BE4-BE30</f>
        <v>0</v>
      </c>
      <c r="BF31">
        <f>BF4-BF30</f>
        <v>0</v>
      </c>
      <c r="BG31">
        <f>BG4-BG30</f>
        <v>0</v>
      </c>
      <c r="BH31">
        <f>BH4-BH30</f>
        <v>0</v>
      </c>
      <c r="BI31">
        <f>BI4-BI30</f>
        <v>0</v>
      </c>
      <c r="BJ31">
        <f>BJ4-BJ30</f>
        <v>0</v>
      </c>
      <c r="BK31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EG36"/>
  <sheetViews>
    <sheetView view="normal" topLeftCell="Z1" workbookViewId="0">
      <selection activeCell="AI10" sqref="AI10"/>
    </sheetView>
  </sheetViews>
  <sheetFormatPr defaultRowHeight="15.40"/>
  <cols>
    <col min="1" max="1" width="10.455357" customWidth="1"/>
    <col min="33" max="33" width="9.178571" customWidth="1" style="3"/>
  </cols>
  <sheetData>
    <row r="1" spans="2:22">
      <c r="B1" t="s">
        <v>0</v>
      </c>
      <c r="V1" t="s">
        <v>1</v>
      </c>
    </row>
    <row r="2" spans="2:63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s="3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  <c r="AT2" t="s">
        <v>24</v>
      </c>
      <c r="AU2" t="s">
        <v>24</v>
      </c>
      <c r="AV2" t="s">
        <v>25</v>
      </c>
      <c r="AW2" t="s">
        <v>25</v>
      </c>
      <c r="AX2" t="s">
        <v>26</v>
      </c>
      <c r="AY2" t="s">
        <v>26</v>
      </c>
      <c r="AZ2" t="s">
        <v>27</v>
      </c>
      <c r="BA2" t="s">
        <v>27</v>
      </c>
      <c r="BB2" t="s">
        <v>28</v>
      </c>
      <c r="BC2" t="s">
        <v>28</v>
      </c>
      <c r="BD2" t="s">
        <v>29</v>
      </c>
      <c r="BE2" t="s">
        <v>29</v>
      </c>
      <c r="BF2" t="s">
        <v>30</v>
      </c>
      <c r="BG2" t="s">
        <v>30</v>
      </c>
      <c r="BH2" t="s">
        <v>31</v>
      </c>
      <c r="BI2" t="s">
        <v>31</v>
      </c>
      <c r="BJ2" t="s">
        <v>32</v>
      </c>
      <c r="BK2" t="s">
        <v>33</v>
      </c>
    </row>
    <row r="3" spans="2:63">
      <c r="B3" t="s">
        <v>35</v>
      </c>
      <c r="C3" t="s">
        <v>36</v>
      </c>
      <c r="D3" t="s">
        <v>35</v>
      </c>
      <c r="E3" t="s">
        <v>36</v>
      </c>
      <c r="F3" t="s">
        <v>35</v>
      </c>
      <c r="G3" t="s">
        <v>36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  <c r="AE3" t="s">
        <v>36</v>
      </c>
      <c r="AF3" t="s">
        <v>35</v>
      </c>
      <c r="AG3" s="3" t="s">
        <v>36</v>
      </c>
      <c r="AH3" t="s">
        <v>35</v>
      </c>
      <c r="AI3" t="s">
        <v>36</v>
      </c>
      <c r="AJ3" t="s">
        <v>35</v>
      </c>
      <c r="AK3" t="s">
        <v>36</v>
      </c>
      <c r="AL3" t="s">
        <v>35</v>
      </c>
      <c r="AM3" t="s">
        <v>36</v>
      </c>
      <c r="AN3" t="s">
        <v>35</v>
      </c>
      <c r="AO3" t="s">
        <v>36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35</v>
      </c>
      <c r="AW3" t="s">
        <v>36</v>
      </c>
      <c r="AX3" t="s">
        <v>35</v>
      </c>
      <c r="AY3" t="s">
        <v>36</v>
      </c>
      <c r="AZ3" t="s">
        <v>35</v>
      </c>
      <c r="BA3" t="s">
        <v>36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36</v>
      </c>
      <c r="BJ3" t="s">
        <v>35</v>
      </c>
      <c r="BK3" t="s">
        <v>36</v>
      </c>
    </row>
    <row r="4" spans="1:33">
      <c r="A4" t="s">
        <v>40</v>
      </c>
      <c r="AF4" t="n">
        <v>325.70999999999998</v>
      </c>
      <c r="AG4" s="3" t="n">
        <v>206.539999999999992</v>
      </c>
    </row>
    <row r="5" spans="1:63">
      <c r="A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spans="1:33">
      <c r="A6" t="n">
        <v>2</v>
      </c>
      <c r="AF6" t="n">
        <v>1.99000000000000004</v>
      </c>
      <c r="AG6" s="3" t="n">
        <v>0</v>
      </c>
    </row>
    <row r="7" spans="1:33">
      <c r="A7" t="n">
        <v>1</v>
      </c>
      <c r="AF7" t="n">
        <v>2.7200000000000002</v>
      </c>
      <c r="AG7" s="3" t="n">
        <v>0.1</v>
      </c>
    </row>
    <row r="8" spans="1:33">
      <c r="A8" t="n">
        <v>0.5</v>
      </c>
      <c r="AF8" t="n">
        <v>6.04999999999999982</v>
      </c>
      <c r="AG8" s="3" t="n">
        <v>15.3300000000000001</v>
      </c>
    </row>
    <row r="9" spans="1:33">
      <c r="A9" t="n">
        <v>0.25</v>
      </c>
      <c r="AE9" s="3"/>
      <c r="AF9" t="n">
        <v>234.840000000000003</v>
      </c>
      <c r="AG9" s="3" t="n">
        <v>156.340000000000003</v>
      </c>
    </row>
    <row r="10" spans="1:33">
      <c r="A10" t="n">
        <v>0.125</v>
      </c>
      <c r="AF10" t="n">
        <v>79.6400000000000006</v>
      </c>
      <c r="AG10" s="3" t="n">
        <v>33.8400000000000034</v>
      </c>
    </row>
    <row r="11" spans="1:33">
      <c r="A11" t="n">
        <v>0.0625</v>
      </c>
      <c r="AF11" t="n">
        <v>0.3</v>
      </c>
      <c r="AG11" s="3" t="n">
        <v>0.780000000000000071</v>
      </c>
    </row>
    <row r="12" spans="1:33">
      <c r="A12" t="s">
        <v>42</v>
      </c>
      <c r="AF12" t="n">
        <v>0.130000000000000004</v>
      </c>
      <c r="AG12" s="3" t="n">
        <v>0.04</v>
      </c>
    </row>
    <row r="13" spans="1:6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>
      <c r="A14" t="s">
        <v>43</v>
      </c>
      <c r="B14" t="e">
        <f>(B6/B$4)*100</f>
        <v>#DIV/0!</v>
      </c>
      <c r="C14" t="e">
        <f>(C6/C$4)*100</f>
        <v>#DIV/0!</v>
      </c>
      <c r="D14" t="e">
        <f>(D6/D$4)*100</f>
        <v>#DIV/0!</v>
      </c>
      <c r="E14" t="e">
        <f>(E6/E$4)*100</f>
        <v>#DIV/0!</v>
      </c>
      <c r="F14" t="e">
        <f>(F6/F$4)*100</f>
        <v>#DIV/0!</v>
      </c>
      <c r="G14" t="e">
        <f>(G6/G$4)*100</f>
        <v>#DIV/0!</v>
      </c>
      <c r="H14" t="e">
        <f>(H6/H$4)*100</f>
        <v>#DIV/0!</v>
      </c>
      <c r="I14" t="e">
        <f>(I6/I$4)*100</f>
        <v>#DIV/0!</v>
      </c>
      <c r="J14" t="e">
        <f>(J6/J$4)*100</f>
        <v>#DIV/0!</v>
      </c>
      <c r="K14" t="e">
        <f>(K6/K$4)*100</f>
        <v>#DIV/0!</v>
      </c>
      <c r="L14" t="e">
        <f>(L6/L$4)*100</f>
        <v>#DIV/0!</v>
      </c>
      <c r="M14" t="e">
        <f>(M6/M$4)*100</f>
        <v>#DIV/0!</v>
      </c>
      <c r="N14" t="e">
        <f>(N6/N$4)*100</f>
        <v>#DIV/0!</v>
      </c>
      <c r="O14" t="e">
        <f>(O6/O$4)*100</f>
        <v>#DIV/0!</v>
      </c>
      <c r="P14" t="e">
        <f>(P6/P$4)*100</f>
        <v>#DIV/0!</v>
      </c>
      <c r="Q14" t="e">
        <f>(Q6/Q$4)*100</f>
        <v>#DIV/0!</v>
      </c>
      <c r="R14" t="e">
        <f>(R6/R$4)*100</f>
        <v>#DIV/0!</v>
      </c>
      <c r="S14" t="e">
        <f>(S6/S$4)*100</f>
        <v>#DIV/0!</v>
      </c>
      <c r="T14" t="e">
        <f>(T6/T$4)*100</f>
        <v>#DIV/0!</v>
      </c>
      <c r="U14" t="e">
        <f>(U6/U$4)*100</f>
        <v>#DIV/0!</v>
      </c>
      <c r="V14" t="e">
        <f>(V6/V$4)*100</f>
        <v>#DIV/0!</v>
      </c>
      <c r="W14" t="e">
        <f>(W6/W$4)*100</f>
        <v>#DIV/0!</v>
      </c>
      <c r="X14" t="e">
        <f>(X6/X$4)*100</f>
        <v>#DIV/0!</v>
      </c>
      <c r="Y14" t="e">
        <f>(Y6/Y$4)*100</f>
        <v>#DIV/0!</v>
      </c>
      <c r="Z14" t="e">
        <f>(Z6/Z$4)*100</f>
        <v>#DIV/0!</v>
      </c>
      <c r="AA14" t="e">
        <f>(AA6/AA$4)*100</f>
        <v>#DIV/0!</v>
      </c>
      <c r="AB14" t="e">
        <f>(AB6/AB$4)*100</f>
        <v>#DIV/0!</v>
      </c>
      <c r="AC14" t="e">
        <f>(AC6/AC$4)*100</f>
        <v>#DIV/0!</v>
      </c>
      <c r="AD14" t="e">
        <f>(AD6/AD$4)*100</f>
        <v>#DIV/0!</v>
      </c>
      <c r="AE14" t="e">
        <f>(AE6/AE$4)*100</f>
        <v>#DIV/0!</v>
      </c>
      <c r="AF14">
        <f>(AF6/AF$4)*100</f>
        <v>0.610972951398500008</v>
      </c>
      <c r="AG14" s="3">
        <f>(AG6/AG$4)*100</f>
        <v>0</v>
      </c>
      <c r="AH14" t="e">
        <f>(AH6/AH$4)*100</f>
        <v>#DIV/0!</v>
      </c>
      <c r="AI14" t="e">
        <f>(AI6/AI$4)*100</f>
        <v>#DIV/0!</v>
      </c>
      <c r="AJ14" t="e">
        <f>(AJ6/AJ$4)*100</f>
        <v>#DIV/0!</v>
      </c>
      <c r="AK14" t="e">
        <f>(AK6/AK$4)*100</f>
        <v>#DIV/0!</v>
      </c>
      <c r="AL14" t="e">
        <f>(AL6/AL$4)*100</f>
        <v>#DIV/0!</v>
      </c>
      <c r="AM14" t="e">
        <f>(AM6/AM$4)*100</f>
        <v>#DIV/0!</v>
      </c>
      <c r="AN14" t="e">
        <f>(AN6/AN$4)*100</f>
        <v>#DIV/0!</v>
      </c>
      <c r="AO14" t="e">
        <f>(AO6/AO$4)*100</f>
        <v>#DIV/0!</v>
      </c>
      <c r="AP14" t="e">
        <f>(AP6/AP$4)*100</f>
        <v>#DIV/0!</v>
      </c>
      <c r="AQ14" t="e">
        <f>(AQ6/AQ$4)*100</f>
        <v>#DIV/0!</v>
      </c>
      <c r="AR14" t="e">
        <f>(AR6/AR$4)*100</f>
        <v>#DIV/0!</v>
      </c>
      <c r="AS14" t="e">
        <f>(AS6/AS$4)*100</f>
        <v>#DIV/0!</v>
      </c>
      <c r="AT14" t="e">
        <f>(AT6/AT$4)*100</f>
        <v>#DIV/0!</v>
      </c>
      <c r="AU14" t="e">
        <f>(AU6/AU$4)*100</f>
        <v>#DIV/0!</v>
      </c>
      <c r="AV14" t="e">
        <f>(AV6/AV$4)*100</f>
        <v>#DIV/0!</v>
      </c>
      <c r="AW14" t="e">
        <f>(AW6/AW$4)*100</f>
        <v>#DIV/0!</v>
      </c>
      <c r="AX14" t="e">
        <f>(AX6/AX$4)*100</f>
        <v>#DIV/0!</v>
      </c>
      <c r="AY14" t="e">
        <f>(AY6/AY$4)*100</f>
        <v>#DIV/0!</v>
      </c>
      <c r="AZ14" t="e">
        <f>(AZ6/AZ$4)*100</f>
        <v>#DIV/0!</v>
      </c>
      <c r="BA14" t="e">
        <f>(BA6/BA$4)*100</f>
        <v>#DIV/0!</v>
      </c>
      <c r="BB14" t="e">
        <f>(BB6/BB$4)*100</f>
        <v>#DIV/0!</v>
      </c>
      <c r="BC14" t="e">
        <f>(BC6/BC$4)*100</f>
        <v>#DIV/0!</v>
      </c>
      <c r="BD14" t="e">
        <f>(BD6/BD$4)*100</f>
        <v>#DIV/0!</v>
      </c>
      <c r="BE14" t="e">
        <f>(BE6/BE$4)*100</f>
        <v>#DIV/0!</v>
      </c>
      <c r="BF14" t="e">
        <f>(BF6/BF$4)*100</f>
        <v>#DIV/0!</v>
      </c>
      <c r="BG14" t="e">
        <f>(BG6/BG$4)*100</f>
        <v>#DIV/0!</v>
      </c>
      <c r="BH14" t="e">
        <f>(BH6/BH$4)*100</f>
        <v>#DIV/0!</v>
      </c>
      <c r="BI14" t="e">
        <f>(BI6/BI$4)*100</f>
        <v>#DIV/0!</v>
      </c>
      <c r="BJ14" t="e">
        <f>(BJ6/BJ$4)*100</f>
        <v>#DIV/0!</v>
      </c>
      <c r="BK14" t="e">
        <f>(BK6/BK$4)*100</f>
        <v>#DIV/0!</v>
      </c>
    </row>
    <row r="15" spans="2:63">
      <c r="B15" t="e">
        <f>(B7/B$4)*100</f>
        <v>#DIV/0!</v>
      </c>
      <c r="C15" t="e">
        <f>(C7/C$4)*100</f>
        <v>#DIV/0!</v>
      </c>
      <c r="D15" t="e">
        <f>(D7/D$4)*100</f>
        <v>#DIV/0!</v>
      </c>
      <c r="E15" t="e">
        <f>(E7/E$4)*100</f>
        <v>#DIV/0!</v>
      </c>
      <c r="F15" t="e">
        <f>(F7/F$4)*100</f>
        <v>#DIV/0!</v>
      </c>
      <c r="G15" t="e">
        <f>(G7/G$4)*100</f>
        <v>#DIV/0!</v>
      </c>
      <c r="H15" t="e">
        <f>(H7/H$4)*100</f>
        <v>#DIV/0!</v>
      </c>
      <c r="I15" t="e">
        <f>(I7/I$4)*100</f>
        <v>#DIV/0!</v>
      </c>
      <c r="J15" t="e">
        <f>(J7/J$4)*100</f>
        <v>#DIV/0!</v>
      </c>
      <c r="K15" t="e">
        <f>(K7/K$4)*100</f>
        <v>#DIV/0!</v>
      </c>
      <c r="L15" t="e">
        <f>(L7/L$4)*100</f>
        <v>#DIV/0!</v>
      </c>
      <c r="M15" t="e">
        <f>(M7/M$4)*100</f>
        <v>#DIV/0!</v>
      </c>
      <c r="N15" t="e">
        <f>(N7/N$4)*100</f>
        <v>#DIV/0!</v>
      </c>
      <c r="O15" t="e">
        <f>(O7/O$4)*100</f>
        <v>#DIV/0!</v>
      </c>
      <c r="P15" t="e">
        <f>(P7/P$4)*100</f>
        <v>#DIV/0!</v>
      </c>
      <c r="Q15" t="e">
        <f>(Q7/Q$4)*100</f>
        <v>#DIV/0!</v>
      </c>
      <c r="R15" t="e">
        <f>(R7/R$4)*100</f>
        <v>#DIV/0!</v>
      </c>
      <c r="S15" t="e">
        <f>(S7/S$4)*100</f>
        <v>#DIV/0!</v>
      </c>
      <c r="T15" t="e">
        <f>(T7/T$4)*100</f>
        <v>#DIV/0!</v>
      </c>
      <c r="U15" t="e">
        <f>(U7/U$4)*100</f>
        <v>#DIV/0!</v>
      </c>
      <c r="V15" t="e">
        <f>(V7/V$4)*100</f>
        <v>#DIV/0!</v>
      </c>
      <c r="W15" t="e">
        <f>(W7/W$4)*100</f>
        <v>#DIV/0!</v>
      </c>
      <c r="X15" t="e">
        <f>(X7/X$4)*100</f>
        <v>#DIV/0!</v>
      </c>
      <c r="Y15" t="e">
        <f>(Y7/Y$4)*100</f>
        <v>#DIV/0!</v>
      </c>
      <c r="Z15" t="e">
        <f>(Z7/Z$4)*100</f>
        <v>#DIV/0!</v>
      </c>
      <c r="AA15" t="e">
        <f>(AA7/AA$4)*100</f>
        <v>#DIV/0!</v>
      </c>
      <c r="AB15" t="e">
        <f>(AB7/AB$4)*100</f>
        <v>#DIV/0!</v>
      </c>
      <c r="AC15" t="e">
        <f>(AC7/AC$4)*100</f>
        <v>#DIV/0!</v>
      </c>
      <c r="AD15" t="e">
        <f>(AD7/AD$4)*100</f>
        <v>#DIV/0!</v>
      </c>
      <c r="AE15" t="e">
        <f>(AE7/AE$4)*100</f>
        <v>#DIV/0!</v>
      </c>
      <c r="AF15">
        <f>(AF7/AF$4)*100</f>
        <v>0.835098707439099996</v>
      </c>
      <c r="AG15" s="3">
        <f>(AG7/AG$4)*100</f>
        <v>0.0484167715697000034</v>
      </c>
      <c r="AH15" t="e">
        <f>(AH7/AH$4)*100</f>
        <v>#DIV/0!</v>
      </c>
      <c r="AI15" t="e">
        <f>(AI7/AI$4)*100</f>
        <v>#DIV/0!</v>
      </c>
      <c r="AJ15" t="e">
        <f>(AJ7/AJ$4)*100</f>
        <v>#DIV/0!</v>
      </c>
      <c r="AK15" t="e">
        <f>(AK7/AK$4)*100</f>
        <v>#DIV/0!</v>
      </c>
      <c r="AL15" t="e">
        <f>(AL7/AL$4)*100</f>
        <v>#DIV/0!</v>
      </c>
      <c r="AM15" t="e">
        <f>(AM7/AM$4)*100</f>
        <v>#DIV/0!</v>
      </c>
      <c r="AN15" t="e">
        <f>(AN7/AN$4)*100</f>
        <v>#DIV/0!</v>
      </c>
      <c r="AO15" t="e">
        <f>(AO7/AO$4)*100</f>
        <v>#DIV/0!</v>
      </c>
      <c r="AP15" t="e">
        <f>(AP7/AP$4)*100</f>
        <v>#DIV/0!</v>
      </c>
      <c r="AQ15" t="e">
        <f>(AQ7/AQ$4)*100</f>
        <v>#DIV/0!</v>
      </c>
      <c r="AR15" t="e">
        <f>(AR7/AR$4)*100</f>
        <v>#DIV/0!</v>
      </c>
      <c r="AS15" t="e">
        <f>(AS7/AS$4)*100</f>
        <v>#DIV/0!</v>
      </c>
      <c r="AT15" t="e">
        <f>(AT7/AT$4)*100</f>
        <v>#DIV/0!</v>
      </c>
      <c r="AU15" t="e">
        <f>(AU7/AU$4)*100</f>
        <v>#DIV/0!</v>
      </c>
      <c r="AV15" t="e">
        <f>(AV7/AV$4)*100</f>
        <v>#DIV/0!</v>
      </c>
      <c r="AW15" t="e">
        <f>(AW7/AW$4)*100</f>
        <v>#DIV/0!</v>
      </c>
      <c r="AX15" t="e">
        <f>(AX7/AX$4)*100</f>
        <v>#DIV/0!</v>
      </c>
      <c r="AY15" t="e">
        <f>(AY7/AY$4)*100</f>
        <v>#DIV/0!</v>
      </c>
      <c r="AZ15" t="e">
        <f>(AZ7/AZ$4)*100</f>
        <v>#DIV/0!</v>
      </c>
      <c r="BA15" t="e">
        <f>(BA7/BA$4)*100</f>
        <v>#DIV/0!</v>
      </c>
      <c r="BB15" t="e">
        <f>(BB7/BB$4)*100</f>
        <v>#DIV/0!</v>
      </c>
      <c r="BC15" t="e">
        <f>(BC7/BC$4)*100</f>
        <v>#DIV/0!</v>
      </c>
      <c r="BD15" t="e">
        <f>(BD7/BD$4)*100</f>
        <v>#DIV/0!</v>
      </c>
      <c r="BE15" t="e">
        <f>(BE7/BE$4)*100</f>
        <v>#DIV/0!</v>
      </c>
      <c r="BF15" t="e">
        <f>(BF7/BF$4)*100</f>
        <v>#DIV/0!</v>
      </c>
      <c r="BG15" t="e">
        <f>(BG7/BG$4)*100</f>
        <v>#DIV/0!</v>
      </c>
      <c r="BH15" t="e">
        <f>(BH7/BH$4)*100</f>
        <v>#DIV/0!</v>
      </c>
      <c r="BI15" t="e">
        <f>(BI7/BI$4)*100</f>
        <v>#DIV/0!</v>
      </c>
      <c r="BJ15" t="e">
        <f>(BJ7/BJ$4)*100</f>
        <v>#DIV/0!</v>
      </c>
      <c r="BK15" t="e">
        <f>(BK7/BK$4)*100</f>
        <v>#DIV/0!</v>
      </c>
    </row>
    <row r="16" spans="2:63">
      <c r="B16" t="e">
        <f>(B8/B$4)*100</f>
        <v>#DIV/0!</v>
      </c>
      <c r="C16" t="e">
        <f>(C8/C$4)*100</f>
        <v>#DIV/0!</v>
      </c>
      <c r="D16" t="e">
        <f>(D8/D$4)*100</f>
        <v>#DIV/0!</v>
      </c>
      <c r="E16" t="e">
        <f>(E8/E$4)*100</f>
        <v>#DIV/0!</v>
      </c>
      <c r="F16" t="e">
        <f>(F8/F$4)*100</f>
        <v>#DIV/0!</v>
      </c>
      <c r="G16" t="e">
        <f>(G8/G$4)*100</f>
        <v>#DIV/0!</v>
      </c>
      <c r="H16" t="e">
        <f>(H8/H$4)*100</f>
        <v>#DIV/0!</v>
      </c>
      <c r="I16" t="e">
        <f>(I8/I$4)*100</f>
        <v>#DIV/0!</v>
      </c>
      <c r="J16" t="e">
        <f>(J8/J$4)*100</f>
        <v>#DIV/0!</v>
      </c>
      <c r="K16" t="e">
        <f>(K8/K$4)*100</f>
        <v>#DIV/0!</v>
      </c>
      <c r="L16" t="e">
        <f>(L8/L$4)*100</f>
        <v>#DIV/0!</v>
      </c>
      <c r="M16" t="e">
        <f>(M8/M$4)*100</f>
        <v>#DIV/0!</v>
      </c>
      <c r="N16" t="e">
        <f>(N8/N$4)*100</f>
        <v>#DIV/0!</v>
      </c>
      <c r="O16" t="e">
        <f>(O8/O$4)*100</f>
        <v>#DIV/0!</v>
      </c>
      <c r="P16" t="e">
        <f>(P8/P$4)*100</f>
        <v>#DIV/0!</v>
      </c>
      <c r="Q16" t="e">
        <f>(Q8/Q$4)*100</f>
        <v>#DIV/0!</v>
      </c>
      <c r="R16" t="e">
        <f>(R8/R$4)*100</f>
        <v>#DIV/0!</v>
      </c>
      <c r="S16" t="e">
        <f>(S8/S$4)*100</f>
        <v>#DIV/0!</v>
      </c>
      <c r="T16" t="e">
        <f>(T8/T$4)*100</f>
        <v>#DIV/0!</v>
      </c>
      <c r="U16" t="e">
        <f>(U8/U$4)*100</f>
        <v>#DIV/0!</v>
      </c>
      <c r="V16" t="e">
        <f>(V8/V$4)*100</f>
        <v>#DIV/0!</v>
      </c>
      <c r="W16" t="e">
        <f>(W8/W$4)*100</f>
        <v>#DIV/0!</v>
      </c>
      <c r="X16" t="e">
        <f>(X8/X$4)*100</f>
        <v>#DIV/0!</v>
      </c>
      <c r="Y16" t="e">
        <f>(Y8/Y$4)*100</f>
        <v>#DIV/0!</v>
      </c>
      <c r="Z16" t="e">
        <f>(Z8/Z$4)*100</f>
        <v>#DIV/0!</v>
      </c>
      <c r="AA16" t="e">
        <f>(AA8/AA$4)*100</f>
        <v>#DIV/0!</v>
      </c>
      <c r="AB16" t="e">
        <f>(AB8/AB$4)*100</f>
        <v>#DIV/0!</v>
      </c>
      <c r="AC16" t="e">
        <f>(AC8/AC$4)*100</f>
        <v>#DIV/0!</v>
      </c>
      <c r="AD16" t="e">
        <f>(AD8/AD$4)*100</f>
        <v>#DIV/0!</v>
      </c>
      <c r="AE16" t="e">
        <f>(AE8/AE$4)*100</f>
        <v>#DIV/0!</v>
      </c>
      <c r="AF16">
        <f>(AF8/AF$4)*100</f>
        <v>1.85748058088480015</v>
      </c>
      <c r="AG16" s="3">
        <f>(AG8/AG$4)*100</f>
        <v>7.42229108163069995</v>
      </c>
      <c r="AH16" t="e">
        <f>(AH8/AH$4)*100</f>
        <v>#DIV/0!</v>
      </c>
      <c r="AI16" t="e">
        <f>(AI8/AI$4)*100</f>
        <v>#DIV/0!</v>
      </c>
      <c r="AJ16" t="e">
        <f>(AJ8/AJ$4)*100</f>
        <v>#DIV/0!</v>
      </c>
      <c r="AK16" t="e">
        <f>(AK8/AK$4)*100</f>
        <v>#DIV/0!</v>
      </c>
      <c r="AL16" t="e">
        <f>(AL8/AL$4)*100</f>
        <v>#DIV/0!</v>
      </c>
      <c r="AM16" t="e">
        <f>(AM8/AM$4)*100</f>
        <v>#DIV/0!</v>
      </c>
      <c r="AN16" t="e">
        <f>(AN8/AN$4)*100</f>
        <v>#DIV/0!</v>
      </c>
      <c r="AO16" t="e">
        <f>(AO8/AO$4)*100</f>
        <v>#DIV/0!</v>
      </c>
      <c r="AP16" t="e">
        <f>(AP8/AP$4)*100</f>
        <v>#DIV/0!</v>
      </c>
      <c r="AQ16" t="e">
        <f>(AQ8/AQ$4)*100</f>
        <v>#DIV/0!</v>
      </c>
      <c r="AR16" t="e">
        <f>(AR8/AR$4)*100</f>
        <v>#DIV/0!</v>
      </c>
      <c r="AS16" t="e">
        <f>(AS8/AS$4)*100</f>
        <v>#DIV/0!</v>
      </c>
      <c r="AT16" t="e">
        <f>(AT8/AT$4)*100</f>
        <v>#DIV/0!</v>
      </c>
      <c r="AU16" t="e">
        <f>(AU8/AU$4)*100</f>
        <v>#DIV/0!</v>
      </c>
      <c r="AV16" t="e">
        <f>(AV8/AV$4)*100</f>
        <v>#DIV/0!</v>
      </c>
      <c r="AW16" t="e">
        <f>(AW8/AW$4)*100</f>
        <v>#DIV/0!</v>
      </c>
      <c r="AX16" t="e">
        <f>(AX8/AX$4)*100</f>
        <v>#DIV/0!</v>
      </c>
      <c r="AY16" t="e">
        <f>(AY8/AY$4)*100</f>
        <v>#DIV/0!</v>
      </c>
      <c r="AZ16" t="e">
        <f>(AZ8/AZ$4)*100</f>
        <v>#DIV/0!</v>
      </c>
      <c r="BA16" t="e">
        <f>(BA8/BA$4)*100</f>
        <v>#DIV/0!</v>
      </c>
      <c r="BB16" t="e">
        <f>(BB8/BB$4)*100</f>
        <v>#DIV/0!</v>
      </c>
      <c r="BC16" t="e">
        <f>(BC8/BC$4)*100</f>
        <v>#DIV/0!</v>
      </c>
      <c r="BD16" t="e">
        <f>(BD8/BD$4)*100</f>
        <v>#DIV/0!</v>
      </c>
      <c r="BE16" t="e">
        <f>(BE8/BE$4)*100</f>
        <v>#DIV/0!</v>
      </c>
      <c r="BF16" t="e">
        <f>(BF8/BF$4)*100</f>
        <v>#DIV/0!</v>
      </c>
      <c r="BG16" t="e">
        <f>(BG8/BG$4)*100</f>
        <v>#DIV/0!</v>
      </c>
      <c r="BH16" t="e">
        <f>(BH8/BH$4)*100</f>
        <v>#DIV/0!</v>
      </c>
      <c r="BI16" t="e">
        <f>(BI8/BI$4)*100</f>
        <v>#DIV/0!</v>
      </c>
      <c r="BJ16" t="e">
        <f>(BJ8/BJ$4)*100</f>
        <v>#DIV/0!</v>
      </c>
      <c r="BK16" t="e">
        <f>(BK8/BK$4)*100</f>
        <v>#DIV/0!</v>
      </c>
    </row>
    <row r="17" spans="2:63">
      <c r="B17" t="e">
        <f>(B9/B$4)*100</f>
        <v>#DIV/0!</v>
      </c>
      <c r="C17" t="e">
        <f>(C9/C$4)*100</f>
        <v>#DIV/0!</v>
      </c>
      <c r="D17" t="e">
        <f>(D9/D$4)*100</f>
        <v>#DIV/0!</v>
      </c>
      <c r="E17" t="e">
        <f>(E9/E$4)*100</f>
        <v>#DIV/0!</v>
      </c>
      <c r="F17" t="e">
        <f>(F9/F$4)*100</f>
        <v>#DIV/0!</v>
      </c>
      <c r="G17" t="e">
        <f>(G9/G$4)*100</f>
        <v>#DIV/0!</v>
      </c>
      <c r="H17" t="e">
        <f>(H9/H$4)*100</f>
        <v>#DIV/0!</v>
      </c>
      <c r="I17" t="e">
        <f>(I9/I$4)*100</f>
        <v>#DIV/0!</v>
      </c>
      <c r="J17" t="e">
        <f>(J9/J$4)*100</f>
        <v>#DIV/0!</v>
      </c>
      <c r="K17" t="e">
        <f>(K9/K$4)*100</f>
        <v>#DIV/0!</v>
      </c>
      <c r="L17" t="e">
        <f>(L9/L$4)*100</f>
        <v>#DIV/0!</v>
      </c>
      <c r="M17" t="e">
        <f>(M9/M$4)*100</f>
        <v>#DIV/0!</v>
      </c>
      <c r="N17" t="e">
        <f>(N9/N$4)*100</f>
        <v>#DIV/0!</v>
      </c>
      <c r="O17" t="e">
        <f>(O9/O$4)*100</f>
        <v>#DIV/0!</v>
      </c>
      <c r="P17" t="e">
        <f>(P9/P$4)*100</f>
        <v>#DIV/0!</v>
      </c>
      <c r="Q17" t="e">
        <f>(Q9/Q$4)*100</f>
        <v>#DIV/0!</v>
      </c>
      <c r="R17" t="e">
        <f>(R9/R$4)*100</f>
        <v>#DIV/0!</v>
      </c>
      <c r="S17" t="e">
        <f>(S9/S$4)*100</f>
        <v>#DIV/0!</v>
      </c>
      <c r="T17" t="e">
        <f>(T9/T$4)*100</f>
        <v>#DIV/0!</v>
      </c>
      <c r="U17" t="e">
        <f>(U9/U$4)*100</f>
        <v>#DIV/0!</v>
      </c>
      <c r="V17" t="e">
        <f>(V9/V$4)*100</f>
        <v>#DIV/0!</v>
      </c>
      <c r="W17" t="e">
        <f>(W9/W$4)*100</f>
        <v>#DIV/0!</v>
      </c>
      <c r="X17" t="e">
        <f>(X9/X$4)*100</f>
        <v>#DIV/0!</v>
      </c>
      <c r="Y17" t="e">
        <f>(Y9/Y$4)*100</f>
        <v>#DIV/0!</v>
      </c>
      <c r="Z17" t="e">
        <f>(Z9/Z$4)*100</f>
        <v>#DIV/0!</v>
      </c>
      <c r="AA17" t="e">
        <f>(AA9/AA$4)*100</f>
        <v>#DIV/0!</v>
      </c>
      <c r="AB17" t="e">
        <f>(AB9/AB$4)*100</f>
        <v>#DIV/0!</v>
      </c>
      <c r="AC17" t="e">
        <f>(AC9/AC$4)*100</f>
        <v>#DIV/0!</v>
      </c>
      <c r="AD17" t="e">
        <f>(AD9/AD$4)*100</f>
        <v>#DIV/0!</v>
      </c>
      <c r="AE17" t="e">
        <f>(AE9/AE$4)*100</f>
        <v>#DIV/0!</v>
      </c>
      <c r="AF17">
        <f>(AF9/AF$4)*100</f>
        <v>72.1009486966933935</v>
      </c>
      <c r="AG17" s="3">
        <f>(AG9/AG$4)*100</f>
        <v>75.6947806720248053</v>
      </c>
      <c r="AH17" t="e">
        <f>(AH9/AH$4)*100</f>
        <v>#DIV/0!</v>
      </c>
      <c r="AI17" t="e">
        <f>(AI9/AI$4)*100</f>
        <v>#DIV/0!</v>
      </c>
      <c r="AJ17" t="e">
        <f>(AJ9/AJ$4)*100</f>
        <v>#DIV/0!</v>
      </c>
      <c r="AK17" t="e">
        <f>(AK9/AK$4)*100</f>
        <v>#DIV/0!</v>
      </c>
      <c r="AL17" t="e">
        <f>(AL9/AL$4)*100</f>
        <v>#DIV/0!</v>
      </c>
      <c r="AM17" t="e">
        <f>(AM9/AM$4)*100</f>
        <v>#DIV/0!</v>
      </c>
      <c r="AN17" t="e">
        <f>(AN9/AN$4)*100</f>
        <v>#DIV/0!</v>
      </c>
      <c r="AO17" t="e">
        <f>(AO9/AO$4)*100</f>
        <v>#DIV/0!</v>
      </c>
      <c r="AP17" t="e">
        <f>(AP9/AP$4)*100</f>
        <v>#DIV/0!</v>
      </c>
      <c r="AQ17" t="e">
        <f>(AQ9/AQ$4)*100</f>
        <v>#DIV/0!</v>
      </c>
      <c r="AR17" t="e">
        <f>(AR9/AR$4)*100</f>
        <v>#DIV/0!</v>
      </c>
      <c r="AS17" t="e">
        <f>(AS9/AS$4)*100</f>
        <v>#DIV/0!</v>
      </c>
      <c r="AT17" t="e">
        <f>(AT9/AT$4)*100</f>
        <v>#DIV/0!</v>
      </c>
      <c r="AU17" t="e">
        <f>(AU9/AU$4)*100</f>
        <v>#DIV/0!</v>
      </c>
      <c r="AV17" t="e">
        <f>(AV9/AV$4)*100</f>
        <v>#DIV/0!</v>
      </c>
      <c r="AW17" t="e">
        <f>(AW9/AW$4)*100</f>
        <v>#DIV/0!</v>
      </c>
      <c r="AX17" t="e">
        <f>(AX9/AX$4)*100</f>
        <v>#DIV/0!</v>
      </c>
      <c r="AY17" t="e">
        <f>(AY9/AY$4)*100</f>
        <v>#DIV/0!</v>
      </c>
      <c r="AZ17" t="e">
        <f>(AZ9/AZ$4)*100</f>
        <v>#DIV/0!</v>
      </c>
      <c r="BA17" t="e">
        <f>(BA9/BA$4)*100</f>
        <v>#DIV/0!</v>
      </c>
      <c r="BB17" t="e">
        <f>(BB9/BB$4)*100</f>
        <v>#DIV/0!</v>
      </c>
      <c r="BC17" t="e">
        <f>(BC9/BC$4)*100</f>
        <v>#DIV/0!</v>
      </c>
      <c r="BD17" t="e">
        <f>(BD9/BD$4)*100</f>
        <v>#DIV/0!</v>
      </c>
      <c r="BE17" t="e">
        <f>(BE9/BE$4)*100</f>
        <v>#DIV/0!</v>
      </c>
      <c r="BF17" t="e">
        <f>(BF9/BF$4)*100</f>
        <v>#DIV/0!</v>
      </c>
      <c r="BG17" t="e">
        <f>(BG9/BG$4)*100</f>
        <v>#DIV/0!</v>
      </c>
      <c r="BH17" t="e">
        <f>(BH9/BH$4)*100</f>
        <v>#DIV/0!</v>
      </c>
      <c r="BI17" t="e">
        <f>(BI9/BI$4)*100</f>
        <v>#DIV/0!</v>
      </c>
      <c r="BJ17" t="e">
        <f>(BJ9/BJ$4)*100</f>
        <v>#DIV/0!</v>
      </c>
      <c r="BK17" t="e">
        <f>(BK9/BK$4)*100</f>
        <v>#DIV/0!</v>
      </c>
    </row>
    <row r="18" spans="2:63">
      <c r="B18" t="e">
        <f>(B10/B$4)*100</f>
        <v>#DIV/0!</v>
      </c>
      <c r="C18" t="e">
        <f>(C10/C$4)*100</f>
        <v>#DIV/0!</v>
      </c>
      <c r="D18" t="e">
        <f>(D10/D$4)*100</f>
        <v>#DIV/0!</v>
      </c>
      <c r="E18" t="e">
        <f>(E10/E$4)*100</f>
        <v>#DIV/0!</v>
      </c>
      <c r="F18" t="e">
        <f>(F10/F$4)*100</f>
        <v>#DIV/0!</v>
      </c>
      <c r="G18" t="e">
        <f>(G10/G$4)*100</f>
        <v>#DIV/0!</v>
      </c>
      <c r="H18" t="e">
        <f>(H10/H$4)*100</f>
        <v>#DIV/0!</v>
      </c>
      <c r="I18" t="e">
        <f>(I10/I$4)*100</f>
        <v>#DIV/0!</v>
      </c>
      <c r="J18" t="e">
        <f>(J10/J$4)*100</f>
        <v>#DIV/0!</v>
      </c>
      <c r="K18" t="e">
        <f>(K10/K$4)*100</f>
        <v>#DIV/0!</v>
      </c>
      <c r="L18" t="e">
        <f>(L10/L$4)*100</f>
        <v>#DIV/0!</v>
      </c>
      <c r="M18" t="e">
        <f>(M10/M$4)*100</f>
        <v>#DIV/0!</v>
      </c>
      <c r="N18" t="e">
        <f>(N10/N$4)*100</f>
        <v>#DIV/0!</v>
      </c>
      <c r="O18" t="e">
        <f>(O10/O$4)*100</f>
        <v>#DIV/0!</v>
      </c>
      <c r="P18" t="e">
        <f>(P10/P$4)*100</f>
        <v>#DIV/0!</v>
      </c>
      <c r="Q18" t="e">
        <f>(Q10/Q$4)*100</f>
        <v>#DIV/0!</v>
      </c>
      <c r="R18" t="e">
        <f>(R10/R$4)*100</f>
        <v>#DIV/0!</v>
      </c>
      <c r="S18" t="e">
        <f>(S10/S$4)*100</f>
        <v>#DIV/0!</v>
      </c>
      <c r="T18" t="e">
        <f>(T10/T$4)*100</f>
        <v>#DIV/0!</v>
      </c>
      <c r="U18" t="e">
        <f>(U10/U$4)*100</f>
        <v>#DIV/0!</v>
      </c>
      <c r="V18" t="e">
        <f>(V10/V$4)*100</f>
        <v>#DIV/0!</v>
      </c>
      <c r="W18" t="e">
        <f>(W10/W$4)*100</f>
        <v>#DIV/0!</v>
      </c>
      <c r="X18" t="e">
        <f>(X10/X$4)*100</f>
        <v>#DIV/0!</v>
      </c>
      <c r="Y18" t="e">
        <f>(Y10/Y$4)*100</f>
        <v>#DIV/0!</v>
      </c>
      <c r="Z18" t="e">
        <f>(Z10/Z$4)*100</f>
        <v>#DIV/0!</v>
      </c>
      <c r="AA18" t="e">
        <f>(AA10/AA$4)*100</f>
        <v>#DIV/0!</v>
      </c>
      <c r="AB18" t="e">
        <f>(AB10/AB$4)*100</f>
        <v>#DIV/0!</v>
      </c>
      <c r="AC18" t="e">
        <f>(AC10/AC$4)*100</f>
        <v>#DIV/0!</v>
      </c>
      <c r="AD18" t="e">
        <f>(AD10/AD$4)*100</f>
        <v>#DIV/0!</v>
      </c>
      <c r="AE18" t="e">
        <f>(AE10/AE$4)*100</f>
        <v>#DIV/0!</v>
      </c>
      <c r="AF18">
        <f>(AF10/AF$4)*100</f>
        <v>24.4511989192839998</v>
      </c>
      <c r="AG18" s="3">
        <f>(AG10/AG$4)*100</f>
        <v>16.3842354991768993</v>
      </c>
      <c r="AH18" t="e">
        <f>(AH10/AH$4)*100</f>
        <v>#DIV/0!</v>
      </c>
      <c r="AI18" t="e">
        <f>(AI10/AI$4)*100</f>
        <v>#DIV/0!</v>
      </c>
      <c r="AJ18" t="e">
        <f>(AJ10/AJ$4)*100</f>
        <v>#DIV/0!</v>
      </c>
      <c r="AK18" t="e">
        <f>(AK10/AK$4)*100</f>
        <v>#DIV/0!</v>
      </c>
      <c r="AL18" t="e">
        <f>(AL10/AL$4)*100</f>
        <v>#DIV/0!</v>
      </c>
      <c r="AM18" t="e">
        <f>(AM10/AM$4)*100</f>
        <v>#DIV/0!</v>
      </c>
      <c r="AN18" t="e">
        <f>(AN10/AN$4)*100</f>
        <v>#DIV/0!</v>
      </c>
      <c r="AO18" t="e">
        <f>(AO10/AO$4)*100</f>
        <v>#DIV/0!</v>
      </c>
      <c r="AP18" t="e">
        <f>(AP10/AP$4)*100</f>
        <v>#DIV/0!</v>
      </c>
      <c r="AQ18" t="e">
        <f>(AQ10/AQ$4)*100</f>
        <v>#DIV/0!</v>
      </c>
      <c r="AR18" t="e">
        <f>(AR10/AR$4)*100</f>
        <v>#DIV/0!</v>
      </c>
      <c r="AS18" t="e">
        <f>(AS10/AS$4)*100</f>
        <v>#DIV/0!</v>
      </c>
      <c r="AT18" t="e">
        <f>(AT10/AT$4)*100</f>
        <v>#DIV/0!</v>
      </c>
      <c r="AU18" t="e">
        <f>(AU10/AU$4)*100</f>
        <v>#DIV/0!</v>
      </c>
      <c r="AV18" t="e">
        <f>(AV10/AV$4)*100</f>
        <v>#DIV/0!</v>
      </c>
      <c r="AW18" t="e">
        <f>(AW10/AW$4)*100</f>
        <v>#DIV/0!</v>
      </c>
      <c r="AX18" t="e">
        <f>(AX10/AX$4)*100</f>
        <v>#DIV/0!</v>
      </c>
      <c r="AY18" t="e">
        <f>(AY10/AY$4)*100</f>
        <v>#DIV/0!</v>
      </c>
      <c r="AZ18" t="e">
        <f>(AZ10/AZ$4)*100</f>
        <v>#DIV/0!</v>
      </c>
      <c r="BA18" t="e">
        <f>(BA10/BA$4)*100</f>
        <v>#DIV/0!</v>
      </c>
      <c r="BB18" t="e">
        <f>(BB10/BB$4)*100</f>
        <v>#DIV/0!</v>
      </c>
      <c r="BC18" t="e">
        <f>(BC10/BC$4)*100</f>
        <v>#DIV/0!</v>
      </c>
      <c r="BD18" t="e">
        <f>(BD10/BD$4)*100</f>
        <v>#DIV/0!</v>
      </c>
      <c r="BE18" t="e">
        <f>(BE10/BE$4)*100</f>
        <v>#DIV/0!</v>
      </c>
      <c r="BF18" t="e">
        <f>(BF10/BF$4)*100</f>
        <v>#DIV/0!</v>
      </c>
      <c r="BG18" t="e">
        <f>(BG10/BG$4)*100</f>
        <v>#DIV/0!</v>
      </c>
      <c r="BH18" t="e">
        <f>(BH10/BH$4)*100</f>
        <v>#DIV/0!</v>
      </c>
      <c r="BI18" t="e">
        <f>(BI10/BI$4)*100</f>
        <v>#DIV/0!</v>
      </c>
      <c r="BJ18" t="e">
        <f>(BJ10/BJ$4)*100</f>
        <v>#DIV/0!</v>
      </c>
      <c r="BK18" t="e">
        <f>(BK10/BK$4)*100</f>
        <v>#DIV/0!</v>
      </c>
    </row>
    <row r="19" spans="2:63">
      <c r="B19" t="e">
        <f>(B11/B$4)*100</f>
        <v>#DIV/0!</v>
      </c>
      <c r="C19" t="e">
        <f>(C11/C$4)*100</f>
        <v>#DIV/0!</v>
      </c>
      <c r="D19" t="e">
        <f>(D11/D$4)*100</f>
        <v>#DIV/0!</v>
      </c>
      <c r="E19" t="e">
        <f>(E11/E$4)*100</f>
        <v>#DIV/0!</v>
      </c>
      <c r="F19" t="e">
        <f>(F11/F$4)*100</f>
        <v>#DIV/0!</v>
      </c>
      <c r="G19" t="e">
        <f>(G11/G$4)*100</f>
        <v>#DIV/0!</v>
      </c>
      <c r="H19" t="e">
        <f>(H11/H$4)*100</f>
        <v>#DIV/0!</v>
      </c>
      <c r="I19" t="e">
        <f>(I11/I$4)*100</f>
        <v>#DIV/0!</v>
      </c>
      <c r="J19" t="e">
        <f>(J11/J$4)*100</f>
        <v>#DIV/0!</v>
      </c>
      <c r="K19" t="e">
        <f>(K11/K$4)*100</f>
        <v>#DIV/0!</v>
      </c>
      <c r="L19" t="e">
        <f>(L11/L$4)*100</f>
        <v>#DIV/0!</v>
      </c>
      <c r="M19" t="e">
        <f>(M11/M$4)*100</f>
        <v>#DIV/0!</v>
      </c>
      <c r="N19" t="e">
        <f>(N11/N$4)*100</f>
        <v>#DIV/0!</v>
      </c>
      <c r="O19" t="e">
        <f>(O11/O$4)*100</f>
        <v>#DIV/0!</v>
      </c>
      <c r="P19" t="e">
        <f>(P11/P$4)*100</f>
        <v>#DIV/0!</v>
      </c>
      <c r="Q19" t="e">
        <f>(Q11/Q$4)*100</f>
        <v>#DIV/0!</v>
      </c>
      <c r="R19" t="e">
        <f>(R11/R$4)*100</f>
        <v>#DIV/0!</v>
      </c>
      <c r="S19" t="e">
        <f>(S11/S$4)*100</f>
        <v>#DIV/0!</v>
      </c>
      <c r="T19" t="e">
        <f>(T11/T$4)*100</f>
        <v>#DIV/0!</v>
      </c>
      <c r="U19" t="e">
        <f>(U11/U$4)*100</f>
        <v>#DIV/0!</v>
      </c>
      <c r="V19" t="e">
        <f>(V11/V$4)*100</f>
        <v>#DIV/0!</v>
      </c>
      <c r="W19" t="e">
        <f>(W11/W$4)*100</f>
        <v>#DIV/0!</v>
      </c>
      <c r="X19" t="e">
        <f>(X11/X$4)*100</f>
        <v>#DIV/0!</v>
      </c>
      <c r="Y19" t="e">
        <f>(Y11/Y$4)*100</f>
        <v>#DIV/0!</v>
      </c>
      <c r="Z19" t="e">
        <f>(Z11/Z$4)*100</f>
        <v>#DIV/0!</v>
      </c>
      <c r="AA19" t="e">
        <f>(AA11/AA$4)*100</f>
        <v>#DIV/0!</v>
      </c>
      <c r="AB19" t="e">
        <f>(AB11/AB$4)*100</f>
        <v>#DIV/0!</v>
      </c>
      <c r="AC19" t="e">
        <f>(AC11/AC$4)*100</f>
        <v>#DIV/0!</v>
      </c>
      <c r="AD19" t="e">
        <f>(AD11/AD$4)*100</f>
        <v>#DIV/0!</v>
      </c>
      <c r="AE19" t="e">
        <f>(AE11/AE$4)*100</f>
        <v>#DIV/0!</v>
      </c>
      <c r="AF19">
        <f>(AF11/AF$4)*100</f>
        <v>0.0921064750852000103</v>
      </c>
      <c r="AG19" s="3">
        <f>(AG11/AG$4)*100</f>
        <v>0.37765081824340001</v>
      </c>
      <c r="AH19" t="e">
        <f>(AH11/AH$4)*100</f>
        <v>#DIV/0!</v>
      </c>
      <c r="AI19" t="e">
        <f>(AI11/AI$4)*100</f>
        <v>#DIV/0!</v>
      </c>
      <c r="AJ19" t="e">
        <f>(AJ11/AJ$4)*100</f>
        <v>#DIV/0!</v>
      </c>
      <c r="AK19" t="e">
        <f>(AK11/AK$4)*100</f>
        <v>#DIV/0!</v>
      </c>
      <c r="AL19" t="e">
        <f>(AL11/AL$4)*100</f>
        <v>#DIV/0!</v>
      </c>
      <c r="AM19" t="e">
        <f>(AM11/AM$4)*100</f>
        <v>#DIV/0!</v>
      </c>
      <c r="AN19" t="e">
        <f>(AN11/AN$4)*100</f>
        <v>#DIV/0!</v>
      </c>
      <c r="AO19" t="e">
        <f>(AO11/AO$4)*100</f>
        <v>#DIV/0!</v>
      </c>
      <c r="AP19" t="e">
        <f>(AP11/AP$4)*100</f>
        <v>#DIV/0!</v>
      </c>
      <c r="AQ19" t="e">
        <f>(AQ11/AQ$4)*100</f>
        <v>#DIV/0!</v>
      </c>
      <c r="AR19" t="e">
        <f>(AR11/AR$4)*100</f>
        <v>#DIV/0!</v>
      </c>
      <c r="AS19" t="e">
        <f>(AS11/AS$4)*100</f>
        <v>#DIV/0!</v>
      </c>
      <c r="AT19" t="e">
        <f>(AT11/AT$4)*100</f>
        <v>#DIV/0!</v>
      </c>
      <c r="AU19" t="e">
        <f>(AU11/AU$4)*100</f>
        <v>#DIV/0!</v>
      </c>
      <c r="AV19" t="e">
        <f>(AV11/AV$4)*100</f>
        <v>#DIV/0!</v>
      </c>
      <c r="AW19" t="e">
        <f>(AW11/AW$4)*100</f>
        <v>#DIV/0!</v>
      </c>
      <c r="AX19" t="e">
        <f>(AX11/AX$4)*100</f>
        <v>#DIV/0!</v>
      </c>
      <c r="AY19" t="e">
        <f>(AY11/AY$4)*100</f>
        <v>#DIV/0!</v>
      </c>
      <c r="AZ19" t="e">
        <f>(AZ11/AZ$4)*100</f>
        <v>#DIV/0!</v>
      </c>
      <c r="BA19" t="e">
        <f>(BA11/BA$4)*100</f>
        <v>#DIV/0!</v>
      </c>
      <c r="BB19" t="e">
        <f>(BB11/BB$4)*100</f>
        <v>#DIV/0!</v>
      </c>
      <c r="BC19" t="e">
        <f>(BC11/BC$4)*100</f>
        <v>#DIV/0!</v>
      </c>
      <c r="BD19" t="e">
        <f>(BD11/BD$4)*100</f>
        <v>#DIV/0!</v>
      </c>
      <c r="BE19" t="e">
        <f>(BE11/BE$4)*100</f>
        <v>#DIV/0!</v>
      </c>
      <c r="BF19" t="e">
        <f>(BF11/BF$4)*100</f>
        <v>#DIV/0!</v>
      </c>
      <c r="BG19" t="e">
        <f>(BG11/BG$4)*100</f>
        <v>#DIV/0!</v>
      </c>
      <c r="BH19" t="e">
        <f>(BH11/BH$4)*100</f>
        <v>#DIV/0!</v>
      </c>
      <c r="BI19" t="e">
        <f>(BI11/BI$4)*100</f>
        <v>#DIV/0!</v>
      </c>
      <c r="BJ19" t="e">
        <f>(BJ11/BJ$4)*100</f>
        <v>#DIV/0!</v>
      </c>
      <c r="BK19" t="e">
        <f>(BK11/BK$4)*100</f>
        <v>#DIV/0!</v>
      </c>
    </row>
    <row r="20" spans="2:63">
      <c r="B20" t="e">
        <f>(B12/B$4)*100</f>
        <v>#DIV/0!</v>
      </c>
      <c r="C20" t="e">
        <f>(C12/C$4)*100</f>
        <v>#DIV/0!</v>
      </c>
      <c r="D20" t="e">
        <f>(D12/D$4)*100</f>
        <v>#DIV/0!</v>
      </c>
      <c r="E20" t="e">
        <f>(E12/E$4)*100</f>
        <v>#DIV/0!</v>
      </c>
      <c r="F20" t="e">
        <f>(F12/F$4)*100</f>
        <v>#DIV/0!</v>
      </c>
      <c r="G20" t="e">
        <f>(G12/G$4)*100</f>
        <v>#DIV/0!</v>
      </c>
      <c r="H20" t="e">
        <f>(H12/H$4)*100</f>
        <v>#DIV/0!</v>
      </c>
      <c r="I20" t="e">
        <f>(I12/I$4)*100</f>
        <v>#DIV/0!</v>
      </c>
      <c r="J20" t="e">
        <f>(J12/J$4)*100</f>
        <v>#DIV/0!</v>
      </c>
      <c r="K20" t="e">
        <f>(K12/K$4)*100</f>
        <v>#DIV/0!</v>
      </c>
      <c r="L20" t="e">
        <f>(L12/L$4)*100</f>
        <v>#DIV/0!</v>
      </c>
      <c r="M20" t="e">
        <f>(M12/M$4)*100</f>
        <v>#DIV/0!</v>
      </c>
      <c r="N20" t="e">
        <f>(N12/N$4)*100</f>
        <v>#DIV/0!</v>
      </c>
      <c r="O20" t="e">
        <f>(O12/O$4)*100</f>
        <v>#DIV/0!</v>
      </c>
      <c r="P20" t="e">
        <f>(P12/P$4)*100</f>
        <v>#DIV/0!</v>
      </c>
      <c r="Q20" t="e">
        <f>(Q12/Q$4)*100</f>
        <v>#DIV/0!</v>
      </c>
      <c r="R20" t="e">
        <f>(R12/R$4)*100</f>
        <v>#DIV/0!</v>
      </c>
      <c r="S20" t="e">
        <f>(S12/S$4)*100</f>
        <v>#DIV/0!</v>
      </c>
      <c r="T20" t="e">
        <f>(T12/T$4)*100</f>
        <v>#DIV/0!</v>
      </c>
      <c r="U20" t="e">
        <f>(U12/U$4)*100</f>
        <v>#DIV/0!</v>
      </c>
      <c r="V20" t="e">
        <f>(V12/V$4)*100</f>
        <v>#DIV/0!</v>
      </c>
      <c r="W20" t="e">
        <f>(W12/W$4)*100</f>
        <v>#DIV/0!</v>
      </c>
      <c r="X20" t="e">
        <f>(X12/X$4)*100</f>
        <v>#DIV/0!</v>
      </c>
      <c r="Y20" t="e">
        <f>(Y12/Y$4)*100</f>
        <v>#DIV/0!</v>
      </c>
      <c r="Z20" t="e">
        <f>(Z12/Z$4)*100</f>
        <v>#DIV/0!</v>
      </c>
      <c r="AA20" t="e">
        <f>(AA12/AA$4)*100</f>
        <v>#DIV/0!</v>
      </c>
      <c r="AB20" t="e">
        <f>(AB12/AB$4)*100</f>
        <v>#DIV/0!</v>
      </c>
      <c r="AC20" t="e">
        <f>(AC12/AC$4)*100</f>
        <v>#DIV/0!</v>
      </c>
      <c r="AD20" t="e">
        <f>(AD12/AD$4)*100</f>
        <v>#DIV/0!</v>
      </c>
      <c r="AE20" t="e">
        <f>(AE12/AE$4)*100</f>
        <v>#DIV/0!</v>
      </c>
      <c r="AF20">
        <f>(AF12/AF$4)*100</f>
        <v>0.0399128058702999979</v>
      </c>
      <c r="AG20" s="3">
        <f>(AG12/AG$4)*100</f>
        <v>0.0193667086278999978</v>
      </c>
      <c r="AH20" t="e">
        <f>(AH12/AH$4)*100</f>
        <v>#DIV/0!</v>
      </c>
      <c r="AI20" t="e">
        <f>(AI12/AI$4)*100</f>
        <v>#DIV/0!</v>
      </c>
      <c r="AJ20" t="e">
        <f>(AJ12/AJ$4)*100</f>
        <v>#DIV/0!</v>
      </c>
      <c r="AK20" t="e">
        <f>(AK12/AK$4)*100</f>
        <v>#DIV/0!</v>
      </c>
      <c r="AL20" t="e">
        <f>(AL12/AL$4)*100</f>
        <v>#DIV/0!</v>
      </c>
      <c r="AM20" t="e">
        <f>(AM12/AM$4)*100</f>
        <v>#DIV/0!</v>
      </c>
      <c r="AN20" t="e">
        <f>(AN12/AN$4)*100</f>
        <v>#DIV/0!</v>
      </c>
      <c r="AO20" t="e">
        <f>(AO12/AO$4)*100</f>
        <v>#DIV/0!</v>
      </c>
      <c r="AP20" t="e">
        <f>(AP12/AP$4)*100</f>
        <v>#DIV/0!</v>
      </c>
      <c r="AQ20" t="e">
        <f>(AQ12/AQ$4)*100</f>
        <v>#DIV/0!</v>
      </c>
      <c r="AR20" t="e">
        <f>(AR12/AR$4)*100</f>
        <v>#DIV/0!</v>
      </c>
      <c r="AS20" t="e">
        <f>(AS12/AS$4)*100</f>
        <v>#DIV/0!</v>
      </c>
      <c r="AT20" t="e">
        <f>(AT12/AT$4)*100</f>
        <v>#DIV/0!</v>
      </c>
      <c r="AU20" t="e">
        <f>(AU12/AU$4)*100</f>
        <v>#DIV/0!</v>
      </c>
      <c r="AV20" t="e">
        <f>(AV12/AV$4)*100</f>
        <v>#DIV/0!</v>
      </c>
      <c r="AW20" t="e">
        <f>(AW12/AW$4)*100</f>
        <v>#DIV/0!</v>
      </c>
      <c r="AX20" t="e">
        <f>(AX12/AX$4)*100</f>
        <v>#DIV/0!</v>
      </c>
      <c r="AY20" t="e">
        <f>(AY12/AY$4)*100</f>
        <v>#DIV/0!</v>
      </c>
      <c r="AZ20" t="e">
        <f>(AZ12/AZ$4)*100</f>
        <v>#DIV/0!</v>
      </c>
      <c r="BA20" t="e">
        <f>(BA12/BA$4)*100</f>
        <v>#DIV/0!</v>
      </c>
      <c r="BB20" t="e">
        <f>(BB12/BB$4)*100</f>
        <v>#DIV/0!</v>
      </c>
      <c r="BC20" t="e">
        <f>(BC12/BC$4)*100</f>
        <v>#DIV/0!</v>
      </c>
      <c r="BD20" t="e">
        <f>(BD12/BD$4)*100</f>
        <v>#DIV/0!</v>
      </c>
      <c r="BE20" t="e">
        <f>(BE12/BE$4)*100</f>
        <v>#DIV/0!</v>
      </c>
      <c r="BF20" t="e">
        <f>(BF12/BF$4)*100</f>
        <v>#DIV/0!</v>
      </c>
      <c r="BG20" t="e">
        <f>(BG12/BG$4)*100</f>
        <v>#DIV/0!</v>
      </c>
      <c r="BH20" t="e">
        <f>(BH12/BH$4)*100</f>
        <v>#DIV/0!</v>
      </c>
      <c r="BI20" t="e">
        <f>(BI12/BI$4)*100</f>
        <v>#DIV/0!</v>
      </c>
      <c r="BJ20" t="e">
        <f>(BJ12/BJ$4)*100</f>
        <v>#DIV/0!</v>
      </c>
      <c r="BK20" t="e">
        <f>(BK12/BK$4)*100</f>
        <v>#DIV/0!</v>
      </c>
    </row>
    <row r="21" spans="1:6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>
      <c r="A22" t="s">
        <v>44</v>
      </c>
      <c r="B22" t="e">
        <f>B14</f>
        <v>#DIV/0!</v>
      </c>
      <c r="C22" t="e">
        <f>C14</f>
        <v>#DIV/0!</v>
      </c>
      <c r="D22" t="e">
        <f>D14</f>
        <v>#DIV/0!</v>
      </c>
      <c r="E22" t="e">
        <f>E14</f>
        <v>#DIV/0!</v>
      </c>
      <c r="F22" t="e">
        <f>F14</f>
        <v>#DIV/0!</v>
      </c>
      <c r="G22" t="e">
        <f>G14</f>
        <v>#DIV/0!</v>
      </c>
      <c r="H22" t="e">
        <f>H14</f>
        <v>#DIV/0!</v>
      </c>
      <c r="I22" t="e">
        <f>I14</f>
        <v>#DIV/0!</v>
      </c>
      <c r="J22" t="e">
        <f>J14</f>
        <v>#DIV/0!</v>
      </c>
      <c r="K22" t="e">
        <f>K14</f>
        <v>#DIV/0!</v>
      </c>
      <c r="L22" t="e">
        <f>L14</f>
        <v>#DIV/0!</v>
      </c>
      <c r="M22" t="e">
        <f>M14</f>
        <v>#DIV/0!</v>
      </c>
      <c r="N22" t="e">
        <f>N14</f>
        <v>#DIV/0!</v>
      </c>
      <c r="O22" t="e">
        <f>O14</f>
        <v>#DIV/0!</v>
      </c>
      <c r="P22" t="e">
        <f>P14</f>
        <v>#DIV/0!</v>
      </c>
      <c r="Q22" t="e">
        <f>Q14</f>
        <v>#DIV/0!</v>
      </c>
      <c r="R22" t="e">
        <f>R14</f>
        <v>#DIV/0!</v>
      </c>
      <c r="S22" t="e">
        <f>S14</f>
        <v>#DIV/0!</v>
      </c>
      <c r="T22" t="e">
        <f>T14</f>
        <v>#DIV/0!</v>
      </c>
      <c r="U22" t="e">
        <f>U14</f>
        <v>#DIV/0!</v>
      </c>
      <c r="V22" t="e">
        <f>V14</f>
        <v>#DIV/0!</v>
      </c>
      <c r="W22" t="e">
        <f>W14</f>
        <v>#DIV/0!</v>
      </c>
      <c r="X22" t="e">
        <f>X14</f>
        <v>#DIV/0!</v>
      </c>
      <c r="Y22" t="e">
        <f>Y14</f>
        <v>#DIV/0!</v>
      </c>
      <c r="Z22" t="e">
        <f>Z14</f>
        <v>#DIV/0!</v>
      </c>
      <c r="AA22" t="e">
        <f>AA14</f>
        <v>#DIV/0!</v>
      </c>
      <c r="AB22" t="e">
        <f>AB14</f>
        <v>#DIV/0!</v>
      </c>
      <c r="AC22" t="e">
        <f>AC14</f>
        <v>#DIV/0!</v>
      </c>
      <c r="AD22" t="e">
        <f>AD14</f>
        <v>#DIV/0!</v>
      </c>
      <c r="AE22" t="e">
        <f>AE14</f>
        <v>#DIV/0!</v>
      </c>
      <c r="AF22">
        <f>AF14</f>
        <v>0.610972951398500008</v>
      </c>
      <c r="AG22" s="3">
        <f>AG14</f>
        <v>0</v>
      </c>
      <c r="AH22" t="e">
        <f>AH14</f>
        <v>#DIV/0!</v>
      </c>
      <c r="AI22" t="e">
        <f>AI14</f>
        <v>#DIV/0!</v>
      </c>
      <c r="AJ22" t="e">
        <f>AJ14</f>
        <v>#DIV/0!</v>
      </c>
      <c r="AK22" t="e">
        <f>AK14</f>
        <v>#DIV/0!</v>
      </c>
      <c r="AL22" t="e">
        <f>AL14</f>
        <v>#DIV/0!</v>
      </c>
      <c r="AM22" t="e">
        <f>AM14</f>
        <v>#DIV/0!</v>
      </c>
      <c r="AN22" t="e">
        <f>AN14</f>
        <v>#DIV/0!</v>
      </c>
      <c r="AO22" t="e">
        <f>AO14</f>
        <v>#DIV/0!</v>
      </c>
      <c r="AP22" t="e">
        <f>AP14</f>
        <v>#DIV/0!</v>
      </c>
      <c r="AQ22" t="e">
        <f>AQ14</f>
        <v>#DIV/0!</v>
      </c>
      <c r="AR22" t="e">
        <f>AR14</f>
        <v>#DIV/0!</v>
      </c>
      <c r="AS22" t="e">
        <f>AS14</f>
        <v>#DIV/0!</v>
      </c>
      <c r="AT22" t="e">
        <f>AT14</f>
        <v>#DIV/0!</v>
      </c>
      <c r="AU22" t="e">
        <f>AU14</f>
        <v>#DIV/0!</v>
      </c>
      <c r="AV22" t="e">
        <f>AV14</f>
        <v>#DIV/0!</v>
      </c>
      <c r="AW22" t="e">
        <f>AW14</f>
        <v>#DIV/0!</v>
      </c>
      <c r="AX22" t="e">
        <f>AX14</f>
        <v>#DIV/0!</v>
      </c>
      <c r="AY22" t="e">
        <f>AY14</f>
        <v>#DIV/0!</v>
      </c>
      <c r="AZ22" t="e">
        <f>AZ14</f>
        <v>#DIV/0!</v>
      </c>
      <c r="BA22" t="e">
        <f>BA14</f>
        <v>#DIV/0!</v>
      </c>
      <c r="BB22" t="e">
        <f>BB14</f>
        <v>#DIV/0!</v>
      </c>
      <c r="BC22" t="e">
        <f>BC14</f>
        <v>#DIV/0!</v>
      </c>
      <c r="BD22" t="e">
        <f>BD14</f>
        <v>#DIV/0!</v>
      </c>
      <c r="BE22" t="e">
        <f>BE14</f>
        <v>#DIV/0!</v>
      </c>
      <c r="BF22" t="e">
        <f>BF14</f>
        <v>#DIV/0!</v>
      </c>
      <c r="BG22" t="e">
        <f>BG14</f>
        <v>#DIV/0!</v>
      </c>
      <c r="BH22" t="e">
        <f>BH14</f>
        <v>#DIV/0!</v>
      </c>
      <c r="BI22" t="e">
        <f>BI14</f>
        <v>#DIV/0!</v>
      </c>
      <c r="BJ22" t="e">
        <f>BJ14</f>
        <v>#DIV/0!</v>
      </c>
      <c r="BK22" t="e">
        <f>BK14</f>
        <v>#DIV/0!</v>
      </c>
    </row>
    <row r="23" spans="2:63">
      <c r="B23" t="e">
        <f>B15+B22</f>
        <v>#DIV/0!</v>
      </c>
      <c r="C23" t="e">
        <f>C15+C22</f>
        <v>#DIV/0!</v>
      </c>
      <c r="D23" t="e">
        <f>D15+D22</f>
        <v>#DIV/0!</v>
      </c>
      <c r="E23" t="e">
        <f>E15+E22</f>
        <v>#DIV/0!</v>
      </c>
      <c r="F23" t="e">
        <f>F15+F22</f>
        <v>#DIV/0!</v>
      </c>
      <c r="G23" t="e">
        <f>G15+G22</f>
        <v>#DIV/0!</v>
      </c>
      <c r="H23" t="e">
        <f>H15+H22</f>
        <v>#DIV/0!</v>
      </c>
      <c r="I23" t="e">
        <f>I15+I22</f>
        <v>#DIV/0!</v>
      </c>
      <c r="J23" t="e">
        <f>J15+J22</f>
        <v>#DIV/0!</v>
      </c>
      <c r="K23" t="e">
        <f>K15+K22</f>
        <v>#DIV/0!</v>
      </c>
      <c r="L23" t="e">
        <f>L15+L22</f>
        <v>#DIV/0!</v>
      </c>
      <c r="M23" t="e">
        <f>M15+M22</f>
        <v>#DIV/0!</v>
      </c>
      <c r="N23" t="e">
        <f>N15+N22</f>
        <v>#DIV/0!</v>
      </c>
      <c r="O23" t="e">
        <f>O15+O22</f>
        <v>#DIV/0!</v>
      </c>
      <c r="P23" t="e">
        <f>P15+P22</f>
        <v>#DIV/0!</v>
      </c>
      <c r="Q23" t="e">
        <f>Q15+Q22</f>
        <v>#DIV/0!</v>
      </c>
      <c r="R23" t="e">
        <f>R15+R22</f>
        <v>#DIV/0!</v>
      </c>
      <c r="S23" t="e">
        <f>S15+S22</f>
        <v>#DIV/0!</v>
      </c>
      <c r="T23" t="e">
        <f>T15+T22</f>
        <v>#DIV/0!</v>
      </c>
      <c r="U23" t="e">
        <f>U15+U22</f>
        <v>#DIV/0!</v>
      </c>
      <c r="V23" t="e">
        <f>V15+V22</f>
        <v>#DIV/0!</v>
      </c>
      <c r="W23" t="e">
        <f>W15+W22</f>
        <v>#DIV/0!</v>
      </c>
      <c r="X23" t="e">
        <f>X15+X22</f>
        <v>#DIV/0!</v>
      </c>
      <c r="Y23" t="e">
        <f>Y15+Y22</f>
        <v>#DIV/0!</v>
      </c>
      <c r="Z23" t="e">
        <f>Z15+Z22</f>
        <v>#DIV/0!</v>
      </c>
      <c r="AA23" t="e">
        <f>AA15+AA22</f>
        <v>#DIV/0!</v>
      </c>
      <c r="AB23" t="e">
        <f>AB15+AB22</f>
        <v>#DIV/0!</v>
      </c>
      <c r="AC23" t="e">
        <f>AC15+AC22</f>
        <v>#DIV/0!</v>
      </c>
      <c r="AD23" t="e">
        <f>AD15+AD22</f>
        <v>#DIV/0!</v>
      </c>
      <c r="AE23" t="e">
        <f>AE15+AE22</f>
        <v>#DIV/0!</v>
      </c>
      <c r="AF23">
        <f>AF15+AF22</f>
        <v>1.44607165883759992</v>
      </c>
      <c r="AG23" s="3">
        <f>AG15+AG22</f>
        <v>0.0484167715697000034</v>
      </c>
      <c r="AH23" t="e">
        <f>AH15+AH22</f>
        <v>#DIV/0!</v>
      </c>
      <c r="AI23" t="e">
        <f>AI15+AI22</f>
        <v>#DIV/0!</v>
      </c>
      <c r="AJ23" t="e">
        <f>AJ15+AJ22</f>
        <v>#DIV/0!</v>
      </c>
      <c r="AK23" t="e">
        <f>AK15+AK22</f>
        <v>#DIV/0!</v>
      </c>
      <c r="AL23" t="e">
        <f>AL15+AL22</f>
        <v>#DIV/0!</v>
      </c>
      <c r="AM23" t="e">
        <f>AM15+AM22</f>
        <v>#DIV/0!</v>
      </c>
      <c r="AN23" t="e">
        <f>AN15+AN22</f>
        <v>#DIV/0!</v>
      </c>
      <c r="AO23" t="e">
        <f>AO15+AO22</f>
        <v>#DIV/0!</v>
      </c>
      <c r="AP23" t="e">
        <f>AP15+AP22</f>
        <v>#DIV/0!</v>
      </c>
      <c r="AQ23" t="e">
        <f>AQ15+AQ22</f>
        <v>#DIV/0!</v>
      </c>
      <c r="AR23" t="e">
        <f>AR15+AR22</f>
        <v>#DIV/0!</v>
      </c>
      <c r="AS23" t="e">
        <f>AS15+AS22</f>
        <v>#DIV/0!</v>
      </c>
      <c r="AT23" t="e">
        <f>AT15+AT22</f>
        <v>#DIV/0!</v>
      </c>
      <c r="AU23" t="e">
        <f>AU15+AU22</f>
        <v>#DIV/0!</v>
      </c>
      <c r="AV23" t="e">
        <f>AV15+AV22</f>
        <v>#DIV/0!</v>
      </c>
      <c r="AW23" t="e">
        <f>AW15+AW22</f>
        <v>#DIV/0!</v>
      </c>
      <c r="AX23" t="e">
        <f>AX15+AX22</f>
        <v>#DIV/0!</v>
      </c>
      <c r="AY23" t="e">
        <f>AY15+AY22</f>
        <v>#DIV/0!</v>
      </c>
      <c r="AZ23" t="e">
        <f>AZ15+AZ22</f>
        <v>#DIV/0!</v>
      </c>
      <c r="BA23" t="e">
        <f>BA15+BA22</f>
        <v>#DIV/0!</v>
      </c>
      <c r="BB23" t="e">
        <f>BB15+BB22</f>
        <v>#DIV/0!</v>
      </c>
      <c r="BC23" t="e">
        <f>BC15+BC22</f>
        <v>#DIV/0!</v>
      </c>
      <c r="BD23" t="e">
        <f>BD15+BD22</f>
        <v>#DIV/0!</v>
      </c>
      <c r="BE23" t="e">
        <f>BE15+BE22</f>
        <v>#DIV/0!</v>
      </c>
      <c r="BF23" t="e">
        <f>BF15+BF22</f>
        <v>#DIV/0!</v>
      </c>
      <c r="BG23" t="e">
        <f>BG15+BG22</f>
        <v>#DIV/0!</v>
      </c>
      <c r="BH23" t="e">
        <f>BH15+BH22</f>
        <v>#DIV/0!</v>
      </c>
      <c r="BI23" t="e">
        <f>BI15+BI22</f>
        <v>#DIV/0!</v>
      </c>
      <c r="BJ23" t="e">
        <f>BJ15+BJ22</f>
        <v>#DIV/0!</v>
      </c>
      <c r="BK23" t="e">
        <f>BK15+BK22</f>
        <v>#DIV/0!</v>
      </c>
    </row>
    <row r="24" spans="2:63">
      <c r="B24" t="e">
        <f>B16+B23</f>
        <v>#DIV/0!</v>
      </c>
      <c r="C24" t="e">
        <f>C16+C23</f>
        <v>#DIV/0!</v>
      </c>
      <c r="D24" t="e">
        <f>D16+D23</f>
        <v>#DIV/0!</v>
      </c>
      <c r="E24" t="e">
        <f>E16+E23</f>
        <v>#DIV/0!</v>
      </c>
      <c r="F24" t="e">
        <f>F16+F23</f>
        <v>#DIV/0!</v>
      </c>
      <c r="G24" t="e">
        <f>G16+G23</f>
        <v>#DIV/0!</v>
      </c>
      <c r="H24" t="e">
        <f>H16+H23</f>
        <v>#DIV/0!</v>
      </c>
      <c r="I24" t="e">
        <f>I16+I23</f>
        <v>#DIV/0!</v>
      </c>
      <c r="J24" t="e">
        <f>J16+J23</f>
        <v>#DIV/0!</v>
      </c>
      <c r="K24" t="e">
        <f>K16+K23</f>
        <v>#DIV/0!</v>
      </c>
      <c r="L24" t="e">
        <f>L16+L23</f>
        <v>#DIV/0!</v>
      </c>
      <c r="M24" t="e">
        <f>M16+M23</f>
        <v>#DIV/0!</v>
      </c>
      <c r="N24" t="e">
        <f>N16+N23</f>
        <v>#DIV/0!</v>
      </c>
      <c r="O24" t="e">
        <f>O16+O23</f>
        <v>#DIV/0!</v>
      </c>
      <c r="P24" t="e">
        <f>P16+P23</f>
        <v>#DIV/0!</v>
      </c>
      <c r="Q24" t="e">
        <f>Q16+Q23</f>
        <v>#DIV/0!</v>
      </c>
      <c r="R24" t="e">
        <f>R16+R23</f>
        <v>#DIV/0!</v>
      </c>
      <c r="S24" t="e">
        <f>S16+S23</f>
        <v>#DIV/0!</v>
      </c>
      <c r="T24" t="e">
        <f>T16+T23</f>
        <v>#DIV/0!</v>
      </c>
      <c r="U24" t="e">
        <f>U16+U23</f>
        <v>#DIV/0!</v>
      </c>
      <c r="V24" t="e">
        <f>V16+V23</f>
        <v>#DIV/0!</v>
      </c>
      <c r="W24" t="e">
        <f>W16+W23</f>
        <v>#DIV/0!</v>
      </c>
      <c r="X24" t="e">
        <f>X16+X23</f>
        <v>#DIV/0!</v>
      </c>
      <c r="Y24" t="e">
        <f>Y16+Y23</f>
        <v>#DIV/0!</v>
      </c>
      <c r="Z24" t="e">
        <f>Z16+Z23</f>
        <v>#DIV/0!</v>
      </c>
      <c r="AA24" t="e">
        <f>AA16+AA23</f>
        <v>#DIV/0!</v>
      </c>
      <c r="AB24" t="e">
        <f>AB16+AB23</f>
        <v>#DIV/0!</v>
      </c>
      <c r="AC24" t="e">
        <f>AC16+AC23</f>
        <v>#DIV/0!</v>
      </c>
      <c r="AD24" t="e">
        <f>AD16+AD23</f>
        <v>#DIV/0!</v>
      </c>
      <c r="AE24" t="e">
        <f>AE16+AE23</f>
        <v>#DIV/0!</v>
      </c>
      <c r="AF24">
        <f>AF16+AF23</f>
        <v>3.30355223972239997</v>
      </c>
      <c r="AG24" s="3">
        <f>AG16+AG23</f>
        <v>7.47070785320040009</v>
      </c>
      <c r="AH24" t="e">
        <f>AH16+AH23</f>
        <v>#DIV/0!</v>
      </c>
      <c r="AI24" t="e">
        <f>AI16+AI23</f>
        <v>#DIV/0!</v>
      </c>
      <c r="AJ24" t="e">
        <f>AJ16+AJ23</f>
        <v>#DIV/0!</v>
      </c>
      <c r="AK24" t="e">
        <f>AK16+AK23</f>
        <v>#DIV/0!</v>
      </c>
      <c r="AL24" t="e">
        <f>AL16+AL23</f>
        <v>#DIV/0!</v>
      </c>
      <c r="AM24" t="e">
        <f>AM16+AM23</f>
        <v>#DIV/0!</v>
      </c>
      <c r="AN24" t="e">
        <f>AN16+AN23</f>
        <v>#DIV/0!</v>
      </c>
      <c r="AO24" t="e">
        <f>AO16+AO23</f>
        <v>#DIV/0!</v>
      </c>
      <c r="AP24" t="e">
        <f>AP16+AP23</f>
        <v>#DIV/0!</v>
      </c>
      <c r="AQ24" t="e">
        <f>AQ16+AQ23</f>
        <v>#DIV/0!</v>
      </c>
      <c r="AR24" t="e">
        <f>AR16+AR23</f>
        <v>#DIV/0!</v>
      </c>
      <c r="AS24" t="e">
        <f>AS16+AS23</f>
        <v>#DIV/0!</v>
      </c>
      <c r="AT24" t="e">
        <f>AT16+AT23</f>
        <v>#DIV/0!</v>
      </c>
      <c r="AU24" t="e">
        <f>AU16+AU23</f>
        <v>#DIV/0!</v>
      </c>
      <c r="AV24" t="e">
        <f>AV16+AV23</f>
        <v>#DIV/0!</v>
      </c>
      <c r="AW24" t="e">
        <f>AW16+AW23</f>
        <v>#DIV/0!</v>
      </c>
      <c r="AX24" t="e">
        <f>AX16+AX23</f>
        <v>#DIV/0!</v>
      </c>
      <c r="AY24" t="e">
        <f>AY16+AY23</f>
        <v>#DIV/0!</v>
      </c>
      <c r="AZ24" t="e">
        <f>AZ16+AZ23</f>
        <v>#DIV/0!</v>
      </c>
      <c r="BA24" t="e">
        <f>BA16+BA23</f>
        <v>#DIV/0!</v>
      </c>
      <c r="BB24" t="e">
        <f>BB16+BB23</f>
        <v>#DIV/0!</v>
      </c>
      <c r="BC24" t="e">
        <f>BC16+BC23</f>
        <v>#DIV/0!</v>
      </c>
      <c r="BD24" t="e">
        <f>BD16+BD23</f>
        <v>#DIV/0!</v>
      </c>
      <c r="BE24" t="e">
        <f>BE16+BE23</f>
        <v>#DIV/0!</v>
      </c>
      <c r="BF24" t="e">
        <f>BF16+BF23</f>
        <v>#DIV/0!</v>
      </c>
      <c r="BG24" t="e">
        <f>BG16+BG23</f>
        <v>#DIV/0!</v>
      </c>
      <c r="BH24" t="e">
        <f>BH16+BH23</f>
        <v>#DIV/0!</v>
      </c>
      <c r="BI24" t="e">
        <f>BI16+BI23</f>
        <v>#DIV/0!</v>
      </c>
      <c r="BJ24" t="e">
        <f>BJ16+BJ23</f>
        <v>#DIV/0!</v>
      </c>
      <c r="BK24" t="e">
        <f>BK16+BK23</f>
        <v>#DIV/0!</v>
      </c>
    </row>
    <row r="25" spans="2:63">
      <c r="B25" t="e">
        <f>B17+B24</f>
        <v>#DIV/0!</v>
      </c>
      <c r="C25" t="e">
        <f>C17+C24</f>
        <v>#DIV/0!</v>
      </c>
      <c r="D25" t="e">
        <f>D17+D24</f>
        <v>#DIV/0!</v>
      </c>
      <c r="E25" t="e">
        <f>E17+E24</f>
        <v>#DIV/0!</v>
      </c>
      <c r="F25" t="e">
        <f>F17+F24</f>
        <v>#DIV/0!</v>
      </c>
      <c r="G25" t="e">
        <f>G17+G24</f>
        <v>#DIV/0!</v>
      </c>
      <c r="H25" t="e">
        <f>H17+H24</f>
        <v>#DIV/0!</v>
      </c>
      <c r="I25" t="e">
        <f>I17+I24</f>
        <v>#DIV/0!</v>
      </c>
      <c r="J25" t="e">
        <f>J17+J24</f>
        <v>#DIV/0!</v>
      </c>
      <c r="K25" t="e">
        <f>K17+K24</f>
        <v>#DIV/0!</v>
      </c>
      <c r="L25" t="e">
        <f>L17+L24</f>
        <v>#DIV/0!</v>
      </c>
      <c r="M25" t="e">
        <f>M17+M24</f>
        <v>#DIV/0!</v>
      </c>
      <c r="N25" t="e">
        <f>N17+N24</f>
        <v>#DIV/0!</v>
      </c>
      <c r="O25" t="e">
        <f>O17+O24</f>
        <v>#DIV/0!</v>
      </c>
      <c r="P25" t="e">
        <f>P17+P24</f>
        <v>#DIV/0!</v>
      </c>
      <c r="Q25" t="e">
        <f>Q17+Q24</f>
        <v>#DIV/0!</v>
      </c>
      <c r="R25" t="e">
        <f>R17+R24</f>
        <v>#DIV/0!</v>
      </c>
      <c r="S25" t="e">
        <f>S17+S24</f>
        <v>#DIV/0!</v>
      </c>
      <c r="T25" t="e">
        <f>T17+T24</f>
        <v>#DIV/0!</v>
      </c>
      <c r="U25" t="e">
        <f>U17+U24</f>
        <v>#DIV/0!</v>
      </c>
      <c r="V25" t="e">
        <f>V17+V24</f>
        <v>#DIV/0!</v>
      </c>
      <c r="W25" t="e">
        <f>W17+W24</f>
        <v>#DIV/0!</v>
      </c>
      <c r="X25" t="e">
        <f>X17+X24</f>
        <v>#DIV/0!</v>
      </c>
      <c r="Y25" t="e">
        <f>Y17+Y24</f>
        <v>#DIV/0!</v>
      </c>
      <c r="Z25" t="e">
        <f>Z17+Z24</f>
        <v>#DIV/0!</v>
      </c>
      <c r="AA25" t="e">
        <f>AA17+AA24</f>
        <v>#DIV/0!</v>
      </c>
      <c r="AB25" t="e">
        <f>AB17+AB24</f>
        <v>#DIV/0!</v>
      </c>
      <c r="AC25" t="e">
        <f>AC17+AC24</f>
        <v>#DIV/0!</v>
      </c>
      <c r="AD25" t="e">
        <f>AD17+AD24</f>
        <v>#DIV/0!</v>
      </c>
      <c r="AE25" t="e">
        <f>AE17+AE24</f>
        <v>#DIV/0!</v>
      </c>
      <c r="AF25">
        <f>AF17+AF24</f>
        <v>75.4045009364158005</v>
      </c>
      <c r="AG25" s="3">
        <f>AG17+AG24</f>
        <v>83.1654885252252001</v>
      </c>
      <c r="AH25" t="e">
        <f>AH17+AH24</f>
        <v>#DIV/0!</v>
      </c>
      <c r="AI25" t="e">
        <f>AI17+AI24</f>
        <v>#DIV/0!</v>
      </c>
      <c r="AJ25" t="e">
        <f>AJ17+AJ24</f>
        <v>#DIV/0!</v>
      </c>
      <c r="AK25" t="e">
        <f>AK17+AK24</f>
        <v>#DIV/0!</v>
      </c>
      <c r="AL25" t="e">
        <f>AL17+AL24</f>
        <v>#DIV/0!</v>
      </c>
      <c r="AM25" t="e">
        <f>AM17+AM24</f>
        <v>#DIV/0!</v>
      </c>
      <c r="AN25" t="e">
        <f>AN17+AN24</f>
        <v>#DIV/0!</v>
      </c>
      <c r="AO25" t="e">
        <f>AO17+AO24</f>
        <v>#DIV/0!</v>
      </c>
      <c r="AP25" t="e">
        <f>AP17+AP24</f>
        <v>#DIV/0!</v>
      </c>
      <c r="AQ25" t="e">
        <f>AQ17+AQ24</f>
        <v>#DIV/0!</v>
      </c>
      <c r="AR25" t="e">
        <f>AR17+AR24</f>
        <v>#DIV/0!</v>
      </c>
      <c r="AS25" t="e">
        <f>AS17+AS24</f>
        <v>#DIV/0!</v>
      </c>
      <c r="AT25" t="e">
        <f>AT17+AT24</f>
        <v>#DIV/0!</v>
      </c>
      <c r="AU25" t="e">
        <f>AU17+AU24</f>
        <v>#DIV/0!</v>
      </c>
      <c r="AV25" t="e">
        <f>AV17+AV24</f>
        <v>#DIV/0!</v>
      </c>
      <c r="AW25" t="e">
        <f>AW17+AW24</f>
        <v>#DIV/0!</v>
      </c>
      <c r="AX25" t="e">
        <f>AX17+AX24</f>
        <v>#DIV/0!</v>
      </c>
      <c r="AY25" t="e">
        <f>AY17+AY24</f>
        <v>#DIV/0!</v>
      </c>
      <c r="AZ25" t="e">
        <f>AZ17+AZ24</f>
        <v>#DIV/0!</v>
      </c>
      <c r="BA25" t="e">
        <f>BA17+BA24</f>
        <v>#DIV/0!</v>
      </c>
      <c r="BB25" t="e">
        <f>BB17+BB24</f>
        <v>#DIV/0!</v>
      </c>
      <c r="BC25" t="e">
        <f>BC17+BC24</f>
        <v>#DIV/0!</v>
      </c>
      <c r="BD25" t="e">
        <f>BD17+BD24</f>
        <v>#DIV/0!</v>
      </c>
      <c r="BE25" t="e">
        <f>BE17+BE24</f>
        <v>#DIV/0!</v>
      </c>
      <c r="BF25" t="e">
        <f>BF17+BF24</f>
        <v>#DIV/0!</v>
      </c>
      <c r="BG25" t="e">
        <f>BG17+BG24</f>
        <v>#DIV/0!</v>
      </c>
      <c r="BH25" t="e">
        <f>BH17+BH24</f>
        <v>#DIV/0!</v>
      </c>
      <c r="BI25" t="e">
        <f>BI17+BI24</f>
        <v>#DIV/0!</v>
      </c>
      <c r="BJ25" t="e">
        <f>BJ17+BJ24</f>
        <v>#DIV/0!</v>
      </c>
      <c r="BK25" t="e">
        <f>BK17+BK24</f>
        <v>#DIV/0!</v>
      </c>
    </row>
    <row r="26" spans="2:63">
      <c r="B26" t="e">
        <f>B18+B25</f>
        <v>#DIV/0!</v>
      </c>
      <c r="C26" t="e">
        <f>C18+C25</f>
        <v>#DIV/0!</v>
      </c>
      <c r="D26" t="e">
        <f>D18+D25</f>
        <v>#DIV/0!</v>
      </c>
      <c r="E26" t="e">
        <f>E18+E25</f>
        <v>#DIV/0!</v>
      </c>
      <c r="F26" t="e">
        <f>F18+F25</f>
        <v>#DIV/0!</v>
      </c>
      <c r="G26" t="e">
        <f>G18+G25</f>
        <v>#DIV/0!</v>
      </c>
      <c r="H26" t="e">
        <f>H18+H25</f>
        <v>#DIV/0!</v>
      </c>
      <c r="I26" t="e">
        <f>I18+I25</f>
        <v>#DIV/0!</v>
      </c>
      <c r="J26" t="e">
        <f>J18+J25</f>
        <v>#DIV/0!</v>
      </c>
      <c r="K26" t="e">
        <f>K18+K25</f>
        <v>#DIV/0!</v>
      </c>
      <c r="L26" t="e">
        <f>L18+L25</f>
        <v>#DIV/0!</v>
      </c>
      <c r="M26" t="e">
        <f>M18+M25</f>
        <v>#DIV/0!</v>
      </c>
      <c r="N26" t="e">
        <f>N18+N25</f>
        <v>#DIV/0!</v>
      </c>
      <c r="O26" t="e">
        <f>O18+O25</f>
        <v>#DIV/0!</v>
      </c>
      <c r="P26" t="e">
        <f>P18+P25</f>
        <v>#DIV/0!</v>
      </c>
      <c r="Q26" t="e">
        <f>Q18+Q25</f>
        <v>#DIV/0!</v>
      </c>
      <c r="R26" t="e">
        <f>R18+R25</f>
        <v>#DIV/0!</v>
      </c>
      <c r="S26" t="e">
        <f>S18+S25</f>
        <v>#DIV/0!</v>
      </c>
      <c r="T26" t="e">
        <f>T18+T25</f>
        <v>#DIV/0!</v>
      </c>
      <c r="U26" t="e">
        <f>U18+U25</f>
        <v>#DIV/0!</v>
      </c>
      <c r="V26" t="e">
        <f>V18+V25</f>
        <v>#DIV/0!</v>
      </c>
      <c r="W26" t="e">
        <f>W18+W25</f>
        <v>#DIV/0!</v>
      </c>
      <c r="X26" t="e">
        <f>X18+X25</f>
        <v>#DIV/0!</v>
      </c>
      <c r="Y26" t="e">
        <f>Y18+Y25</f>
        <v>#DIV/0!</v>
      </c>
      <c r="Z26" t="e">
        <f>Z18+Z25</f>
        <v>#DIV/0!</v>
      </c>
      <c r="AA26" t="e">
        <f>AA18+AA25</f>
        <v>#DIV/0!</v>
      </c>
      <c r="AB26" t="e">
        <f>AB18+AB25</f>
        <v>#DIV/0!</v>
      </c>
      <c r="AC26" t="e">
        <f>AC18+AC25</f>
        <v>#DIV/0!</v>
      </c>
      <c r="AD26" t="e">
        <f>AD18+AD25</f>
        <v>#DIV/0!</v>
      </c>
      <c r="AE26" t="e">
        <f>AE18+AE25</f>
        <v>#DIV/0!</v>
      </c>
      <c r="AF26">
        <f>AF18+AF25</f>
        <v>99.8556998556997968</v>
      </c>
      <c r="AG26" s="3">
        <f>AG18+AG25</f>
        <v>99.5497240244020958</v>
      </c>
      <c r="AH26" t="e">
        <f>AH18+AH25</f>
        <v>#DIV/0!</v>
      </c>
      <c r="AI26" t="e">
        <f>AI18+AI25</f>
        <v>#DIV/0!</v>
      </c>
      <c r="AJ26" t="e">
        <f>AJ18+AJ25</f>
        <v>#DIV/0!</v>
      </c>
      <c r="AK26" t="e">
        <f>AK18+AK25</f>
        <v>#DIV/0!</v>
      </c>
      <c r="AL26" t="e">
        <f>AL18+AL25</f>
        <v>#DIV/0!</v>
      </c>
      <c r="AM26" t="e">
        <f>AM18+AM25</f>
        <v>#DIV/0!</v>
      </c>
      <c r="AN26" t="e">
        <f>AN18+AN25</f>
        <v>#DIV/0!</v>
      </c>
      <c r="AO26" t="e">
        <f>AO18+AO25</f>
        <v>#DIV/0!</v>
      </c>
      <c r="AP26" t="e">
        <f>AP18+AP25</f>
        <v>#DIV/0!</v>
      </c>
      <c r="AQ26" t="e">
        <f>AQ18+AQ25</f>
        <v>#DIV/0!</v>
      </c>
      <c r="AR26" t="e">
        <f>AR18+AR25</f>
        <v>#DIV/0!</v>
      </c>
      <c r="AS26" t="e">
        <f>AS18+AS25</f>
        <v>#DIV/0!</v>
      </c>
      <c r="AT26" t="e">
        <f>AT18+AT25</f>
        <v>#DIV/0!</v>
      </c>
      <c r="AU26" t="e">
        <f>AU18+AU25</f>
        <v>#DIV/0!</v>
      </c>
      <c r="AV26" t="e">
        <f>AV18+AV25</f>
        <v>#DIV/0!</v>
      </c>
      <c r="AW26" t="e">
        <f>AW18+AW25</f>
        <v>#DIV/0!</v>
      </c>
      <c r="AX26" t="e">
        <f>AX18+AX25</f>
        <v>#DIV/0!</v>
      </c>
      <c r="AY26" t="e">
        <f>AY18+AY25</f>
        <v>#DIV/0!</v>
      </c>
      <c r="AZ26" t="e">
        <f>AZ18+AZ25</f>
        <v>#DIV/0!</v>
      </c>
      <c r="BA26" t="e">
        <f>BA18+BA25</f>
        <v>#DIV/0!</v>
      </c>
      <c r="BB26" t="e">
        <f>BB18+BB25</f>
        <v>#DIV/0!</v>
      </c>
      <c r="BC26" t="e">
        <f>BC18+BC25</f>
        <v>#DIV/0!</v>
      </c>
      <c r="BD26" t="e">
        <f>BD18+BD25</f>
        <v>#DIV/0!</v>
      </c>
      <c r="BE26" t="e">
        <f>BE18+BE25</f>
        <v>#DIV/0!</v>
      </c>
      <c r="BF26" t="e">
        <f>BF18+BF25</f>
        <v>#DIV/0!</v>
      </c>
      <c r="BG26" t="e">
        <f>BG18+BG25</f>
        <v>#DIV/0!</v>
      </c>
      <c r="BH26" t="e">
        <f>BH18+BH25</f>
        <v>#DIV/0!</v>
      </c>
      <c r="BI26" t="e">
        <f>BI18+BI25</f>
        <v>#DIV/0!</v>
      </c>
      <c r="BJ26" t="e">
        <f>BJ18+BJ25</f>
        <v>#DIV/0!</v>
      </c>
      <c r="BK26" t="e">
        <f>BK18+BK25</f>
        <v>#DIV/0!</v>
      </c>
    </row>
    <row r="27" spans="2:63">
      <c r="B27" t="e">
        <f>B19+B26</f>
        <v>#DIV/0!</v>
      </c>
      <c r="C27" t="e">
        <f>C19+C26</f>
        <v>#DIV/0!</v>
      </c>
      <c r="D27" t="e">
        <f>D19+D26</f>
        <v>#DIV/0!</v>
      </c>
      <c r="E27" t="e">
        <f>E19+E26</f>
        <v>#DIV/0!</v>
      </c>
      <c r="F27" t="e">
        <f>F19+F26</f>
        <v>#DIV/0!</v>
      </c>
      <c r="G27" t="e">
        <f>G19+G26</f>
        <v>#DIV/0!</v>
      </c>
      <c r="H27" t="e">
        <f>H19+H26</f>
        <v>#DIV/0!</v>
      </c>
      <c r="I27" t="e">
        <f>I19+I26</f>
        <v>#DIV/0!</v>
      </c>
      <c r="J27" t="e">
        <f>J19+J26</f>
        <v>#DIV/0!</v>
      </c>
      <c r="K27" t="e">
        <f>K19+K26</f>
        <v>#DIV/0!</v>
      </c>
      <c r="L27" t="e">
        <f>L19+L26</f>
        <v>#DIV/0!</v>
      </c>
      <c r="M27" t="e">
        <f>M19+M26</f>
        <v>#DIV/0!</v>
      </c>
      <c r="N27" t="e">
        <f>N19+N26</f>
        <v>#DIV/0!</v>
      </c>
      <c r="O27" t="e">
        <f>O19+O26</f>
        <v>#DIV/0!</v>
      </c>
      <c r="P27" t="e">
        <f>P19+P26</f>
        <v>#DIV/0!</v>
      </c>
      <c r="Q27" t="e">
        <f>Q19+Q26</f>
        <v>#DIV/0!</v>
      </c>
      <c r="R27" t="e">
        <f>R19+R26</f>
        <v>#DIV/0!</v>
      </c>
      <c r="S27" t="e">
        <f>S19+S26</f>
        <v>#DIV/0!</v>
      </c>
      <c r="T27" t="e">
        <f>T19+T26</f>
        <v>#DIV/0!</v>
      </c>
      <c r="U27" t="e">
        <f>U19+U26</f>
        <v>#DIV/0!</v>
      </c>
      <c r="V27" t="e">
        <f>V19+V26</f>
        <v>#DIV/0!</v>
      </c>
      <c r="W27" t="e">
        <f>W19+W26</f>
        <v>#DIV/0!</v>
      </c>
      <c r="X27" t="e">
        <f>X19+X26</f>
        <v>#DIV/0!</v>
      </c>
      <c r="Y27" t="e">
        <f>Y19+Y26</f>
        <v>#DIV/0!</v>
      </c>
      <c r="Z27" t="e">
        <f>Z19+Z26</f>
        <v>#DIV/0!</v>
      </c>
      <c r="AA27" t="e">
        <f>AA19+AA26</f>
        <v>#DIV/0!</v>
      </c>
      <c r="AB27" t="e">
        <f>AB19+AB26</f>
        <v>#DIV/0!</v>
      </c>
      <c r="AC27" t="e">
        <f>AC19+AC26</f>
        <v>#DIV/0!</v>
      </c>
      <c r="AD27" t="e">
        <f>AD19+AD26</f>
        <v>#DIV/0!</v>
      </c>
      <c r="AE27" t="e">
        <f>AE19+AE26</f>
        <v>#DIV/0!</v>
      </c>
      <c r="AF27">
        <f>AF19+AF26</f>
        <v>99.9478063307849993</v>
      </c>
      <c r="AG27" s="3">
        <f>AG19+AG26</f>
        <v>99.9273748426455057</v>
      </c>
      <c r="AH27" t="e">
        <f>AH19+AH26</f>
        <v>#DIV/0!</v>
      </c>
      <c r="AI27" t="e">
        <f>AI19+AI26</f>
        <v>#DIV/0!</v>
      </c>
      <c r="AJ27" t="e">
        <f>AJ19+AJ26</f>
        <v>#DIV/0!</v>
      </c>
      <c r="AK27" t="e">
        <f>AK19+AK26</f>
        <v>#DIV/0!</v>
      </c>
      <c r="AL27" t="e">
        <f>AL19+AL26</f>
        <v>#DIV/0!</v>
      </c>
      <c r="AM27" t="e">
        <f>AM19+AM26</f>
        <v>#DIV/0!</v>
      </c>
      <c r="AN27" t="e">
        <f>AN19+AN26</f>
        <v>#DIV/0!</v>
      </c>
      <c r="AO27" t="e">
        <f>AO19+AO26</f>
        <v>#DIV/0!</v>
      </c>
      <c r="AP27" t="e">
        <f>AP19+AP26</f>
        <v>#DIV/0!</v>
      </c>
      <c r="AQ27" t="e">
        <f>AQ19+AQ26</f>
        <v>#DIV/0!</v>
      </c>
      <c r="AR27" t="e">
        <f>AR19+AR26</f>
        <v>#DIV/0!</v>
      </c>
      <c r="AS27" t="e">
        <f>AS19+AS26</f>
        <v>#DIV/0!</v>
      </c>
      <c r="AT27" t="e">
        <f>AT19+AT26</f>
        <v>#DIV/0!</v>
      </c>
      <c r="AU27" t="e">
        <f>AU19+AU26</f>
        <v>#DIV/0!</v>
      </c>
      <c r="AV27" t="e">
        <f>AV19+AV26</f>
        <v>#DIV/0!</v>
      </c>
      <c r="AW27" t="e">
        <f>AW19+AW26</f>
        <v>#DIV/0!</v>
      </c>
      <c r="AX27" t="e">
        <f>AX19+AX26</f>
        <v>#DIV/0!</v>
      </c>
      <c r="AY27" t="e">
        <f>AY19+AY26</f>
        <v>#DIV/0!</v>
      </c>
      <c r="AZ27" t="e">
        <f>AZ19+AZ26</f>
        <v>#DIV/0!</v>
      </c>
      <c r="BA27" t="e">
        <f>BA19+BA26</f>
        <v>#DIV/0!</v>
      </c>
      <c r="BB27" t="e">
        <f>BB19+BB26</f>
        <v>#DIV/0!</v>
      </c>
      <c r="BC27" t="e">
        <f>BC19+BC26</f>
        <v>#DIV/0!</v>
      </c>
      <c r="BD27" t="e">
        <f>BD19+BD26</f>
        <v>#DIV/0!</v>
      </c>
      <c r="BE27" t="e">
        <f>BE19+BE26</f>
        <v>#DIV/0!</v>
      </c>
      <c r="BF27" t="e">
        <f>BF19+BF26</f>
        <v>#DIV/0!</v>
      </c>
      <c r="BG27" t="e">
        <f>BG19+BG26</f>
        <v>#DIV/0!</v>
      </c>
      <c r="BH27" t="e">
        <f>BH19+BH26</f>
        <v>#DIV/0!</v>
      </c>
      <c r="BI27" t="e">
        <f>BI19+BI26</f>
        <v>#DIV/0!</v>
      </c>
      <c r="BJ27" t="e">
        <f>BJ19+BJ26</f>
        <v>#DIV/0!</v>
      </c>
      <c r="BK27" t="e">
        <f>BK19+BK26</f>
        <v>#DIV/0!</v>
      </c>
    </row>
    <row r="28" spans="2:63">
      <c r="B28" t="e">
        <f>B20+B27</f>
        <v>#DIV/0!</v>
      </c>
      <c r="C28" t="e">
        <f>C20+C27</f>
        <v>#DIV/0!</v>
      </c>
      <c r="D28" t="e">
        <f>D20+D27</f>
        <v>#DIV/0!</v>
      </c>
      <c r="E28" t="e">
        <f>E20+E27</f>
        <v>#DIV/0!</v>
      </c>
      <c r="F28" t="e">
        <f>F20+F27</f>
        <v>#DIV/0!</v>
      </c>
      <c r="G28" t="e">
        <f>G20+G27</f>
        <v>#DIV/0!</v>
      </c>
      <c r="H28" t="e">
        <f>H20+H27</f>
        <v>#DIV/0!</v>
      </c>
      <c r="I28" t="e">
        <f>I20+I27</f>
        <v>#DIV/0!</v>
      </c>
      <c r="J28" t="e">
        <f>J20+J27</f>
        <v>#DIV/0!</v>
      </c>
      <c r="K28" t="e">
        <f>K20+K27</f>
        <v>#DIV/0!</v>
      </c>
      <c r="L28" t="e">
        <f>L20+L27</f>
        <v>#DIV/0!</v>
      </c>
      <c r="M28" t="e">
        <f>M20+M27</f>
        <v>#DIV/0!</v>
      </c>
      <c r="N28" t="e">
        <f>N20+N27</f>
        <v>#DIV/0!</v>
      </c>
      <c r="O28" t="e">
        <f>O20+O27</f>
        <v>#DIV/0!</v>
      </c>
      <c r="P28" t="e">
        <f>P20+P27</f>
        <v>#DIV/0!</v>
      </c>
      <c r="Q28" t="e">
        <f>Q20+Q27</f>
        <v>#DIV/0!</v>
      </c>
      <c r="R28" t="e">
        <f>R20+R27</f>
        <v>#DIV/0!</v>
      </c>
      <c r="S28" t="e">
        <f>S20+S27</f>
        <v>#DIV/0!</v>
      </c>
      <c r="T28" t="e">
        <f>T20+T27</f>
        <v>#DIV/0!</v>
      </c>
      <c r="U28" t="e">
        <f>U20+U27</f>
        <v>#DIV/0!</v>
      </c>
      <c r="V28" t="e">
        <f>V20+V27</f>
        <v>#DIV/0!</v>
      </c>
      <c r="W28" t="e">
        <f>W20+W27</f>
        <v>#DIV/0!</v>
      </c>
      <c r="X28" t="e">
        <f>X20+X27</f>
        <v>#DIV/0!</v>
      </c>
      <c r="Y28" t="e">
        <f>Y20+Y27</f>
        <v>#DIV/0!</v>
      </c>
      <c r="Z28" t="e">
        <f>Z20+Z27</f>
        <v>#DIV/0!</v>
      </c>
      <c r="AA28" t="e">
        <f>AA20+AA27</f>
        <v>#DIV/0!</v>
      </c>
      <c r="AB28" t="e">
        <f>AB20+AB27</f>
        <v>#DIV/0!</v>
      </c>
      <c r="AC28" t="e">
        <f>AC20+AC27</f>
        <v>#DIV/0!</v>
      </c>
      <c r="AD28" t="e">
        <f>AD20+AD27</f>
        <v>#DIV/0!</v>
      </c>
      <c r="AE28" t="e">
        <f>AE20+AE27</f>
        <v>#DIV/0!</v>
      </c>
      <c r="AF28">
        <f>AF20+AF27</f>
        <v>99.9877191366553006</v>
      </c>
      <c r="AG28" s="3">
        <f>AG20+AG27</f>
        <v>99.946741551273405</v>
      </c>
      <c r="AH28" t="e">
        <f>AH20+AH27</f>
        <v>#DIV/0!</v>
      </c>
      <c r="AI28" t="e">
        <f>AI20+AI27</f>
        <v>#DIV/0!</v>
      </c>
      <c r="AJ28" t="e">
        <f>AJ20+AJ27</f>
        <v>#DIV/0!</v>
      </c>
      <c r="AK28" t="e">
        <f>AK20+AK27</f>
        <v>#DIV/0!</v>
      </c>
      <c r="AL28" t="e">
        <f>AL20+AL27</f>
        <v>#DIV/0!</v>
      </c>
      <c r="AM28" t="e">
        <f>AM20+AM27</f>
        <v>#DIV/0!</v>
      </c>
      <c r="AN28" t="e">
        <f>AN20+AN27</f>
        <v>#DIV/0!</v>
      </c>
      <c r="AO28" t="e">
        <f>AO20+AO27</f>
        <v>#DIV/0!</v>
      </c>
      <c r="AP28" t="e">
        <f>AP20+AP27</f>
        <v>#DIV/0!</v>
      </c>
      <c r="AQ28" t="e">
        <f>AQ20+AQ27</f>
        <v>#DIV/0!</v>
      </c>
      <c r="AR28" t="e">
        <f>AR20+AR27</f>
        <v>#DIV/0!</v>
      </c>
      <c r="AS28" t="e">
        <f>AS20+AS27</f>
        <v>#DIV/0!</v>
      </c>
      <c r="AT28" t="e">
        <f>AT20+AT27</f>
        <v>#DIV/0!</v>
      </c>
      <c r="AU28" t="e">
        <f>AU20+AU27</f>
        <v>#DIV/0!</v>
      </c>
      <c r="AV28" t="e">
        <f>AV20+AV27</f>
        <v>#DIV/0!</v>
      </c>
      <c r="AW28" t="e">
        <f>AW20+AW27</f>
        <v>#DIV/0!</v>
      </c>
      <c r="AX28" t="e">
        <f>AX20+AX27</f>
        <v>#DIV/0!</v>
      </c>
      <c r="AY28" t="e">
        <f>AY20+AY27</f>
        <v>#DIV/0!</v>
      </c>
      <c r="AZ28" t="e">
        <f>AZ20+AZ27</f>
        <v>#DIV/0!</v>
      </c>
      <c r="BA28" t="e">
        <f>BA20+BA27</f>
        <v>#DIV/0!</v>
      </c>
      <c r="BB28" t="e">
        <f>BB20+BB27</f>
        <v>#DIV/0!</v>
      </c>
      <c r="BC28" t="e">
        <f>BC20+BC27</f>
        <v>#DIV/0!</v>
      </c>
      <c r="BD28" t="e">
        <f>BD20+BD27</f>
        <v>#DIV/0!</v>
      </c>
      <c r="BE28" t="e">
        <f>BE20+BE27</f>
        <v>#DIV/0!</v>
      </c>
      <c r="BF28" t="e">
        <f>BF20+BF27</f>
        <v>#DIV/0!</v>
      </c>
      <c r="BG28" t="e">
        <f>BG20+BG27</f>
        <v>#DIV/0!</v>
      </c>
      <c r="BH28" t="e">
        <f>BH20+BH27</f>
        <v>#DIV/0!</v>
      </c>
      <c r="BI28" t="e">
        <f>BI20+BI27</f>
        <v>#DIV/0!</v>
      </c>
      <c r="BJ28" t="e">
        <f>BJ20+BJ27</f>
        <v>#DIV/0!</v>
      </c>
      <c r="BK28" t="e">
        <f>BK20+BK27</f>
        <v>#DIV/0!</v>
      </c>
    </row>
    <row r="29" spans="64:137" s="11" customFormat="1"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</row>
    <row r="30" spans="1:63">
      <c r="A30" t="s">
        <v>45</v>
      </c>
      <c r="B30">
        <f>SUM(B6:B12)</f>
        <v>0</v>
      </c>
      <c r="C30">
        <f>SUM(C6:C12)</f>
        <v>0</v>
      </c>
      <c r="D30">
        <f>SUM(D6:D12)</f>
        <v>0</v>
      </c>
      <c r="E30">
        <f>SUM(E6:E12)</f>
        <v>0</v>
      </c>
      <c r="F30">
        <f>SUM(F6:F12)</f>
        <v>0</v>
      </c>
      <c r="G30">
        <f>SUM(G6:G12)</f>
        <v>0</v>
      </c>
      <c r="H30">
        <f>SUM(H6:H12)</f>
        <v>0</v>
      </c>
      <c r="I30">
        <f>SUM(I6:I12)</f>
        <v>0</v>
      </c>
      <c r="J30">
        <f>SUM(J6:J12)</f>
        <v>0</v>
      </c>
      <c r="K30">
        <f>SUM(K6:K12)</f>
        <v>0</v>
      </c>
      <c r="L30">
        <f>SUM(L6:L12)</f>
        <v>0</v>
      </c>
      <c r="M30">
        <f>SUM(M6:M12)</f>
        <v>0</v>
      </c>
      <c r="N30">
        <f>SUM(N6:N12)</f>
        <v>0</v>
      </c>
      <c r="O30">
        <f>SUM(O6:O12)</f>
        <v>0</v>
      </c>
      <c r="P30">
        <f>SUM(P6:P12)</f>
        <v>0</v>
      </c>
      <c r="Q30">
        <f>SUM(Q6:Q12)</f>
        <v>0</v>
      </c>
      <c r="R30">
        <f>SUM(R6:R12)</f>
        <v>0</v>
      </c>
      <c r="S30">
        <f>SUM(S6:S12)</f>
        <v>0</v>
      </c>
      <c r="T30">
        <f>SUM(T6:T12)</f>
        <v>0</v>
      </c>
      <c r="U30">
        <f>SUM(U6:U12)</f>
        <v>0</v>
      </c>
      <c r="V30">
        <f>SUM(V6:V12)</f>
        <v>0</v>
      </c>
      <c r="W30">
        <f>SUM(W6:W12)</f>
        <v>0</v>
      </c>
      <c r="X30">
        <f>SUM(X6:X12)</f>
        <v>0</v>
      </c>
      <c r="Y30">
        <f>SUM(Y6:Y12)</f>
        <v>0</v>
      </c>
      <c r="Z30">
        <f>SUM(Z6:Z12)</f>
        <v>0</v>
      </c>
      <c r="AA30">
        <f>SUM(AA6:AA12)</f>
        <v>0</v>
      </c>
      <c r="AB30">
        <f>SUM(AB6:AB12)</f>
        <v>0</v>
      </c>
      <c r="AC30">
        <f>SUM(AC6:AC12)</f>
        <v>0</v>
      </c>
      <c r="AD30">
        <f>SUM(AD6:AD12)</f>
        <v>0</v>
      </c>
      <c r="AE30">
        <f>SUM(AE6:AE12)</f>
        <v>0</v>
      </c>
      <c r="AF30">
        <f>SUM(AF6:AF12)</f>
        <v>325.670000000000016</v>
      </c>
      <c r="AG30" s="3">
        <f>SUM(AG6:AG12)</f>
        <v>206.430000000000007</v>
      </c>
      <c r="AH30">
        <f>SUM(AH6:AH12)</f>
        <v>0</v>
      </c>
      <c r="AI30">
        <f>SUM(AI6:AI12)</f>
        <v>0</v>
      </c>
      <c r="AJ30">
        <f>SUM(AJ6:AJ12)</f>
        <v>0</v>
      </c>
      <c r="AK30">
        <f>SUM(AK6:AK12)</f>
        <v>0</v>
      </c>
      <c r="AL30">
        <f>SUM(AL6:AL12)</f>
        <v>0</v>
      </c>
      <c r="AM30">
        <f>SUM(AM6:AM12)</f>
        <v>0</v>
      </c>
      <c r="AN30">
        <f>SUM(AN6:AN12)</f>
        <v>0</v>
      </c>
      <c r="AO30">
        <f>SUM(AO6:AO12)</f>
        <v>0</v>
      </c>
      <c r="AP30">
        <f>SUM(AP6:AP12)</f>
        <v>0</v>
      </c>
      <c r="AQ30">
        <f>SUM(AQ6:AQ12)</f>
        <v>0</v>
      </c>
      <c r="AR30">
        <f>SUM(AR6:AR12)</f>
        <v>0</v>
      </c>
      <c r="AS30">
        <f>SUM(AS6:AS12)</f>
        <v>0</v>
      </c>
      <c r="AT30">
        <f>SUM(AT6:AT12)</f>
        <v>0</v>
      </c>
      <c r="AU30">
        <f>SUM(AU6:AU12)</f>
        <v>0</v>
      </c>
      <c r="AV30">
        <f>SUM(AV6:AV12)</f>
        <v>0</v>
      </c>
      <c r="AW30">
        <f>SUM(AW6:AW12)</f>
        <v>0</v>
      </c>
      <c r="AX30">
        <f>SUM(AX6:AX12)</f>
        <v>0</v>
      </c>
      <c r="AY30">
        <f>SUM(AY6:AY12)</f>
        <v>0</v>
      </c>
      <c r="AZ30">
        <f>SUM(AZ6:AZ12)</f>
        <v>0</v>
      </c>
      <c r="BA30">
        <f>SUM(BA6:BA12)</f>
        <v>0</v>
      </c>
      <c r="BB30">
        <f>SUM(BB6:BB12)</f>
        <v>0</v>
      </c>
      <c r="BC30">
        <f>SUM(BC6:BC12)</f>
        <v>0</v>
      </c>
      <c r="BD30">
        <f>SUM(BD6:BD12)</f>
        <v>0</v>
      </c>
      <c r="BE30">
        <f>SUM(BE6:BE12)</f>
        <v>0</v>
      </c>
      <c r="BF30">
        <f>SUM(BF6:BF12)</f>
        <v>0</v>
      </c>
      <c r="BG30">
        <f>SUM(BG6:BG12)</f>
        <v>0</v>
      </c>
      <c r="BH30">
        <f>SUM(BH6:BH12)</f>
        <v>0</v>
      </c>
      <c r="BI30">
        <f>SUM(BI6:BI12)</f>
        <v>0</v>
      </c>
      <c r="BJ30">
        <f>SUM(BJ6:BJ12)</f>
        <v>0</v>
      </c>
      <c r="BK30">
        <f>SUM(BK6:BK12)</f>
        <v>0</v>
      </c>
    </row>
    <row r="31" spans="1:63">
      <c r="A31" t="s">
        <v>46</v>
      </c>
      <c r="B31">
        <f>B4-B30</f>
        <v>0</v>
      </c>
      <c r="C31">
        <f>C4-C30</f>
        <v>0</v>
      </c>
      <c r="D31">
        <f>D4-D30</f>
        <v>0</v>
      </c>
      <c r="E31">
        <f>E4-E30</f>
        <v>0</v>
      </c>
      <c r="F31">
        <f>F4-F30</f>
        <v>0</v>
      </c>
      <c r="G31">
        <f>G4-G30</f>
        <v>0</v>
      </c>
      <c r="H31">
        <f>H4-H30</f>
        <v>0</v>
      </c>
      <c r="I31">
        <f>I4-I30</f>
        <v>0</v>
      </c>
      <c r="J31">
        <f>J4-J30</f>
        <v>0</v>
      </c>
      <c r="K31">
        <f>K4-K30</f>
        <v>0</v>
      </c>
      <c r="L31">
        <f>L4-L30</f>
        <v>0</v>
      </c>
      <c r="M31">
        <f>M4-M30</f>
        <v>0</v>
      </c>
      <c r="N31">
        <f>N4-N30</f>
        <v>0</v>
      </c>
      <c r="O31">
        <f>O4-O30</f>
        <v>0</v>
      </c>
      <c r="P31">
        <f>P4-P30</f>
        <v>0</v>
      </c>
      <c r="Q31">
        <f>Q4-Q30</f>
        <v>0</v>
      </c>
      <c r="R31">
        <f>R4-R30</f>
        <v>0</v>
      </c>
      <c r="S31">
        <f>S4-S30</f>
        <v>0</v>
      </c>
      <c r="T31">
        <f>T4-T30</f>
        <v>0</v>
      </c>
      <c r="U31">
        <f>U4-U30</f>
        <v>0</v>
      </c>
      <c r="V31">
        <f>V4-V30</f>
        <v>0</v>
      </c>
      <c r="W31">
        <f>W4-W30</f>
        <v>0</v>
      </c>
      <c r="X31">
        <f>X4-X30</f>
        <v>0</v>
      </c>
      <c r="Y31">
        <f>Y4-Y30</f>
        <v>0</v>
      </c>
      <c r="Z31">
        <f>Z4-Z30</f>
        <v>0</v>
      </c>
      <c r="AA31">
        <f>AA4-AA30</f>
        <v>0</v>
      </c>
      <c r="AB31">
        <f>AB4-AB30</f>
        <v>0</v>
      </c>
      <c r="AC31">
        <f>AC4-AC30</f>
        <v>0</v>
      </c>
      <c r="AD31">
        <f>AD4-AD30</f>
        <v>0</v>
      </c>
      <c r="AE31">
        <f>AE4-AE30</f>
        <v>0</v>
      </c>
      <c r="AF31">
        <f>AF4-AF30</f>
        <v>0.0399999999999640021</v>
      </c>
      <c r="AG31" s="3">
        <f>AG4-AG30</f>
        <v>0.109999999999984999</v>
      </c>
      <c r="AH31">
        <f>AH4-AH30</f>
        <v>0</v>
      </c>
      <c r="AI31">
        <f>AI4-AI30</f>
        <v>0</v>
      </c>
      <c r="AJ31">
        <f>AJ4-AJ30</f>
        <v>0</v>
      </c>
      <c r="AK31">
        <f>AK4-AK30</f>
        <v>0</v>
      </c>
      <c r="AL31">
        <f>AL4-AL30</f>
        <v>0</v>
      </c>
      <c r="AM31">
        <f>AM4-AM30</f>
        <v>0</v>
      </c>
      <c r="AN31">
        <f>AN4-AN30</f>
        <v>0</v>
      </c>
      <c r="AO31">
        <f>AO4-AO30</f>
        <v>0</v>
      </c>
      <c r="AP31">
        <f>AP4-AP30</f>
        <v>0</v>
      </c>
      <c r="AQ31">
        <f>AQ4-AQ30</f>
        <v>0</v>
      </c>
      <c r="AR31">
        <f>AR4-AR30</f>
        <v>0</v>
      </c>
      <c r="AS31">
        <f>AS4-AS30</f>
        <v>0</v>
      </c>
      <c r="AT31">
        <f>AT4-AT30</f>
        <v>0</v>
      </c>
      <c r="AU31">
        <f>AU4-AU30</f>
        <v>0</v>
      </c>
      <c r="AV31">
        <f>AV4-AV30</f>
        <v>0</v>
      </c>
      <c r="AW31">
        <f>AW4-AW30</f>
        <v>0</v>
      </c>
      <c r="AX31">
        <f>AX4-AX30</f>
        <v>0</v>
      </c>
      <c r="AY31">
        <f>AY4-AY30</f>
        <v>0</v>
      </c>
      <c r="AZ31">
        <f>AZ4-AZ30</f>
        <v>0</v>
      </c>
      <c r="BA31">
        <f>BA4-BA30</f>
        <v>0</v>
      </c>
      <c r="BB31">
        <f>BB4-BB30</f>
        <v>0</v>
      </c>
      <c r="BC31">
        <f>BC4-BC30</f>
        <v>0</v>
      </c>
      <c r="BD31">
        <f>BD4-BD30</f>
        <v>0</v>
      </c>
      <c r="BE31">
        <f>BE4-BE30</f>
        <v>0</v>
      </c>
      <c r="BF31">
        <f>BF4-BF30</f>
        <v>0</v>
      </c>
      <c r="BG31">
        <f>BG4-BG30</f>
        <v>0</v>
      </c>
      <c r="BH31">
        <f>BH4-BH30</f>
        <v>0</v>
      </c>
      <c r="BI31">
        <f>BI4-BI30</f>
        <v>0</v>
      </c>
      <c r="BJ31">
        <f>BJ4-BJ30</f>
        <v>0</v>
      </c>
      <c r="BK31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B1" workbookViewId="0">
      <selection activeCell="AI7" sqref="AI7"/>
    </sheetView>
  </sheetViews>
  <sheetFormatPr defaultRowHeight="15.40"/>
  <cols>
    <col min="32" max="33" width="8.723214" customWidth="1" style="3"/>
  </cols>
  <sheetData>
    <row r="1" spans="2:22">
      <c r="B1" t="s">
        <v>0</v>
      </c>
      <c r="V1" t="s">
        <v>1</v>
      </c>
    </row>
    <row r="2" spans="2:63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s="3" t="s">
        <v>17</v>
      </c>
      <c r="AG2" s="3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  <c r="AT2" t="s">
        <v>24</v>
      </c>
      <c r="AU2" t="s">
        <v>24</v>
      </c>
      <c r="AV2" t="s">
        <v>25</v>
      </c>
      <c r="AW2" t="s">
        <v>25</v>
      </c>
      <c r="AX2" t="s">
        <v>26</v>
      </c>
      <c r="AY2" t="s">
        <v>26</v>
      </c>
      <c r="AZ2" t="s">
        <v>27</v>
      </c>
      <c r="BA2" t="s">
        <v>27</v>
      </c>
      <c r="BB2" t="s">
        <v>28</v>
      </c>
      <c r="BC2" t="s">
        <v>28</v>
      </c>
      <c r="BD2" t="s">
        <v>29</v>
      </c>
      <c r="BE2" t="s">
        <v>29</v>
      </c>
      <c r="BF2" t="s">
        <v>30</v>
      </c>
      <c r="BG2" t="s">
        <v>30</v>
      </c>
      <c r="BH2" t="s">
        <v>31</v>
      </c>
      <c r="BI2" t="s">
        <v>31</v>
      </c>
      <c r="BJ2" t="s">
        <v>32</v>
      </c>
      <c r="BK2" t="s">
        <v>33</v>
      </c>
    </row>
    <row r="3" spans="2:63">
      <c r="B3" t="s">
        <v>35</v>
      </c>
      <c r="C3" t="s">
        <v>36</v>
      </c>
      <c r="D3" t="s">
        <v>35</v>
      </c>
      <c r="E3" t="s">
        <v>36</v>
      </c>
      <c r="F3" t="s">
        <v>35</v>
      </c>
      <c r="G3" t="s">
        <v>36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  <c r="AE3" t="s">
        <v>36</v>
      </c>
      <c r="AF3" s="3" t="s">
        <v>35</v>
      </c>
      <c r="AG3" s="3" t="s">
        <v>36</v>
      </c>
      <c r="AH3" t="s">
        <v>35</v>
      </c>
      <c r="AI3" t="s">
        <v>36</v>
      </c>
      <c r="AJ3" t="s">
        <v>35</v>
      </c>
      <c r="AK3" t="s">
        <v>36</v>
      </c>
      <c r="AL3" t="s">
        <v>35</v>
      </c>
      <c r="AM3" t="s">
        <v>36</v>
      </c>
      <c r="AN3" t="s">
        <v>35</v>
      </c>
      <c r="AO3" t="s">
        <v>36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35</v>
      </c>
      <c r="AW3" t="s">
        <v>36</v>
      </c>
      <c r="AX3" t="s">
        <v>35</v>
      </c>
      <c r="AY3" t="s">
        <v>36</v>
      </c>
      <c r="AZ3" t="s">
        <v>35</v>
      </c>
      <c r="BA3" t="s">
        <v>36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36</v>
      </c>
      <c r="BJ3" t="s">
        <v>35</v>
      </c>
      <c r="BK3" t="s">
        <v>36</v>
      </c>
    </row>
    <row r="4" spans="1:33">
      <c r="A4" t="s">
        <v>40</v>
      </c>
      <c r="AF4" s="3" t="n">
        <v>360.519999999999982</v>
      </c>
      <c r="AG4" s="3" t="n">
        <v>349.720000000000027</v>
      </c>
    </row>
    <row r="5" spans="1:63">
      <c r="A5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spans="1:33">
      <c r="A6" t="n">
        <v>2</v>
      </c>
      <c r="AF6" s="3" t="n">
        <v>0</v>
      </c>
      <c r="AG6" s="3" t="n">
        <v>0</v>
      </c>
    </row>
    <row r="7" spans="1:33">
      <c r="A7" t="n">
        <v>1</v>
      </c>
      <c r="AF7" s="3" t="n">
        <v>0.140000000000000018</v>
      </c>
      <c r="AG7" s="3" t="n">
        <v>0.03</v>
      </c>
    </row>
    <row r="8" spans="1:33">
      <c r="A8" t="n">
        <v>0.5</v>
      </c>
      <c r="AF8" s="3" t="n">
        <v>3.54999999999999982</v>
      </c>
      <c r="AG8" s="3" t="n">
        <v>5.33999999999999986</v>
      </c>
    </row>
    <row r="9" spans="1:33">
      <c r="A9" t="n">
        <v>0.25</v>
      </c>
      <c r="AF9" s="3" t="n">
        <v>268.550000000000011</v>
      </c>
      <c r="AG9" s="3" t="n">
        <v>307.29000000000002</v>
      </c>
    </row>
    <row r="10" spans="1:33">
      <c r="A10" t="n">
        <v>0.125</v>
      </c>
      <c r="AF10" s="3" t="n">
        <v>86.9099999999999966</v>
      </c>
      <c r="AG10" s="3" t="n">
        <v>36.25</v>
      </c>
    </row>
    <row r="11" spans="1:33">
      <c r="A11" t="n">
        <v>0.0625</v>
      </c>
      <c r="AF11" s="3" t="n">
        <v>1.18999999999999995</v>
      </c>
      <c r="AG11" s="3" t="n">
        <v>0.530000000000000071</v>
      </c>
    </row>
    <row r="12" spans="1:33">
      <c r="A12" t="s">
        <v>42</v>
      </c>
      <c r="AF12" s="3" t="n">
        <v>0</v>
      </c>
      <c r="AG12" s="3" t="n">
        <v>0.02</v>
      </c>
    </row>
    <row r="13" spans="1:6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>
      <c r="A14" t="s">
        <v>43</v>
      </c>
      <c r="B14" t="e">
        <f>(B6/B$4)*100</f>
        <v>#DIV/0!</v>
      </c>
      <c r="C14" t="e">
        <f>(C6/C$4)*100</f>
        <v>#DIV/0!</v>
      </c>
      <c r="D14" t="e">
        <f>(D6/D$4)*100</f>
        <v>#DIV/0!</v>
      </c>
      <c r="E14" t="e">
        <f>(E6/E$4)*100</f>
        <v>#DIV/0!</v>
      </c>
      <c r="F14" t="e">
        <f>(F6/F$4)*100</f>
        <v>#DIV/0!</v>
      </c>
      <c r="G14" t="e">
        <f>(G6/G$4)*100</f>
        <v>#DIV/0!</v>
      </c>
      <c r="H14" t="e">
        <f>(H6/H$4)*100</f>
        <v>#DIV/0!</v>
      </c>
      <c r="I14" t="e">
        <f>(I6/I$4)*100</f>
        <v>#DIV/0!</v>
      </c>
      <c r="J14" t="e">
        <f>(J6/J$4)*100</f>
        <v>#DIV/0!</v>
      </c>
      <c r="K14" t="e">
        <f>(K6/K$4)*100</f>
        <v>#DIV/0!</v>
      </c>
      <c r="L14" t="e">
        <f>(L6/L$4)*100</f>
        <v>#DIV/0!</v>
      </c>
      <c r="M14" t="e">
        <f>(M6/M$4)*100</f>
        <v>#DIV/0!</v>
      </c>
      <c r="N14" t="e">
        <f>(N6/N$4)*100</f>
        <v>#DIV/0!</v>
      </c>
      <c r="O14" t="e">
        <f>(O6/O$4)*100</f>
        <v>#DIV/0!</v>
      </c>
      <c r="P14" t="e">
        <f>(P6/P$4)*100</f>
        <v>#DIV/0!</v>
      </c>
      <c r="Q14" t="e">
        <f>(Q6/Q$4)*100</f>
        <v>#DIV/0!</v>
      </c>
      <c r="R14" t="e">
        <f>(R6/R$4)*100</f>
        <v>#DIV/0!</v>
      </c>
      <c r="S14" t="e">
        <f>(S6/S$4)*100</f>
        <v>#DIV/0!</v>
      </c>
      <c r="T14" t="e">
        <f>(T6/T$4)*100</f>
        <v>#DIV/0!</v>
      </c>
      <c r="U14" t="e">
        <f>(U6/U$4)*100</f>
        <v>#DIV/0!</v>
      </c>
      <c r="V14" t="e">
        <f>(V6/V$4)*100</f>
        <v>#DIV/0!</v>
      </c>
      <c r="W14" t="e">
        <f>(W6/W$4)*100</f>
        <v>#DIV/0!</v>
      </c>
      <c r="X14" t="e">
        <f>(X6/X$4)*100</f>
        <v>#DIV/0!</v>
      </c>
      <c r="Y14" t="e">
        <f>(Y6/Y$4)*100</f>
        <v>#DIV/0!</v>
      </c>
      <c r="Z14" t="e">
        <f>(Z6/Z$4)*100</f>
        <v>#DIV/0!</v>
      </c>
      <c r="AA14" t="e">
        <f>(AA6/AA$4)*100</f>
        <v>#DIV/0!</v>
      </c>
      <c r="AB14" t="e">
        <f>(AB6/AB$4)*100</f>
        <v>#DIV/0!</v>
      </c>
      <c r="AC14" t="e">
        <f>(AC6/AC$4)*100</f>
        <v>#DIV/0!</v>
      </c>
      <c r="AD14" t="e">
        <f>(AD6/AD$4)*100</f>
        <v>#DIV/0!</v>
      </c>
      <c r="AE14" t="e">
        <f>(AE6/AE$4)*100</f>
        <v>#DIV/0!</v>
      </c>
      <c r="AF14" s="3">
        <f>(AF6/AF$4)*100</f>
        <v>0</v>
      </c>
      <c r="AG14" s="3">
        <f>(AG6/AG$4)*100</f>
        <v>0</v>
      </c>
      <c r="AH14" t="e">
        <f>(AH6/AH$4)*100</f>
        <v>#DIV/0!</v>
      </c>
      <c r="AI14" t="e">
        <f>(AI6/AI$4)*100</f>
        <v>#DIV/0!</v>
      </c>
      <c r="AJ14" t="e">
        <f>(AJ6/AJ$4)*100</f>
        <v>#DIV/0!</v>
      </c>
      <c r="AK14" t="e">
        <f>(AK6/AK$4)*100</f>
        <v>#DIV/0!</v>
      </c>
      <c r="AL14" t="e">
        <f>(AL6/AL$4)*100</f>
        <v>#DIV/0!</v>
      </c>
      <c r="AM14" t="e">
        <f>(AM6/AM$4)*100</f>
        <v>#DIV/0!</v>
      </c>
      <c r="AN14" t="e">
        <f>(AN6/AN$4)*100</f>
        <v>#DIV/0!</v>
      </c>
      <c r="AO14" t="e">
        <f>(AO6/AO$4)*100</f>
        <v>#DIV/0!</v>
      </c>
      <c r="AP14" t="e">
        <f>(AP6/AP$4)*100</f>
        <v>#DIV/0!</v>
      </c>
      <c r="AQ14" t="e">
        <f>(AQ6/AQ$4)*100</f>
        <v>#DIV/0!</v>
      </c>
      <c r="AR14" t="e">
        <f>(AR6/AR$4)*100</f>
        <v>#DIV/0!</v>
      </c>
      <c r="AS14" t="e">
        <f>(AS6/AS$4)*100</f>
        <v>#DIV/0!</v>
      </c>
      <c r="AT14" t="e">
        <f>(AT6/AT$4)*100</f>
        <v>#DIV/0!</v>
      </c>
      <c r="AU14" t="e">
        <f>(AU6/AU$4)*100</f>
        <v>#DIV/0!</v>
      </c>
      <c r="AV14" t="e">
        <f>(AV6/AV$4)*100</f>
        <v>#DIV/0!</v>
      </c>
      <c r="AW14" t="e">
        <f>(AW6/AW$4)*100</f>
        <v>#DIV/0!</v>
      </c>
      <c r="AX14" t="e">
        <f>(AX6/AX$4)*100</f>
        <v>#DIV/0!</v>
      </c>
      <c r="AY14" t="e">
        <f>(AY6/AY$4)*100</f>
        <v>#DIV/0!</v>
      </c>
      <c r="AZ14" t="e">
        <f>(AZ6/AZ$4)*100</f>
        <v>#DIV/0!</v>
      </c>
      <c r="BA14" t="e">
        <f>(BA6/BA$4)*100</f>
        <v>#DIV/0!</v>
      </c>
      <c r="BB14" t="e">
        <f>(BB6/BB$4)*100</f>
        <v>#DIV/0!</v>
      </c>
      <c r="BC14" t="e">
        <f>(BC6/BC$4)*100</f>
        <v>#DIV/0!</v>
      </c>
      <c r="BD14" t="e">
        <f>(BD6/BD$4)*100</f>
        <v>#DIV/0!</v>
      </c>
      <c r="BE14" t="e">
        <f>(BE6/BE$4)*100</f>
        <v>#DIV/0!</v>
      </c>
      <c r="BF14" t="e">
        <f>(BF6/BF$4)*100</f>
        <v>#DIV/0!</v>
      </c>
      <c r="BG14" t="e">
        <f>(BG6/BG$4)*100</f>
        <v>#DIV/0!</v>
      </c>
      <c r="BH14" t="e">
        <f>(BH6/BH$4)*100</f>
        <v>#DIV/0!</v>
      </c>
      <c r="BI14" t="e">
        <f>(BI6/BI$4)*100</f>
        <v>#DIV/0!</v>
      </c>
      <c r="BJ14" t="e">
        <f>(BJ6/BJ$4)*100</f>
        <v>#DIV/0!</v>
      </c>
      <c r="BK14" t="e">
        <f>(BK6/BK$4)*100</f>
        <v>#DIV/0!</v>
      </c>
    </row>
    <row r="15" spans="2:63">
      <c r="B15" t="e">
        <f>(B7/B$4)*100</f>
        <v>#DIV/0!</v>
      </c>
      <c r="C15" t="e">
        <f>(C7/C$4)*100</f>
        <v>#DIV/0!</v>
      </c>
      <c r="D15" t="e">
        <f>(D7/D$4)*100</f>
        <v>#DIV/0!</v>
      </c>
      <c r="E15" t="e">
        <f>(E7/E$4)*100</f>
        <v>#DIV/0!</v>
      </c>
      <c r="F15" t="e">
        <f>(F7/F$4)*100</f>
        <v>#DIV/0!</v>
      </c>
      <c r="G15" t="e">
        <f>(G7/G$4)*100</f>
        <v>#DIV/0!</v>
      </c>
      <c r="H15" t="e">
        <f>(H7/H$4)*100</f>
        <v>#DIV/0!</v>
      </c>
      <c r="I15" t="e">
        <f>(I7/I$4)*100</f>
        <v>#DIV/0!</v>
      </c>
      <c r="J15" t="e">
        <f>(J7/J$4)*100</f>
        <v>#DIV/0!</v>
      </c>
      <c r="K15" t="e">
        <f>(K7/K$4)*100</f>
        <v>#DIV/0!</v>
      </c>
      <c r="L15" t="e">
        <f>(L7/L$4)*100</f>
        <v>#DIV/0!</v>
      </c>
      <c r="M15" t="e">
        <f>(M7/M$4)*100</f>
        <v>#DIV/0!</v>
      </c>
      <c r="N15" t="e">
        <f>(N7/N$4)*100</f>
        <v>#DIV/0!</v>
      </c>
      <c r="O15" t="e">
        <f>(O7/O$4)*100</f>
        <v>#DIV/0!</v>
      </c>
      <c r="P15" t="e">
        <f>(P7/P$4)*100</f>
        <v>#DIV/0!</v>
      </c>
      <c r="Q15" t="e">
        <f>(Q7/Q$4)*100</f>
        <v>#DIV/0!</v>
      </c>
      <c r="R15" t="e">
        <f>(R7/R$4)*100</f>
        <v>#DIV/0!</v>
      </c>
      <c r="S15" t="e">
        <f>(S7/S$4)*100</f>
        <v>#DIV/0!</v>
      </c>
      <c r="T15" t="e">
        <f>(T7/T$4)*100</f>
        <v>#DIV/0!</v>
      </c>
      <c r="U15" t="e">
        <f>(U7/U$4)*100</f>
        <v>#DIV/0!</v>
      </c>
      <c r="V15" t="e">
        <f>(V7/V$4)*100</f>
        <v>#DIV/0!</v>
      </c>
      <c r="W15" t="e">
        <f>(W7/W$4)*100</f>
        <v>#DIV/0!</v>
      </c>
      <c r="X15" t="e">
        <f>(X7/X$4)*100</f>
        <v>#DIV/0!</v>
      </c>
      <c r="Y15" t="e">
        <f>(Y7/Y$4)*100</f>
        <v>#DIV/0!</v>
      </c>
      <c r="Z15" t="e">
        <f>(Z7/Z$4)*100</f>
        <v>#DIV/0!</v>
      </c>
      <c r="AA15" t="e">
        <f>(AA7/AA$4)*100</f>
        <v>#DIV/0!</v>
      </c>
      <c r="AB15" t="e">
        <f>(AB7/AB$4)*100</f>
        <v>#DIV/0!</v>
      </c>
      <c r="AC15" t="e">
        <f>(AC7/AC$4)*100</f>
        <v>#DIV/0!</v>
      </c>
      <c r="AD15" t="e">
        <f>(AD7/AD$4)*100</f>
        <v>#DIV/0!</v>
      </c>
      <c r="AE15" t="e">
        <f>(AE7/AE$4)*100</f>
        <v>#DIV/0!</v>
      </c>
      <c r="AF15" s="3">
        <f>(AF7/AF$4)*100</f>
        <v>0.038832797070900007</v>
      </c>
      <c r="AG15" s="3">
        <f>(AG7/AG$4)*100</f>
        <v>0.00857829120440000104</v>
      </c>
      <c r="AH15" t="e">
        <f>(AH7/AH$4)*100</f>
        <v>#DIV/0!</v>
      </c>
      <c r="AI15" t="e">
        <f>(AI7/AI$4)*100</f>
        <v>#DIV/0!</v>
      </c>
      <c r="AJ15" t="e">
        <f>(AJ7/AJ$4)*100</f>
        <v>#DIV/0!</v>
      </c>
      <c r="AK15" t="e">
        <f>(AK7/AK$4)*100</f>
        <v>#DIV/0!</v>
      </c>
      <c r="AL15" t="e">
        <f>(AL7/AL$4)*100</f>
        <v>#DIV/0!</v>
      </c>
      <c r="AM15" t="e">
        <f>(AM7/AM$4)*100</f>
        <v>#DIV/0!</v>
      </c>
      <c r="AN15" t="e">
        <f>(AN7/AN$4)*100</f>
        <v>#DIV/0!</v>
      </c>
      <c r="AO15" t="e">
        <f>(AO7/AO$4)*100</f>
        <v>#DIV/0!</v>
      </c>
      <c r="AP15" t="e">
        <f>(AP7/AP$4)*100</f>
        <v>#DIV/0!</v>
      </c>
      <c r="AQ15" t="e">
        <f>(AQ7/AQ$4)*100</f>
        <v>#DIV/0!</v>
      </c>
      <c r="AR15" t="e">
        <f>(AR7/AR$4)*100</f>
        <v>#DIV/0!</v>
      </c>
      <c r="AS15" t="e">
        <f>(AS7/AS$4)*100</f>
        <v>#DIV/0!</v>
      </c>
      <c r="AT15" t="e">
        <f>(AT7/AT$4)*100</f>
        <v>#DIV/0!</v>
      </c>
      <c r="AU15" t="e">
        <f>(AU7/AU$4)*100</f>
        <v>#DIV/0!</v>
      </c>
      <c r="AV15" t="e">
        <f>(AV7/AV$4)*100</f>
        <v>#DIV/0!</v>
      </c>
      <c r="AW15" t="e">
        <f>(AW7/AW$4)*100</f>
        <v>#DIV/0!</v>
      </c>
      <c r="AX15" t="e">
        <f>(AX7/AX$4)*100</f>
        <v>#DIV/0!</v>
      </c>
      <c r="AY15" t="e">
        <f>(AY7/AY$4)*100</f>
        <v>#DIV/0!</v>
      </c>
      <c r="AZ15" t="e">
        <f>(AZ7/AZ$4)*100</f>
        <v>#DIV/0!</v>
      </c>
      <c r="BA15" t="e">
        <f>(BA7/BA$4)*100</f>
        <v>#DIV/0!</v>
      </c>
      <c r="BB15" t="e">
        <f>(BB7/BB$4)*100</f>
        <v>#DIV/0!</v>
      </c>
      <c r="BC15" t="e">
        <f>(BC7/BC$4)*100</f>
        <v>#DIV/0!</v>
      </c>
      <c r="BD15" t="e">
        <f>(BD7/BD$4)*100</f>
        <v>#DIV/0!</v>
      </c>
      <c r="BE15" t="e">
        <f>(BE7/BE$4)*100</f>
        <v>#DIV/0!</v>
      </c>
      <c r="BF15" t="e">
        <f>(BF7/BF$4)*100</f>
        <v>#DIV/0!</v>
      </c>
      <c r="BG15" t="e">
        <f>(BG7/BG$4)*100</f>
        <v>#DIV/0!</v>
      </c>
      <c r="BH15" t="e">
        <f>(BH7/BH$4)*100</f>
        <v>#DIV/0!</v>
      </c>
      <c r="BI15" t="e">
        <f>(BI7/BI$4)*100</f>
        <v>#DIV/0!</v>
      </c>
      <c r="BJ15" t="e">
        <f>(BJ7/BJ$4)*100</f>
        <v>#DIV/0!</v>
      </c>
      <c r="BK15" t="e">
        <f>(BK7/BK$4)*100</f>
        <v>#DIV/0!</v>
      </c>
    </row>
    <row r="16" spans="2:63">
      <c r="B16" t="e">
        <f>(B8/B$4)*100</f>
        <v>#DIV/0!</v>
      </c>
      <c r="C16" t="e">
        <f>(C8/C$4)*100</f>
        <v>#DIV/0!</v>
      </c>
      <c r="D16" t="e">
        <f>(D8/D$4)*100</f>
        <v>#DIV/0!</v>
      </c>
      <c r="E16" t="e">
        <f>(E8/E$4)*100</f>
        <v>#DIV/0!</v>
      </c>
      <c r="F16" t="e">
        <f>(F8/F$4)*100</f>
        <v>#DIV/0!</v>
      </c>
      <c r="G16" t="e">
        <f>(G8/G$4)*100</f>
        <v>#DIV/0!</v>
      </c>
      <c r="H16" t="e">
        <f>(H8/H$4)*100</f>
        <v>#DIV/0!</v>
      </c>
      <c r="I16" t="e">
        <f>(I8/I$4)*100</f>
        <v>#DIV/0!</v>
      </c>
      <c r="J16" t="e">
        <f>(J8/J$4)*100</f>
        <v>#DIV/0!</v>
      </c>
      <c r="K16" t="e">
        <f>(K8/K$4)*100</f>
        <v>#DIV/0!</v>
      </c>
      <c r="L16" t="e">
        <f>(L8/L$4)*100</f>
        <v>#DIV/0!</v>
      </c>
      <c r="M16" t="e">
        <f>(M8/M$4)*100</f>
        <v>#DIV/0!</v>
      </c>
      <c r="N16" t="e">
        <f>(N8/N$4)*100</f>
        <v>#DIV/0!</v>
      </c>
      <c r="O16" t="e">
        <f>(O8/O$4)*100</f>
        <v>#DIV/0!</v>
      </c>
      <c r="P16" t="e">
        <f>(P8/P$4)*100</f>
        <v>#DIV/0!</v>
      </c>
      <c r="Q16" t="e">
        <f>(Q8/Q$4)*100</f>
        <v>#DIV/0!</v>
      </c>
      <c r="R16" t="e">
        <f>(R8/R$4)*100</f>
        <v>#DIV/0!</v>
      </c>
      <c r="S16" t="e">
        <f>(S8/S$4)*100</f>
        <v>#DIV/0!</v>
      </c>
      <c r="T16" t="e">
        <f>(T8/T$4)*100</f>
        <v>#DIV/0!</v>
      </c>
      <c r="U16" t="e">
        <f>(U8/U$4)*100</f>
        <v>#DIV/0!</v>
      </c>
      <c r="V16" t="e">
        <f>(V8/V$4)*100</f>
        <v>#DIV/0!</v>
      </c>
      <c r="W16" t="e">
        <f>(W8/W$4)*100</f>
        <v>#DIV/0!</v>
      </c>
      <c r="X16" t="e">
        <f>(X8/X$4)*100</f>
        <v>#DIV/0!</v>
      </c>
      <c r="Y16" t="e">
        <f>(Y8/Y$4)*100</f>
        <v>#DIV/0!</v>
      </c>
      <c r="Z16" t="e">
        <f>(Z8/Z$4)*100</f>
        <v>#DIV/0!</v>
      </c>
      <c r="AA16" t="e">
        <f>(AA8/AA$4)*100</f>
        <v>#DIV/0!</v>
      </c>
      <c r="AB16" t="e">
        <f>(AB8/AB$4)*100</f>
        <v>#DIV/0!</v>
      </c>
      <c r="AC16" t="e">
        <f>(AC8/AC$4)*100</f>
        <v>#DIV/0!</v>
      </c>
      <c r="AD16" t="e">
        <f>(AD8/AD$4)*100</f>
        <v>#DIV/0!</v>
      </c>
      <c r="AE16" t="e">
        <f>(AE8/AE$4)*100</f>
        <v>#DIV/0!</v>
      </c>
      <c r="AF16" s="3">
        <f>(AF8/AF$4)*100</f>
        <v>0.984688782869200097</v>
      </c>
      <c r="AG16" s="3">
        <f>(AG8/AG$4)*100</f>
        <v>1.52693583438180003</v>
      </c>
      <c r="AH16" t="e">
        <f>(AH8/AH$4)*100</f>
        <v>#DIV/0!</v>
      </c>
      <c r="AI16" t="e">
        <f>(AI8/AI$4)*100</f>
        <v>#DIV/0!</v>
      </c>
      <c r="AJ16" t="e">
        <f>(AJ8/AJ$4)*100</f>
        <v>#DIV/0!</v>
      </c>
      <c r="AK16" t="e">
        <f>(AK8/AK$4)*100</f>
        <v>#DIV/0!</v>
      </c>
      <c r="AL16" t="e">
        <f>(AL8/AL$4)*100</f>
        <v>#DIV/0!</v>
      </c>
      <c r="AM16" t="e">
        <f>(AM8/AM$4)*100</f>
        <v>#DIV/0!</v>
      </c>
      <c r="AN16" t="e">
        <f>(AN8/AN$4)*100</f>
        <v>#DIV/0!</v>
      </c>
      <c r="AO16" t="e">
        <f>(AO8/AO$4)*100</f>
        <v>#DIV/0!</v>
      </c>
      <c r="AP16" t="e">
        <f>(AP8/AP$4)*100</f>
        <v>#DIV/0!</v>
      </c>
      <c r="AQ16" t="e">
        <f>(AQ8/AQ$4)*100</f>
        <v>#DIV/0!</v>
      </c>
      <c r="AR16" t="e">
        <f>(AR8/AR$4)*100</f>
        <v>#DIV/0!</v>
      </c>
      <c r="AS16" t="e">
        <f>(AS8/AS$4)*100</f>
        <v>#DIV/0!</v>
      </c>
      <c r="AT16" t="e">
        <f>(AT8/AT$4)*100</f>
        <v>#DIV/0!</v>
      </c>
      <c r="AU16" t="e">
        <f>(AU8/AU$4)*100</f>
        <v>#DIV/0!</v>
      </c>
      <c r="AV16" t="e">
        <f>(AV8/AV$4)*100</f>
        <v>#DIV/0!</v>
      </c>
      <c r="AW16" t="e">
        <f>(AW8/AW$4)*100</f>
        <v>#DIV/0!</v>
      </c>
      <c r="AX16" t="e">
        <f>(AX8/AX$4)*100</f>
        <v>#DIV/0!</v>
      </c>
      <c r="AY16" t="e">
        <f>(AY8/AY$4)*100</f>
        <v>#DIV/0!</v>
      </c>
      <c r="AZ16" t="e">
        <f>(AZ8/AZ$4)*100</f>
        <v>#DIV/0!</v>
      </c>
      <c r="BA16" t="e">
        <f>(BA8/BA$4)*100</f>
        <v>#DIV/0!</v>
      </c>
      <c r="BB16" t="e">
        <f>(BB8/BB$4)*100</f>
        <v>#DIV/0!</v>
      </c>
      <c r="BC16" t="e">
        <f>(BC8/BC$4)*100</f>
        <v>#DIV/0!</v>
      </c>
      <c r="BD16" t="e">
        <f>(BD8/BD$4)*100</f>
        <v>#DIV/0!</v>
      </c>
      <c r="BE16" t="e">
        <f>(BE8/BE$4)*100</f>
        <v>#DIV/0!</v>
      </c>
      <c r="BF16" t="e">
        <f>(BF8/BF$4)*100</f>
        <v>#DIV/0!</v>
      </c>
      <c r="BG16" t="e">
        <f>(BG8/BG$4)*100</f>
        <v>#DIV/0!</v>
      </c>
      <c r="BH16" t="e">
        <f>(BH8/BH$4)*100</f>
        <v>#DIV/0!</v>
      </c>
      <c r="BI16" t="e">
        <f>(BI8/BI$4)*100</f>
        <v>#DIV/0!</v>
      </c>
      <c r="BJ16" t="e">
        <f>(BJ8/BJ$4)*100</f>
        <v>#DIV/0!</v>
      </c>
      <c r="BK16" t="e">
        <f>(BK8/BK$4)*100</f>
        <v>#DIV/0!</v>
      </c>
    </row>
    <row r="17" spans="2:63">
      <c r="B17" t="e">
        <f>(B9/B$4)*100</f>
        <v>#DIV/0!</v>
      </c>
      <c r="C17" t="e">
        <f>(C9/C$4)*100</f>
        <v>#DIV/0!</v>
      </c>
      <c r="D17" t="e">
        <f>(D9/D$4)*100</f>
        <v>#DIV/0!</v>
      </c>
      <c r="E17" t="e">
        <f>(E9/E$4)*100</f>
        <v>#DIV/0!</v>
      </c>
      <c r="F17" t="e">
        <f>(F9/F$4)*100</f>
        <v>#DIV/0!</v>
      </c>
      <c r="G17" t="e">
        <f>(G9/G$4)*100</f>
        <v>#DIV/0!</v>
      </c>
      <c r="H17" t="e">
        <f>(H9/H$4)*100</f>
        <v>#DIV/0!</v>
      </c>
      <c r="I17" t="e">
        <f>(I9/I$4)*100</f>
        <v>#DIV/0!</v>
      </c>
      <c r="J17" t="e">
        <f>(J9/J$4)*100</f>
        <v>#DIV/0!</v>
      </c>
      <c r="K17" t="e">
        <f>(K9/K$4)*100</f>
        <v>#DIV/0!</v>
      </c>
      <c r="L17" t="e">
        <f>(L9/L$4)*100</f>
        <v>#DIV/0!</v>
      </c>
      <c r="M17" t="e">
        <f>(M9/M$4)*100</f>
        <v>#DIV/0!</v>
      </c>
      <c r="N17" t="e">
        <f>(N9/N$4)*100</f>
        <v>#DIV/0!</v>
      </c>
      <c r="O17" t="e">
        <f>(O9/O$4)*100</f>
        <v>#DIV/0!</v>
      </c>
      <c r="P17" t="e">
        <f>(P9/P$4)*100</f>
        <v>#DIV/0!</v>
      </c>
      <c r="Q17" t="e">
        <f>(Q9/Q$4)*100</f>
        <v>#DIV/0!</v>
      </c>
      <c r="R17" t="e">
        <f>(R9/R$4)*100</f>
        <v>#DIV/0!</v>
      </c>
      <c r="S17" t="e">
        <f>(S9/S$4)*100</f>
        <v>#DIV/0!</v>
      </c>
      <c r="T17" t="e">
        <f>(T9/T$4)*100</f>
        <v>#DIV/0!</v>
      </c>
      <c r="U17" t="e">
        <f>(U9/U$4)*100</f>
        <v>#DIV/0!</v>
      </c>
      <c r="V17" t="e">
        <f>(V9/V$4)*100</f>
        <v>#DIV/0!</v>
      </c>
      <c r="W17" t="e">
        <f>(W9/W$4)*100</f>
        <v>#DIV/0!</v>
      </c>
      <c r="X17" t="e">
        <f>(X9/X$4)*100</f>
        <v>#DIV/0!</v>
      </c>
      <c r="Y17" t="e">
        <f>(Y9/Y$4)*100</f>
        <v>#DIV/0!</v>
      </c>
      <c r="Z17" t="e">
        <f>(Z9/Z$4)*100</f>
        <v>#DIV/0!</v>
      </c>
      <c r="AA17" t="e">
        <f>(AA9/AA$4)*100</f>
        <v>#DIV/0!</v>
      </c>
      <c r="AB17" t="e">
        <f>(AB9/AB$4)*100</f>
        <v>#DIV/0!</v>
      </c>
      <c r="AC17" t="e">
        <f>(AC9/AC$4)*100</f>
        <v>#DIV/0!</v>
      </c>
      <c r="AD17" t="e">
        <f>(AD9/AD$4)*100</f>
        <v>#DIV/0!</v>
      </c>
      <c r="AE17" t="e">
        <f>(AE9/AE$4)*100</f>
        <v>#DIV/0!</v>
      </c>
      <c r="AF17" s="3">
        <f>(AF9/AF$4)*100</f>
        <v>74.4896260956396929</v>
      </c>
      <c r="AG17" s="3">
        <f>(AG9/AG$4)*100</f>
        <v>87.8674368065881026</v>
      </c>
      <c r="AH17" t="e">
        <f>(AH9/AH$4)*100</f>
        <v>#DIV/0!</v>
      </c>
      <c r="AI17" t="e">
        <f>(AI9/AI$4)*100</f>
        <v>#DIV/0!</v>
      </c>
      <c r="AJ17" t="e">
        <f>(AJ9/AJ$4)*100</f>
        <v>#DIV/0!</v>
      </c>
      <c r="AK17" t="e">
        <f>(AK9/AK$4)*100</f>
        <v>#DIV/0!</v>
      </c>
      <c r="AL17" t="e">
        <f>(AL9/AL$4)*100</f>
        <v>#DIV/0!</v>
      </c>
      <c r="AM17" t="e">
        <f>(AM9/AM$4)*100</f>
        <v>#DIV/0!</v>
      </c>
      <c r="AN17" t="e">
        <f>(AN9/AN$4)*100</f>
        <v>#DIV/0!</v>
      </c>
      <c r="AO17" t="e">
        <f>(AO9/AO$4)*100</f>
        <v>#DIV/0!</v>
      </c>
      <c r="AP17" t="e">
        <f>(AP9/AP$4)*100</f>
        <v>#DIV/0!</v>
      </c>
      <c r="AQ17" t="e">
        <f>(AQ9/AQ$4)*100</f>
        <v>#DIV/0!</v>
      </c>
      <c r="AR17" t="e">
        <f>(AR9/AR$4)*100</f>
        <v>#DIV/0!</v>
      </c>
      <c r="AS17" t="e">
        <f>(AS9/AS$4)*100</f>
        <v>#DIV/0!</v>
      </c>
      <c r="AT17" t="e">
        <f>(AT9/AT$4)*100</f>
        <v>#DIV/0!</v>
      </c>
      <c r="AU17" t="e">
        <f>(AU9/AU$4)*100</f>
        <v>#DIV/0!</v>
      </c>
      <c r="AV17" t="e">
        <f>(AV9/AV$4)*100</f>
        <v>#DIV/0!</v>
      </c>
      <c r="AW17" t="e">
        <f>(AW9/AW$4)*100</f>
        <v>#DIV/0!</v>
      </c>
      <c r="AX17" t="e">
        <f>(AX9/AX$4)*100</f>
        <v>#DIV/0!</v>
      </c>
      <c r="AY17" t="e">
        <f>(AY9/AY$4)*100</f>
        <v>#DIV/0!</v>
      </c>
      <c r="AZ17" t="e">
        <f>(AZ9/AZ$4)*100</f>
        <v>#DIV/0!</v>
      </c>
      <c r="BA17" t="e">
        <f>(BA9/BA$4)*100</f>
        <v>#DIV/0!</v>
      </c>
      <c r="BB17" t="e">
        <f>(BB9/BB$4)*100</f>
        <v>#DIV/0!</v>
      </c>
      <c r="BC17" t="e">
        <f>(BC9/BC$4)*100</f>
        <v>#DIV/0!</v>
      </c>
      <c r="BD17" t="e">
        <f>(BD9/BD$4)*100</f>
        <v>#DIV/0!</v>
      </c>
      <c r="BE17" t="e">
        <f>(BE9/BE$4)*100</f>
        <v>#DIV/0!</v>
      </c>
      <c r="BF17" t="e">
        <f>(BF9/BF$4)*100</f>
        <v>#DIV/0!</v>
      </c>
      <c r="BG17" t="e">
        <f>(BG9/BG$4)*100</f>
        <v>#DIV/0!</v>
      </c>
      <c r="BH17" t="e">
        <f>(BH9/BH$4)*100</f>
        <v>#DIV/0!</v>
      </c>
      <c r="BI17" t="e">
        <f>(BI9/BI$4)*100</f>
        <v>#DIV/0!</v>
      </c>
      <c r="BJ17" t="e">
        <f>(BJ9/BJ$4)*100</f>
        <v>#DIV/0!</v>
      </c>
      <c r="BK17" t="e">
        <f>(BK9/BK$4)*100</f>
        <v>#DIV/0!</v>
      </c>
    </row>
    <row r="18" spans="2:63">
      <c r="B18" t="e">
        <f>(B10/B$4)*100</f>
        <v>#DIV/0!</v>
      </c>
      <c r="C18" t="e">
        <f>(C10/C$4)*100</f>
        <v>#DIV/0!</v>
      </c>
      <c r="D18" t="e">
        <f>(D10/D$4)*100</f>
        <v>#DIV/0!</v>
      </c>
      <c r="E18" t="e">
        <f>(E10/E$4)*100</f>
        <v>#DIV/0!</v>
      </c>
      <c r="F18" t="e">
        <f>(F10/F$4)*100</f>
        <v>#DIV/0!</v>
      </c>
      <c r="G18" t="e">
        <f>(G10/G$4)*100</f>
        <v>#DIV/0!</v>
      </c>
      <c r="H18" t="e">
        <f>(H10/H$4)*100</f>
        <v>#DIV/0!</v>
      </c>
      <c r="I18" t="e">
        <f>(I10/I$4)*100</f>
        <v>#DIV/0!</v>
      </c>
      <c r="J18" t="e">
        <f>(J10/J$4)*100</f>
        <v>#DIV/0!</v>
      </c>
      <c r="K18" t="e">
        <f>(K10/K$4)*100</f>
        <v>#DIV/0!</v>
      </c>
      <c r="L18" t="e">
        <f>(L10/L$4)*100</f>
        <v>#DIV/0!</v>
      </c>
      <c r="M18" t="e">
        <f>(M10/M$4)*100</f>
        <v>#DIV/0!</v>
      </c>
      <c r="N18" t="e">
        <f>(N10/N$4)*100</f>
        <v>#DIV/0!</v>
      </c>
      <c r="O18" t="e">
        <f>(O10/O$4)*100</f>
        <v>#DIV/0!</v>
      </c>
      <c r="P18" t="e">
        <f>(P10/P$4)*100</f>
        <v>#DIV/0!</v>
      </c>
      <c r="Q18" t="e">
        <f>(Q10/Q$4)*100</f>
        <v>#DIV/0!</v>
      </c>
      <c r="R18" t="e">
        <f>(R10/R$4)*100</f>
        <v>#DIV/0!</v>
      </c>
      <c r="S18" t="e">
        <f>(S10/S$4)*100</f>
        <v>#DIV/0!</v>
      </c>
      <c r="T18" t="e">
        <f>(T10/T$4)*100</f>
        <v>#DIV/0!</v>
      </c>
      <c r="U18" t="e">
        <f>(U10/U$4)*100</f>
        <v>#DIV/0!</v>
      </c>
      <c r="V18" t="e">
        <f>(V10/V$4)*100</f>
        <v>#DIV/0!</v>
      </c>
      <c r="W18" t="e">
        <f>(W10/W$4)*100</f>
        <v>#DIV/0!</v>
      </c>
      <c r="X18" t="e">
        <f>(X10/X$4)*100</f>
        <v>#DIV/0!</v>
      </c>
      <c r="Y18" t="e">
        <f>(Y10/Y$4)*100</f>
        <v>#DIV/0!</v>
      </c>
      <c r="Z18" t="e">
        <f>(Z10/Z$4)*100</f>
        <v>#DIV/0!</v>
      </c>
      <c r="AA18" t="e">
        <f>(AA10/AA$4)*100</f>
        <v>#DIV/0!</v>
      </c>
      <c r="AB18" t="e">
        <f>(AB10/AB$4)*100</f>
        <v>#DIV/0!</v>
      </c>
      <c r="AC18" t="e">
        <f>(AC10/AC$4)*100</f>
        <v>#DIV/0!</v>
      </c>
      <c r="AD18" t="e">
        <f>(AD10/AD$4)*100</f>
        <v>#DIV/0!</v>
      </c>
      <c r="AE18" t="e">
        <f>(AE10/AE$4)*100</f>
        <v>#DIV/0!</v>
      </c>
      <c r="AF18" s="3">
        <f>(AF10/AF$4)*100</f>
        <v>24.1068456673693987</v>
      </c>
      <c r="AG18" s="3">
        <f>(AG10/AG$4)*100</f>
        <v>10.3654352053071008</v>
      </c>
      <c r="AH18" t="e">
        <f>(AH10/AH$4)*100</f>
        <v>#DIV/0!</v>
      </c>
      <c r="AI18" t="e">
        <f>(AI10/AI$4)*100</f>
        <v>#DIV/0!</v>
      </c>
      <c r="AJ18" t="e">
        <f>(AJ10/AJ$4)*100</f>
        <v>#DIV/0!</v>
      </c>
      <c r="AK18" t="e">
        <f>(AK10/AK$4)*100</f>
        <v>#DIV/0!</v>
      </c>
      <c r="AL18" t="e">
        <f>(AL10/AL$4)*100</f>
        <v>#DIV/0!</v>
      </c>
      <c r="AM18" t="e">
        <f>(AM10/AM$4)*100</f>
        <v>#DIV/0!</v>
      </c>
      <c r="AN18" t="e">
        <f>(AN10/AN$4)*100</f>
        <v>#DIV/0!</v>
      </c>
      <c r="AO18" t="e">
        <f>(AO10/AO$4)*100</f>
        <v>#DIV/0!</v>
      </c>
      <c r="AP18" t="e">
        <f>(AP10/AP$4)*100</f>
        <v>#DIV/0!</v>
      </c>
      <c r="AQ18" t="e">
        <f>(AQ10/AQ$4)*100</f>
        <v>#DIV/0!</v>
      </c>
      <c r="AR18" t="e">
        <f>(AR10/AR$4)*100</f>
        <v>#DIV/0!</v>
      </c>
      <c r="AS18" t="e">
        <f>(AS10/AS$4)*100</f>
        <v>#DIV/0!</v>
      </c>
      <c r="AT18" t="e">
        <f>(AT10/AT$4)*100</f>
        <v>#DIV/0!</v>
      </c>
      <c r="AU18" t="e">
        <f>(AU10/AU$4)*100</f>
        <v>#DIV/0!</v>
      </c>
      <c r="AV18" t="e">
        <f>(AV10/AV$4)*100</f>
        <v>#DIV/0!</v>
      </c>
      <c r="AW18" t="e">
        <f>(AW10/AW$4)*100</f>
        <v>#DIV/0!</v>
      </c>
      <c r="AX18" t="e">
        <f>(AX10/AX$4)*100</f>
        <v>#DIV/0!</v>
      </c>
      <c r="AY18" t="e">
        <f>(AY10/AY$4)*100</f>
        <v>#DIV/0!</v>
      </c>
      <c r="AZ18" t="e">
        <f>(AZ10/AZ$4)*100</f>
        <v>#DIV/0!</v>
      </c>
      <c r="BA18" t="e">
        <f>(BA10/BA$4)*100</f>
        <v>#DIV/0!</v>
      </c>
      <c r="BB18" t="e">
        <f>(BB10/BB$4)*100</f>
        <v>#DIV/0!</v>
      </c>
      <c r="BC18" t="e">
        <f>(BC10/BC$4)*100</f>
        <v>#DIV/0!</v>
      </c>
      <c r="BD18" t="e">
        <f>(BD10/BD$4)*100</f>
        <v>#DIV/0!</v>
      </c>
      <c r="BE18" t="e">
        <f>(BE10/BE$4)*100</f>
        <v>#DIV/0!</v>
      </c>
      <c r="BF18" t="e">
        <f>(BF10/BF$4)*100</f>
        <v>#DIV/0!</v>
      </c>
      <c r="BG18" t="e">
        <f>(BG10/BG$4)*100</f>
        <v>#DIV/0!</v>
      </c>
      <c r="BH18" t="e">
        <f>(BH10/BH$4)*100</f>
        <v>#DIV/0!</v>
      </c>
      <c r="BI18" t="e">
        <f>(BI10/BI$4)*100</f>
        <v>#DIV/0!</v>
      </c>
      <c r="BJ18" t="e">
        <f>(BJ10/BJ$4)*100</f>
        <v>#DIV/0!</v>
      </c>
      <c r="BK18" t="e">
        <f>(BK10/BK$4)*100</f>
        <v>#DIV/0!</v>
      </c>
    </row>
    <row r="19" spans="2:63">
      <c r="B19" t="e">
        <f>(B11/B$4)*100</f>
        <v>#DIV/0!</v>
      </c>
      <c r="C19" t="e">
        <f>(C11/C$4)*100</f>
        <v>#DIV/0!</v>
      </c>
      <c r="D19" t="e">
        <f>(D11/D$4)*100</f>
        <v>#DIV/0!</v>
      </c>
      <c r="E19" t="e">
        <f>(E11/E$4)*100</f>
        <v>#DIV/0!</v>
      </c>
      <c r="F19" t="e">
        <f>(F11/F$4)*100</f>
        <v>#DIV/0!</v>
      </c>
      <c r="G19" t="e">
        <f>(G11/G$4)*100</f>
        <v>#DIV/0!</v>
      </c>
      <c r="H19" t="e">
        <f>(H11/H$4)*100</f>
        <v>#DIV/0!</v>
      </c>
      <c r="I19" t="e">
        <f>(I11/I$4)*100</f>
        <v>#DIV/0!</v>
      </c>
      <c r="J19" t="e">
        <f>(J11/J$4)*100</f>
        <v>#DIV/0!</v>
      </c>
      <c r="K19" t="e">
        <f>(K11/K$4)*100</f>
        <v>#DIV/0!</v>
      </c>
      <c r="L19" t="e">
        <f>(L11/L$4)*100</f>
        <v>#DIV/0!</v>
      </c>
      <c r="M19" t="e">
        <f>(M11/M$4)*100</f>
        <v>#DIV/0!</v>
      </c>
      <c r="N19" t="e">
        <f>(N11/N$4)*100</f>
        <v>#DIV/0!</v>
      </c>
      <c r="O19" t="e">
        <f>(O11/O$4)*100</f>
        <v>#DIV/0!</v>
      </c>
      <c r="P19" t="e">
        <f>(P11/P$4)*100</f>
        <v>#DIV/0!</v>
      </c>
      <c r="Q19" t="e">
        <f>(Q11/Q$4)*100</f>
        <v>#DIV/0!</v>
      </c>
      <c r="R19" t="e">
        <f>(R11/R$4)*100</f>
        <v>#DIV/0!</v>
      </c>
      <c r="S19" t="e">
        <f>(S11/S$4)*100</f>
        <v>#DIV/0!</v>
      </c>
      <c r="T19" t="e">
        <f>(T11/T$4)*100</f>
        <v>#DIV/0!</v>
      </c>
      <c r="U19" t="e">
        <f>(U11/U$4)*100</f>
        <v>#DIV/0!</v>
      </c>
      <c r="V19" t="e">
        <f>(V11/V$4)*100</f>
        <v>#DIV/0!</v>
      </c>
      <c r="W19" t="e">
        <f>(W11/W$4)*100</f>
        <v>#DIV/0!</v>
      </c>
      <c r="X19" t="e">
        <f>(X11/X$4)*100</f>
        <v>#DIV/0!</v>
      </c>
      <c r="Y19" t="e">
        <f>(Y11/Y$4)*100</f>
        <v>#DIV/0!</v>
      </c>
      <c r="Z19" t="e">
        <f>(Z11/Z$4)*100</f>
        <v>#DIV/0!</v>
      </c>
      <c r="AA19" t="e">
        <f>(AA11/AA$4)*100</f>
        <v>#DIV/0!</v>
      </c>
      <c r="AB19" t="e">
        <f>(AB11/AB$4)*100</f>
        <v>#DIV/0!</v>
      </c>
      <c r="AC19" t="e">
        <f>(AC11/AC$4)*100</f>
        <v>#DIV/0!</v>
      </c>
      <c r="AD19" t="e">
        <f>(AD11/AD$4)*100</f>
        <v>#DIV/0!</v>
      </c>
      <c r="AE19" t="e">
        <f>(AE11/AE$4)*100</f>
        <v>#DIV/0!</v>
      </c>
      <c r="AF19" s="3">
        <f>(AF11/AF$4)*100</f>
        <v>0.330078775102599975</v>
      </c>
      <c r="AG19" s="3">
        <f>(AG11/AG$4)*100</f>
        <v>0.151549811277600011</v>
      </c>
      <c r="AH19" t="e">
        <f>(AH11/AH$4)*100</f>
        <v>#DIV/0!</v>
      </c>
      <c r="AI19" t="e">
        <f>(AI11/AI$4)*100</f>
        <v>#DIV/0!</v>
      </c>
      <c r="AJ19" t="e">
        <f>(AJ11/AJ$4)*100</f>
        <v>#DIV/0!</v>
      </c>
      <c r="AK19" t="e">
        <f>(AK11/AK$4)*100</f>
        <v>#DIV/0!</v>
      </c>
      <c r="AL19" t="e">
        <f>(AL11/AL$4)*100</f>
        <v>#DIV/0!</v>
      </c>
      <c r="AM19" t="e">
        <f>(AM11/AM$4)*100</f>
        <v>#DIV/0!</v>
      </c>
      <c r="AN19" t="e">
        <f>(AN11/AN$4)*100</f>
        <v>#DIV/0!</v>
      </c>
      <c r="AO19" t="e">
        <f>(AO11/AO$4)*100</f>
        <v>#DIV/0!</v>
      </c>
      <c r="AP19" t="e">
        <f>(AP11/AP$4)*100</f>
        <v>#DIV/0!</v>
      </c>
      <c r="AQ19" t="e">
        <f>(AQ11/AQ$4)*100</f>
        <v>#DIV/0!</v>
      </c>
      <c r="AR19" t="e">
        <f>(AR11/AR$4)*100</f>
        <v>#DIV/0!</v>
      </c>
      <c r="AS19" t="e">
        <f>(AS11/AS$4)*100</f>
        <v>#DIV/0!</v>
      </c>
      <c r="AT19" t="e">
        <f>(AT11/AT$4)*100</f>
        <v>#DIV/0!</v>
      </c>
      <c r="AU19" t="e">
        <f>(AU11/AU$4)*100</f>
        <v>#DIV/0!</v>
      </c>
      <c r="AV19" t="e">
        <f>(AV11/AV$4)*100</f>
        <v>#DIV/0!</v>
      </c>
      <c r="AW19" t="e">
        <f>(AW11/AW$4)*100</f>
        <v>#DIV/0!</v>
      </c>
      <c r="AX19" t="e">
        <f>(AX11/AX$4)*100</f>
        <v>#DIV/0!</v>
      </c>
      <c r="AY19" t="e">
        <f>(AY11/AY$4)*100</f>
        <v>#DIV/0!</v>
      </c>
      <c r="AZ19" t="e">
        <f>(AZ11/AZ$4)*100</f>
        <v>#DIV/0!</v>
      </c>
      <c r="BA19" t="e">
        <f>(BA11/BA$4)*100</f>
        <v>#DIV/0!</v>
      </c>
      <c r="BB19" t="e">
        <f>(BB11/BB$4)*100</f>
        <v>#DIV/0!</v>
      </c>
      <c r="BC19" t="e">
        <f>(BC11/BC$4)*100</f>
        <v>#DIV/0!</v>
      </c>
      <c r="BD19" t="e">
        <f>(BD11/BD$4)*100</f>
        <v>#DIV/0!</v>
      </c>
      <c r="BE19" t="e">
        <f>(BE11/BE$4)*100</f>
        <v>#DIV/0!</v>
      </c>
      <c r="BF19" t="e">
        <f>(BF11/BF$4)*100</f>
        <v>#DIV/0!</v>
      </c>
      <c r="BG19" t="e">
        <f>(BG11/BG$4)*100</f>
        <v>#DIV/0!</v>
      </c>
      <c r="BH19" t="e">
        <f>(BH11/BH$4)*100</f>
        <v>#DIV/0!</v>
      </c>
      <c r="BI19" t="e">
        <f>(BI11/BI$4)*100</f>
        <v>#DIV/0!</v>
      </c>
      <c r="BJ19" t="e">
        <f>(BJ11/BJ$4)*100</f>
        <v>#DIV/0!</v>
      </c>
      <c r="BK19" t="e">
        <f>(BK11/BK$4)*100</f>
        <v>#DIV/0!</v>
      </c>
    </row>
    <row r="20" spans="2:63">
      <c r="B20" t="e">
        <f>(B12/B$4)*100</f>
        <v>#DIV/0!</v>
      </c>
      <c r="C20" t="e">
        <f>(C12/C$4)*100</f>
        <v>#DIV/0!</v>
      </c>
      <c r="D20" t="e">
        <f>(D12/D$4)*100</f>
        <v>#DIV/0!</v>
      </c>
      <c r="E20" t="e">
        <f>(E12/E$4)*100</f>
        <v>#DIV/0!</v>
      </c>
      <c r="F20" t="e">
        <f>(F12/F$4)*100</f>
        <v>#DIV/0!</v>
      </c>
      <c r="G20" t="e">
        <f>(G12/G$4)*100</f>
        <v>#DIV/0!</v>
      </c>
      <c r="H20" t="e">
        <f>(H12/H$4)*100</f>
        <v>#DIV/0!</v>
      </c>
      <c r="I20" t="e">
        <f>(I12/I$4)*100</f>
        <v>#DIV/0!</v>
      </c>
      <c r="J20" t="e">
        <f>(J12/J$4)*100</f>
        <v>#DIV/0!</v>
      </c>
      <c r="K20" t="e">
        <f>(K12/K$4)*100</f>
        <v>#DIV/0!</v>
      </c>
      <c r="L20" t="e">
        <f>(L12/L$4)*100</f>
        <v>#DIV/0!</v>
      </c>
      <c r="M20" t="e">
        <f>(M12/M$4)*100</f>
        <v>#DIV/0!</v>
      </c>
      <c r="N20" t="e">
        <f>(N12/N$4)*100</f>
        <v>#DIV/0!</v>
      </c>
      <c r="O20" t="e">
        <f>(O12/O$4)*100</f>
        <v>#DIV/0!</v>
      </c>
      <c r="P20" t="e">
        <f>(P12/P$4)*100</f>
        <v>#DIV/0!</v>
      </c>
      <c r="Q20" t="e">
        <f>(Q12/Q$4)*100</f>
        <v>#DIV/0!</v>
      </c>
      <c r="R20" t="e">
        <f>(R12/R$4)*100</f>
        <v>#DIV/0!</v>
      </c>
      <c r="S20" t="e">
        <f>(S12/S$4)*100</f>
        <v>#DIV/0!</v>
      </c>
      <c r="T20" t="e">
        <f>(T12/T$4)*100</f>
        <v>#DIV/0!</v>
      </c>
      <c r="U20" t="e">
        <f>(U12/U$4)*100</f>
        <v>#DIV/0!</v>
      </c>
      <c r="V20" t="e">
        <f>(V12/V$4)*100</f>
        <v>#DIV/0!</v>
      </c>
      <c r="W20" t="e">
        <f>(W12/W$4)*100</f>
        <v>#DIV/0!</v>
      </c>
      <c r="X20" t="e">
        <f>(X12/X$4)*100</f>
        <v>#DIV/0!</v>
      </c>
      <c r="Y20" t="e">
        <f>(Y12/Y$4)*100</f>
        <v>#DIV/0!</v>
      </c>
      <c r="Z20" t="e">
        <f>(Z12/Z$4)*100</f>
        <v>#DIV/0!</v>
      </c>
      <c r="AA20" t="e">
        <f>(AA12/AA$4)*100</f>
        <v>#DIV/0!</v>
      </c>
      <c r="AB20" t="e">
        <f>(AB12/AB$4)*100</f>
        <v>#DIV/0!</v>
      </c>
      <c r="AC20" t="e">
        <f>(AC12/AC$4)*100</f>
        <v>#DIV/0!</v>
      </c>
      <c r="AD20" t="e">
        <f>(AD12/AD$4)*100</f>
        <v>#DIV/0!</v>
      </c>
      <c r="AE20" t="e">
        <f>(AE12/AE$4)*100</f>
        <v>#DIV/0!</v>
      </c>
      <c r="AF20" s="3">
        <f>(AF12/AF$4)*100</f>
        <v>0</v>
      </c>
      <c r="AG20" s="3">
        <f>(AG12/AG$4)*100</f>
        <v>0.0057188608029000001</v>
      </c>
      <c r="AH20" t="e">
        <f>(AH12/AH$4)*100</f>
        <v>#DIV/0!</v>
      </c>
      <c r="AI20" t="e">
        <f>(AI12/AI$4)*100</f>
        <v>#DIV/0!</v>
      </c>
      <c r="AJ20" t="e">
        <f>(AJ12/AJ$4)*100</f>
        <v>#DIV/0!</v>
      </c>
      <c r="AK20" t="e">
        <f>(AK12/AK$4)*100</f>
        <v>#DIV/0!</v>
      </c>
      <c r="AL20" t="e">
        <f>(AL12/AL$4)*100</f>
        <v>#DIV/0!</v>
      </c>
      <c r="AM20" t="e">
        <f>(AM12/AM$4)*100</f>
        <v>#DIV/0!</v>
      </c>
      <c r="AN20" t="e">
        <f>(AN12/AN$4)*100</f>
        <v>#DIV/0!</v>
      </c>
      <c r="AO20" t="e">
        <f>(AO12/AO$4)*100</f>
        <v>#DIV/0!</v>
      </c>
      <c r="AP20" t="e">
        <f>(AP12/AP$4)*100</f>
        <v>#DIV/0!</v>
      </c>
      <c r="AQ20" t="e">
        <f>(AQ12/AQ$4)*100</f>
        <v>#DIV/0!</v>
      </c>
      <c r="AR20" t="e">
        <f>(AR12/AR$4)*100</f>
        <v>#DIV/0!</v>
      </c>
      <c r="AS20" t="e">
        <f>(AS12/AS$4)*100</f>
        <v>#DIV/0!</v>
      </c>
      <c r="AT20" t="e">
        <f>(AT12/AT$4)*100</f>
        <v>#DIV/0!</v>
      </c>
      <c r="AU20" t="e">
        <f>(AU12/AU$4)*100</f>
        <v>#DIV/0!</v>
      </c>
      <c r="AV20" t="e">
        <f>(AV12/AV$4)*100</f>
        <v>#DIV/0!</v>
      </c>
      <c r="AW20" t="e">
        <f>(AW12/AW$4)*100</f>
        <v>#DIV/0!</v>
      </c>
      <c r="AX20" t="e">
        <f>(AX12/AX$4)*100</f>
        <v>#DIV/0!</v>
      </c>
      <c r="AY20" t="e">
        <f>(AY12/AY$4)*100</f>
        <v>#DIV/0!</v>
      </c>
      <c r="AZ20" t="e">
        <f>(AZ12/AZ$4)*100</f>
        <v>#DIV/0!</v>
      </c>
      <c r="BA20" t="e">
        <f>(BA12/BA$4)*100</f>
        <v>#DIV/0!</v>
      </c>
      <c r="BB20" t="e">
        <f>(BB12/BB$4)*100</f>
        <v>#DIV/0!</v>
      </c>
      <c r="BC20" t="e">
        <f>(BC12/BC$4)*100</f>
        <v>#DIV/0!</v>
      </c>
      <c r="BD20" t="e">
        <f>(BD12/BD$4)*100</f>
        <v>#DIV/0!</v>
      </c>
      <c r="BE20" t="e">
        <f>(BE12/BE$4)*100</f>
        <v>#DIV/0!</v>
      </c>
      <c r="BF20" t="e">
        <f>(BF12/BF$4)*100</f>
        <v>#DIV/0!</v>
      </c>
      <c r="BG20" t="e">
        <f>(BG12/BG$4)*100</f>
        <v>#DIV/0!</v>
      </c>
      <c r="BH20" t="e">
        <f>(BH12/BH$4)*100</f>
        <v>#DIV/0!</v>
      </c>
      <c r="BI20" t="e">
        <f>(BI12/BI$4)*100</f>
        <v>#DIV/0!</v>
      </c>
      <c r="BJ20" t="e">
        <f>(BJ12/BJ$4)*100</f>
        <v>#DIV/0!</v>
      </c>
      <c r="BK20" t="e">
        <f>(BK12/BK$4)*100</f>
        <v>#DIV/0!</v>
      </c>
    </row>
    <row r="21" spans="1:6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>
      <c r="A22" t="s">
        <v>44</v>
      </c>
      <c r="B22" t="e">
        <f>B14</f>
        <v>#DIV/0!</v>
      </c>
      <c r="C22" t="e">
        <f>C14</f>
        <v>#DIV/0!</v>
      </c>
      <c r="D22" t="e">
        <f>D14</f>
        <v>#DIV/0!</v>
      </c>
      <c r="E22" t="e">
        <f>E14</f>
        <v>#DIV/0!</v>
      </c>
      <c r="F22" t="e">
        <f>F14</f>
        <v>#DIV/0!</v>
      </c>
      <c r="G22" t="e">
        <f>G14</f>
        <v>#DIV/0!</v>
      </c>
      <c r="H22" t="e">
        <f>H14</f>
        <v>#DIV/0!</v>
      </c>
      <c r="I22" t="e">
        <f>I14</f>
        <v>#DIV/0!</v>
      </c>
      <c r="J22" t="e">
        <f>J14</f>
        <v>#DIV/0!</v>
      </c>
      <c r="K22" t="e">
        <f>K14</f>
        <v>#DIV/0!</v>
      </c>
      <c r="L22" t="e">
        <f>L14</f>
        <v>#DIV/0!</v>
      </c>
      <c r="M22" t="e">
        <f>M14</f>
        <v>#DIV/0!</v>
      </c>
      <c r="N22" t="e">
        <f>N14</f>
        <v>#DIV/0!</v>
      </c>
      <c r="O22" t="e">
        <f>O14</f>
        <v>#DIV/0!</v>
      </c>
      <c r="P22" t="e">
        <f>P14</f>
        <v>#DIV/0!</v>
      </c>
      <c r="Q22" t="e">
        <f>Q14</f>
        <v>#DIV/0!</v>
      </c>
      <c r="R22" t="e">
        <f>R14</f>
        <v>#DIV/0!</v>
      </c>
      <c r="S22" t="e">
        <f>S14</f>
        <v>#DIV/0!</v>
      </c>
      <c r="T22" t="e">
        <f>T14</f>
        <v>#DIV/0!</v>
      </c>
      <c r="U22" t="e">
        <f>U14</f>
        <v>#DIV/0!</v>
      </c>
      <c r="V22" t="e">
        <f>V14</f>
        <v>#DIV/0!</v>
      </c>
      <c r="W22" t="e">
        <f>W14</f>
        <v>#DIV/0!</v>
      </c>
      <c r="X22" t="e">
        <f>X14</f>
        <v>#DIV/0!</v>
      </c>
      <c r="Y22" t="e">
        <f>Y14</f>
        <v>#DIV/0!</v>
      </c>
      <c r="Z22" t="e">
        <f>Z14</f>
        <v>#DIV/0!</v>
      </c>
      <c r="AA22" t="e">
        <f>AA14</f>
        <v>#DIV/0!</v>
      </c>
      <c r="AB22" t="e">
        <f>AB14</f>
        <v>#DIV/0!</v>
      </c>
      <c r="AC22" t="e">
        <f>AC14</f>
        <v>#DIV/0!</v>
      </c>
      <c r="AD22" t="e">
        <f>AD14</f>
        <v>#DIV/0!</v>
      </c>
      <c r="AE22" t="e">
        <f>AE14</f>
        <v>#DIV/0!</v>
      </c>
      <c r="AF22" s="3">
        <f>AF14</f>
        <v>0</v>
      </c>
      <c r="AG22" s="3">
        <f>AG14</f>
        <v>0</v>
      </c>
      <c r="AH22" t="e">
        <f>AH14</f>
        <v>#DIV/0!</v>
      </c>
      <c r="AI22" t="e">
        <f>AI14</f>
        <v>#DIV/0!</v>
      </c>
      <c r="AJ22" t="e">
        <f>AJ14</f>
        <v>#DIV/0!</v>
      </c>
      <c r="AK22" t="e">
        <f>AK14</f>
        <v>#DIV/0!</v>
      </c>
      <c r="AL22" t="e">
        <f>AL14</f>
        <v>#DIV/0!</v>
      </c>
      <c r="AM22" t="e">
        <f>AM14</f>
        <v>#DIV/0!</v>
      </c>
      <c r="AN22" t="e">
        <f>AN14</f>
        <v>#DIV/0!</v>
      </c>
      <c r="AO22" t="e">
        <f>AO14</f>
        <v>#DIV/0!</v>
      </c>
      <c r="AP22" t="e">
        <f>AP14</f>
        <v>#DIV/0!</v>
      </c>
      <c r="AQ22" t="e">
        <f>AQ14</f>
        <v>#DIV/0!</v>
      </c>
      <c r="AR22" t="e">
        <f>AR14</f>
        <v>#DIV/0!</v>
      </c>
      <c r="AS22" t="e">
        <f>AS14</f>
        <v>#DIV/0!</v>
      </c>
      <c r="AT22" t="e">
        <f>AT14</f>
        <v>#DIV/0!</v>
      </c>
      <c r="AU22" t="e">
        <f>AU14</f>
        <v>#DIV/0!</v>
      </c>
      <c r="AV22" t="e">
        <f>AV14</f>
        <v>#DIV/0!</v>
      </c>
      <c r="AW22" t="e">
        <f>AW14</f>
        <v>#DIV/0!</v>
      </c>
      <c r="AX22" t="e">
        <f>AX14</f>
        <v>#DIV/0!</v>
      </c>
      <c r="AY22" t="e">
        <f>AY14</f>
        <v>#DIV/0!</v>
      </c>
      <c r="AZ22" t="e">
        <f>AZ14</f>
        <v>#DIV/0!</v>
      </c>
      <c r="BA22" t="e">
        <f>BA14</f>
        <v>#DIV/0!</v>
      </c>
      <c r="BB22" t="e">
        <f>BB14</f>
        <v>#DIV/0!</v>
      </c>
      <c r="BC22" t="e">
        <f>BC14</f>
        <v>#DIV/0!</v>
      </c>
      <c r="BD22" t="e">
        <f>BD14</f>
        <v>#DIV/0!</v>
      </c>
      <c r="BE22" t="e">
        <f>BE14</f>
        <v>#DIV/0!</v>
      </c>
      <c r="BF22" t="e">
        <f>BF14</f>
        <v>#DIV/0!</v>
      </c>
      <c r="BG22" t="e">
        <f>BG14</f>
        <v>#DIV/0!</v>
      </c>
      <c r="BH22" t="e">
        <f>BH14</f>
        <v>#DIV/0!</v>
      </c>
      <c r="BI22" t="e">
        <f>BI14</f>
        <v>#DIV/0!</v>
      </c>
      <c r="BJ22" t="e">
        <f>BJ14</f>
        <v>#DIV/0!</v>
      </c>
      <c r="BK22" t="e">
        <f>BK14</f>
        <v>#DIV/0!</v>
      </c>
    </row>
    <row r="23" spans="2:63">
      <c r="B23" t="e">
        <f>B15+B22</f>
        <v>#DIV/0!</v>
      </c>
      <c r="C23" t="e">
        <f>C15+C22</f>
        <v>#DIV/0!</v>
      </c>
      <c r="D23" t="e">
        <f>D15+D22</f>
        <v>#DIV/0!</v>
      </c>
      <c r="E23" t="e">
        <f>E15+E22</f>
        <v>#DIV/0!</v>
      </c>
      <c r="F23" t="e">
        <f>F15+F22</f>
        <v>#DIV/0!</v>
      </c>
      <c r="G23" t="e">
        <f>G15+G22</f>
        <v>#DIV/0!</v>
      </c>
      <c r="H23" t="e">
        <f>H15+H22</f>
        <v>#DIV/0!</v>
      </c>
      <c r="I23" t="e">
        <f>I15+I22</f>
        <v>#DIV/0!</v>
      </c>
      <c r="J23" t="e">
        <f>J15+J22</f>
        <v>#DIV/0!</v>
      </c>
      <c r="K23" t="e">
        <f>K15+K22</f>
        <v>#DIV/0!</v>
      </c>
      <c r="L23" t="e">
        <f>L15+L22</f>
        <v>#DIV/0!</v>
      </c>
      <c r="M23" t="e">
        <f>M15+M22</f>
        <v>#DIV/0!</v>
      </c>
      <c r="N23" t="e">
        <f>N15+N22</f>
        <v>#DIV/0!</v>
      </c>
      <c r="O23" t="e">
        <f>O15+O22</f>
        <v>#DIV/0!</v>
      </c>
      <c r="P23" t="e">
        <f>P15+P22</f>
        <v>#DIV/0!</v>
      </c>
      <c r="Q23" t="e">
        <f>Q15+Q22</f>
        <v>#DIV/0!</v>
      </c>
      <c r="R23" t="e">
        <f>R15+R22</f>
        <v>#DIV/0!</v>
      </c>
      <c r="S23" t="e">
        <f>S15+S22</f>
        <v>#DIV/0!</v>
      </c>
      <c r="T23" t="e">
        <f>T15+T22</f>
        <v>#DIV/0!</v>
      </c>
      <c r="U23" t="e">
        <f>U15+U22</f>
        <v>#DIV/0!</v>
      </c>
      <c r="V23" t="e">
        <f>V15+V22</f>
        <v>#DIV/0!</v>
      </c>
      <c r="W23" t="e">
        <f>W15+W22</f>
        <v>#DIV/0!</v>
      </c>
      <c r="X23" t="e">
        <f>X15+X22</f>
        <v>#DIV/0!</v>
      </c>
      <c r="Y23" t="e">
        <f>Y15+Y22</f>
        <v>#DIV/0!</v>
      </c>
      <c r="Z23" t="e">
        <f>Z15+Z22</f>
        <v>#DIV/0!</v>
      </c>
      <c r="AA23" t="e">
        <f>AA15+AA22</f>
        <v>#DIV/0!</v>
      </c>
      <c r="AB23" t="e">
        <f>AB15+AB22</f>
        <v>#DIV/0!</v>
      </c>
      <c r="AC23" t="e">
        <f>AC15+AC22</f>
        <v>#DIV/0!</v>
      </c>
      <c r="AD23" t="e">
        <f>AD15+AD22</f>
        <v>#DIV/0!</v>
      </c>
      <c r="AE23" t="e">
        <f>AE15+AE22</f>
        <v>#DIV/0!</v>
      </c>
      <c r="AF23" s="3">
        <f>AF15+AF22</f>
        <v>0.038832797070900007</v>
      </c>
      <c r="AG23" s="3">
        <f>AG15+AG22</f>
        <v>0.00857829120440000104</v>
      </c>
      <c r="AH23" t="e">
        <f>AH15+AH22</f>
        <v>#DIV/0!</v>
      </c>
      <c r="AI23" t="e">
        <f>AI15+AI22</f>
        <v>#DIV/0!</v>
      </c>
      <c r="AJ23" t="e">
        <f>AJ15+AJ22</f>
        <v>#DIV/0!</v>
      </c>
      <c r="AK23" t="e">
        <f>AK15+AK22</f>
        <v>#DIV/0!</v>
      </c>
      <c r="AL23" t="e">
        <f>AL15+AL22</f>
        <v>#DIV/0!</v>
      </c>
      <c r="AM23" t="e">
        <f>AM15+AM22</f>
        <v>#DIV/0!</v>
      </c>
      <c r="AN23" t="e">
        <f>AN15+AN22</f>
        <v>#DIV/0!</v>
      </c>
      <c r="AO23" t="e">
        <f>AO15+AO22</f>
        <v>#DIV/0!</v>
      </c>
      <c r="AP23" t="e">
        <f>AP15+AP22</f>
        <v>#DIV/0!</v>
      </c>
      <c r="AQ23" t="e">
        <f>AQ15+AQ22</f>
        <v>#DIV/0!</v>
      </c>
      <c r="AR23" t="e">
        <f>AR15+AR22</f>
        <v>#DIV/0!</v>
      </c>
      <c r="AS23" t="e">
        <f>AS15+AS22</f>
        <v>#DIV/0!</v>
      </c>
      <c r="AT23" t="e">
        <f>AT15+AT22</f>
        <v>#DIV/0!</v>
      </c>
      <c r="AU23" t="e">
        <f>AU15+AU22</f>
        <v>#DIV/0!</v>
      </c>
      <c r="AV23" t="e">
        <f>AV15+AV22</f>
        <v>#DIV/0!</v>
      </c>
      <c r="AW23" t="e">
        <f>AW15+AW22</f>
        <v>#DIV/0!</v>
      </c>
      <c r="AX23" t="e">
        <f>AX15+AX22</f>
        <v>#DIV/0!</v>
      </c>
      <c r="AY23" t="e">
        <f>AY15+AY22</f>
        <v>#DIV/0!</v>
      </c>
      <c r="AZ23" t="e">
        <f>AZ15+AZ22</f>
        <v>#DIV/0!</v>
      </c>
      <c r="BA23" t="e">
        <f>BA15+BA22</f>
        <v>#DIV/0!</v>
      </c>
      <c r="BB23" t="e">
        <f>BB15+BB22</f>
        <v>#DIV/0!</v>
      </c>
      <c r="BC23" t="e">
        <f>BC15+BC22</f>
        <v>#DIV/0!</v>
      </c>
      <c r="BD23" t="e">
        <f>BD15+BD22</f>
        <v>#DIV/0!</v>
      </c>
      <c r="BE23" t="e">
        <f>BE15+BE22</f>
        <v>#DIV/0!</v>
      </c>
      <c r="BF23" t="e">
        <f>BF15+BF22</f>
        <v>#DIV/0!</v>
      </c>
      <c r="BG23" t="e">
        <f>BG15+BG22</f>
        <v>#DIV/0!</v>
      </c>
      <c r="BH23" t="e">
        <f>BH15+BH22</f>
        <v>#DIV/0!</v>
      </c>
      <c r="BI23" t="e">
        <f>BI15+BI22</f>
        <v>#DIV/0!</v>
      </c>
      <c r="BJ23" t="e">
        <f>BJ15+BJ22</f>
        <v>#DIV/0!</v>
      </c>
      <c r="BK23" t="e">
        <f>BK15+BK22</f>
        <v>#DIV/0!</v>
      </c>
    </row>
    <row r="24" spans="2:63">
      <c r="B24" t="e">
        <f>B16+B23</f>
        <v>#DIV/0!</v>
      </c>
      <c r="C24" t="e">
        <f>C16+C23</f>
        <v>#DIV/0!</v>
      </c>
      <c r="D24" t="e">
        <f>D16+D23</f>
        <v>#DIV/0!</v>
      </c>
      <c r="E24" t="e">
        <f>E16+E23</f>
        <v>#DIV/0!</v>
      </c>
      <c r="F24" t="e">
        <f>F16+F23</f>
        <v>#DIV/0!</v>
      </c>
      <c r="G24" t="e">
        <f>G16+G23</f>
        <v>#DIV/0!</v>
      </c>
      <c r="H24" t="e">
        <f>H16+H23</f>
        <v>#DIV/0!</v>
      </c>
      <c r="I24" t="e">
        <f>I16+I23</f>
        <v>#DIV/0!</v>
      </c>
      <c r="J24" t="e">
        <f>J16+J23</f>
        <v>#DIV/0!</v>
      </c>
      <c r="K24" t="e">
        <f>K16+K23</f>
        <v>#DIV/0!</v>
      </c>
      <c r="L24" t="e">
        <f>L16+L23</f>
        <v>#DIV/0!</v>
      </c>
      <c r="M24" t="e">
        <f>M16+M23</f>
        <v>#DIV/0!</v>
      </c>
      <c r="N24" t="e">
        <f>N16+N23</f>
        <v>#DIV/0!</v>
      </c>
      <c r="O24" t="e">
        <f>O16+O23</f>
        <v>#DIV/0!</v>
      </c>
      <c r="P24" t="e">
        <f>P16+P23</f>
        <v>#DIV/0!</v>
      </c>
      <c r="Q24" t="e">
        <f>Q16+Q23</f>
        <v>#DIV/0!</v>
      </c>
      <c r="R24" t="e">
        <f>R16+R23</f>
        <v>#DIV/0!</v>
      </c>
      <c r="S24" t="e">
        <f>S16+S23</f>
        <v>#DIV/0!</v>
      </c>
      <c r="T24" t="e">
        <f>T16+T23</f>
        <v>#DIV/0!</v>
      </c>
      <c r="U24" t="e">
        <f>U16+U23</f>
        <v>#DIV/0!</v>
      </c>
      <c r="V24" t="e">
        <f>V16+V23</f>
        <v>#DIV/0!</v>
      </c>
      <c r="W24" t="e">
        <f>W16+W23</f>
        <v>#DIV/0!</v>
      </c>
      <c r="X24" t="e">
        <f>X16+X23</f>
        <v>#DIV/0!</v>
      </c>
      <c r="Y24" t="e">
        <f>Y16+Y23</f>
        <v>#DIV/0!</v>
      </c>
      <c r="Z24" t="e">
        <f>Z16+Z23</f>
        <v>#DIV/0!</v>
      </c>
      <c r="AA24" t="e">
        <f>AA16+AA23</f>
        <v>#DIV/0!</v>
      </c>
      <c r="AB24" t="e">
        <f>AB16+AB23</f>
        <v>#DIV/0!</v>
      </c>
      <c r="AC24" t="e">
        <f>AC16+AC23</f>
        <v>#DIV/0!</v>
      </c>
      <c r="AD24" t="e">
        <f>AD16+AD23</f>
        <v>#DIV/0!</v>
      </c>
      <c r="AE24" t="e">
        <f>AE16+AE23</f>
        <v>#DIV/0!</v>
      </c>
      <c r="AF24" s="3">
        <f>AF16+AF23</f>
        <v>1.02352157994010007</v>
      </c>
      <c r="AG24" s="3">
        <f>AG16+AG23</f>
        <v>1.53551412558619997</v>
      </c>
      <c r="AH24" t="e">
        <f>AH16+AH23</f>
        <v>#DIV/0!</v>
      </c>
      <c r="AI24" t="e">
        <f>AI16+AI23</f>
        <v>#DIV/0!</v>
      </c>
      <c r="AJ24" t="e">
        <f>AJ16+AJ23</f>
        <v>#DIV/0!</v>
      </c>
      <c r="AK24" t="e">
        <f>AK16+AK23</f>
        <v>#DIV/0!</v>
      </c>
      <c r="AL24" t="e">
        <f>AL16+AL23</f>
        <v>#DIV/0!</v>
      </c>
      <c r="AM24" t="e">
        <f>AM16+AM23</f>
        <v>#DIV/0!</v>
      </c>
      <c r="AN24" t="e">
        <f>AN16+AN23</f>
        <v>#DIV/0!</v>
      </c>
      <c r="AO24" t="e">
        <f>AO16+AO23</f>
        <v>#DIV/0!</v>
      </c>
      <c r="AP24" t="e">
        <f>AP16+AP23</f>
        <v>#DIV/0!</v>
      </c>
      <c r="AQ24" t="e">
        <f>AQ16+AQ23</f>
        <v>#DIV/0!</v>
      </c>
      <c r="AR24" t="e">
        <f>AR16+AR23</f>
        <v>#DIV/0!</v>
      </c>
      <c r="AS24" t="e">
        <f>AS16+AS23</f>
        <v>#DIV/0!</v>
      </c>
      <c r="AT24" t="e">
        <f>AT16+AT23</f>
        <v>#DIV/0!</v>
      </c>
      <c r="AU24" t="e">
        <f>AU16+AU23</f>
        <v>#DIV/0!</v>
      </c>
      <c r="AV24" t="e">
        <f>AV16+AV23</f>
        <v>#DIV/0!</v>
      </c>
      <c r="AW24" t="e">
        <f>AW16+AW23</f>
        <v>#DIV/0!</v>
      </c>
      <c r="AX24" t="e">
        <f>AX16+AX23</f>
        <v>#DIV/0!</v>
      </c>
      <c r="AY24" t="e">
        <f>AY16+AY23</f>
        <v>#DIV/0!</v>
      </c>
      <c r="AZ24" t="e">
        <f>AZ16+AZ23</f>
        <v>#DIV/0!</v>
      </c>
      <c r="BA24" t="e">
        <f>BA16+BA23</f>
        <v>#DIV/0!</v>
      </c>
      <c r="BB24" t="e">
        <f>BB16+BB23</f>
        <v>#DIV/0!</v>
      </c>
      <c r="BC24" t="e">
        <f>BC16+BC23</f>
        <v>#DIV/0!</v>
      </c>
      <c r="BD24" t="e">
        <f>BD16+BD23</f>
        <v>#DIV/0!</v>
      </c>
      <c r="BE24" t="e">
        <f>BE16+BE23</f>
        <v>#DIV/0!</v>
      </c>
      <c r="BF24" t="e">
        <f>BF16+BF23</f>
        <v>#DIV/0!</v>
      </c>
      <c r="BG24" t="e">
        <f>BG16+BG23</f>
        <v>#DIV/0!</v>
      </c>
      <c r="BH24" t="e">
        <f>BH16+BH23</f>
        <v>#DIV/0!</v>
      </c>
      <c r="BI24" t="e">
        <f>BI16+BI23</f>
        <v>#DIV/0!</v>
      </c>
      <c r="BJ24" t="e">
        <f>BJ16+BJ23</f>
        <v>#DIV/0!</v>
      </c>
      <c r="BK24" t="e">
        <f>BK16+BK23</f>
        <v>#DIV/0!</v>
      </c>
    </row>
    <row r="25" spans="2:63">
      <c r="B25" t="e">
        <f>B17+B24</f>
        <v>#DIV/0!</v>
      </c>
      <c r="C25" t="e">
        <f>C17+C24</f>
        <v>#DIV/0!</v>
      </c>
      <c r="D25" t="e">
        <f>D17+D24</f>
        <v>#DIV/0!</v>
      </c>
      <c r="E25" t="e">
        <f>E17+E24</f>
        <v>#DIV/0!</v>
      </c>
      <c r="F25" t="e">
        <f>F17+F24</f>
        <v>#DIV/0!</v>
      </c>
      <c r="G25" t="e">
        <f>G17+G24</f>
        <v>#DIV/0!</v>
      </c>
      <c r="H25" t="e">
        <f>H17+H24</f>
        <v>#DIV/0!</v>
      </c>
      <c r="I25" t="e">
        <f>I17+I24</f>
        <v>#DIV/0!</v>
      </c>
      <c r="J25" t="e">
        <f>J17+J24</f>
        <v>#DIV/0!</v>
      </c>
      <c r="K25" t="e">
        <f>K17+K24</f>
        <v>#DIV/0!</v>
      </c>
      <c r="L25" t="e">
        <f>L17+L24</f>
        <v>#DIV/0!</v>
      </c>
      <c r="M25" t="e">
        <f>M17+M24</f>
        <v>#DIV/0!</v>
      </c>
      <c r="N25" t="e">
        <f>N17+N24</f>
        <v>#DIV/0!</v>
      </c>
      <c r="O25" t="e">
        <f>O17+O24</f>
        <v>#DIV/0!</v>
      </c>
      <c r="P25" t="e">
        <f>P17+P24</f>
        <v>#DIV/0!</v>
      </c>
      <c r="Q25" t="e">
        <f>Q17+Q24</f>
        <v>#DIV/0!</v>
      </c>
      <c r="R25" t="e">
        <f>R17+R24</f>
        <v>#DIV/0!</v>
      </c>
      <c r="S25" t="e">
        <f>S17+S24</f>
        <v>#DIV/0!</v>
      </c>
      <c r="T25" t="e">
        <f>T17+T24</f>
        <v>#DIV/0!</v>
      </c>
      <c r="U25" t="e">
        <f>U17+U24</f>
        <v>#DIV/0!</v>
      </c>
      <c r="V25" t="e">
        <f>V17+V24</f>
        <v>#DIV/0!</v>
      </c>
      <c r="W25" t="e">
        <f>W17+W24</f>
        <v>#DIV/0!</v>
      </c>
      <c r="X25" t="e">
        <f>X17+X24</f>
        <v>#DIV/0!</v>
      </c>
      <c r="Y25" t="e">
        <f>Y17+Y24</f>
        <v>#DIV/0!</v>
      </c>
      <c r="Z25" t="e">
        <f>Z17+Z24</f>
        <v>#DIV/0!</v>
      </c>
      <c r="AA25" t="e">
        <f>AA17+AA24</f>
        <v>#DIV/0!</v>
      </c>
      <c r="AB25" t="e">
        <f>AB17+AB24</f>
        <v>#DIV/0!</v>
      </c>
      <c r="AC25" t="e">
        <f>AC17+AC24</f>
        <v>#DIV/0!</v>
      </c>
      <c r="AD25" t="e">
        <f>AD17+AD24</f>
        <v>#DIV/0!</v>
      </c>
      <c r="AE25" t="e">
        <f>AE17+AE24</f>
        <v>#DIV/0!</v>
      </c>
      <c r="AF25" s="3">
        <f>AF17+AF24</f>
        <v>75.5131476755798019</v>
      </c>
      <c r="AG25" s="3">
        <f>AG17+AG24</f>
        <v>89.4029509321743063</v>
      </c>
      <c r="AH25" t="e">
        <f>AH17+AH24</f>
        <v>#DIV/0!</v>
      </c>
      <c r="AI25" t="e">
        <f>AI17+AI24</f>
        <v>#DIV/0!</v>
      </c>
      <c r="AJ25" t="e">
        <f>AJ17+AJ24</f>
        <v>#DIV/0!</v>
      </c>
      <c r="AK25" t="e">
        <f>AK17+AK24</f>
        <v>#DIV/0!</v>
      </c>
      <c r="AL25" t="e">
        <f>AL17+AL24</f>
        <v>#DIV/0!</v>
      </c>
      <c r="AM25" t="e">
        <f>AM17+AM24</f>
        <v>#DIV/0!</v>
      </c>
      <c r="AN25" t="e">
        <f>AN17+AN24</f>
        <v>#DIV/0!</v>
      </c>
      <c r="AO25" t="e">
        <f>AO17+AO24</f>
        <v>#DIV/0!</v>
      </c>
      <c r="AP25" t="e">
        <f>AP17+AP24</f>
        <v>#DIV/0!</v>
      </c>
      <c r="AQ25" t="e">
        <f>AQ17+AQ24</f>
        <v>#DIV/0!</v>
      </c>
      <c r="AR25" t="e">
        <f>AR17+AR24</f>
        <v>#DIV/0!</v>
      </c>
      <c r="AS25" t="e">
        <f>AS17+AS24</f>
        <v>#DIV/0!</v>
      </c>
      <c r="AT25" t="e">
        <f>AT17+AT24</f>
        <v>#DIV/0!</v>
      </c>
      <c r="AU25" t="e">
        <f>AU17+AU24</f>
        <v>#DIV/0!</v>
      </c>
      <c r="AV25" t="e">
        <f>AV17+AV24</f>
        <v>#DIV/0!</v>
      </c>
      <c r="AW25" t="e">
        <f>AW17+AW24</f>
        <v>#DIV/0!</v>
      </c>
      <c r="AX25" t="e">
        <f>AX17+AX24</f>
        <v>#DIV/0!</v>
      </c>
      <c r="AY25" t="e">
        <f>AY17+AY24</f>
        <v>#DIV/0!</v>
      </c>
      <c r="AZ25" t="e">
        <f>AZ17+AZ24</f>
        <v>#DIV/0!</v>
      </c>
      <c r="BA25" t="e">
        <f>BA17+BA24</f>
        <v>#DIV/0!</v>
      </c>
      <c r="BB25" t="e">
        <f>BB17+BB24</f>
        <v>#DIV/0!</v>
      </c>
      <c r="BC25" t="e">
        <f>BC17+BC24</f>
        <v>#DIV/0!</v>
      </c>
      <c r="BD25" t="e">
        <f>BD17+BD24</f>
        <v>#DIV/0!</v>
      </c>
      <c r="BE25" t="e">
        <f>BE17+BE24</f>
        <v>#DIV/0!</v>
      </c>
      <c r="BF25" t="e">
        <f>BF17+BF24</f>
        <v>#DIV/0!</v>
      </c>
      <c r="BG25" t="e">
        <f>BG17+BG24</f>
        <v>#DIV/0!</v>
      </c>
      <c r="BH25" t="e">
        <f>BH17+BH24</f>
        <v>#DIV/0!</v>
      </c>
      <c r="BI25" t="e">
        <f>BI17+BI24</f>
        <v>#DIV/0!</v>
      </c>
      <c r="BJ25" t="e">
        <f>BJ17+BJ24</f>
        <v>#DIV/0!</v>
      </c>
      <c r="BK25" t="e">
        <f>BK17+BK24</f>
        <v>#DIV/0!</v>
      </c>
    </row>
    <row r="26" spans="2:63">
      <c r="B26" t="e">
        <f>B18+B25</f>
        <v>#DIV/0!</v>
      </c>
      <c r="C26" t="e">
        <f>C18+C25</f>
        <v>#DIV/0!</v>
      </c>
      <c r="D26" t="e">
        <f>D18+D25</f>
        <v>#DIV/0!</v>
      </c>
      <c r="E26" t="e">
        <f>E18+E25</f>
        <v>#DIV/0!</v>
      </c>
      <c r="F26" t="e">
        <f>F18+F25</f>
        <v>#DIV/0!</v>
      </c>
      <c r="G26" t="e">
        <f>G18+G25</f>
        <v>#DIV/0!</v>
      </c>
      <c r="H26" t="e">
        <f>H18+H25</f>
        <v>#DIV/0!</v>
      </c>
      <c r="I26" t="e">
        <f>I18+I25</f>
        <v>#DIV/0!</v>
      </c>
      <c r="J26" t="e">
        <f>J18+J25</f>
        <v>#DIV/0!</v>
      </c>
      <c r="K26" t="e">
        <f>K18+K25</f>
        <v>#DIV/0!</v>
      </c>
      <c r="L26" t="e">
        <f>L18+L25</f>
        <v>#DIV/0!</v>
      </c>
      <c r="M26" t="e">
        <f>M18+M25</f>
        <v>#DIV/0!</v>
      </c>
      <c r="N26" t="e">
        <f>N18+N25</f>
        <v>#DIV/0!</v>
      </c>
      <c r="O26" t="e">
        <f>O18+O25</f>
        <v>#DIV/0!</v>
      </c>
      <c r="P26" t="e">
        <f>P18+P25</f>
        <v>#DIV/0!</v>
      </c>
      <c r="Q26" t="e">
        <f>Q18+Q25</f>
        <v>#DIV/0!</v>
      </c>
      <c r="R26" t="e">
        <f>R18+R25</f>
        <v>#DIV/0!</v>
      </c>
      <c r="S26" t="e">
        <f>S18+S25</f>
        <v>#DIV/0!</v>
      </c>
      <c r="T26" t="e">
        <f>T18+T25</f>
        <v>#DIV/0!</v>
      </c>
      <c r="U26" t="e">
        <f>U18+U25</f>
        <v>#DIV/0!</v>
      </c>
      <c r="V26" t="e">
        <f>V18+V25</f>
        <v>#DIV/0!</v>
      </c>
      <c r="W26" t="e">
        <f>W18+W25</f>
        <v>#DIV/0!</v>
      </c>
      <c r="X26" t="e">
        <f>X18+X25</f>
        <v>#DIV/0!</v>
      </c>
      <c r="Y26" t="e">
        <f>Y18+Y25</f>
        <v>#DIV/0!</v>
      </c>
      <c r="Z26" t="e">
        <f>Z18+Z25</f>
        <v>#DIV/0!</v>
      </c>
      <c r="AA26" t="e">
        <f>AA18+AA25</f>
        <v>#DIV/0!</v>
      </c>
      <c r="AB26" t="e">
        <f>AB18+AB25</f>
        <v>#DIV/0!</v>
      </c>
      <c r="AC26" t="e">
        <f>AC18+AC25</f>
        <v>#DIV/0!</v>
      </c>
      <c r="AD26" t="e">
        <f>AD18+AD25</f>
        <v>#DIV/0!</v>
      </c>
      <c r="AE26" t="e">
        <f>AE18+AE25</f>
        <v>#DIV/0!</v>
      </c>
      <c r="AF26" s="3">
        <f>AF18+AF25</f>
        <v>99.6199933429492006</v>
      </c>
      <c r="AG26" s="3">
        <f>AG18+AG25</f>
        <v>99.7683861374814001</v>
      </c>
      <c r="AH26" t="e">
        <f>AH18+AH25</f>
        <v>#DIV/0!</v>
      </c>
      <c r="AI26" t="e">
        <f>AI18+AI25</f>
        <v>#DIV/0!</v>
      </c>
      <c r="AJ26" t="e">
        <f>AJ18+AJ25</f>
        <v>#DIV/0!</v>
      </c>
      <c r="AK26" t="e">
        <f>AK18+AK25</f>
        <v>#DIV/0!</v>
      </c>
      <c r="AL26" t="e">
        <f>AL18+AL25</f>
        <v>#DIV/0!</v>
      </c>
      <c r="AM26" t="e">
        <f>AM18+AM25</f>
        <v>#DIV/0!</v>
      </c>
      <c r="AN26" t="e">
        <f>AN18+AN25</f>
        <v>#DIV/0!</v>
      </c>
      <c r="AO26" t="e">
        <f>AO18+AO25</f>
        <v>#DIV/0!</v>
      </c>
      <c r="AP26" t="e">
        <f>AP18+AP25</f>
        <v>#DIV/0!</v>
      </c>
      <c r="AQ26" t="e">
        <f>AQ18+AQ25</f>
        <v>#DIV/0!</v>
      </c>
      <c r="AR26" t="e">
        <f>AR18+AR25</f>
        <v>#DIV/0!</v>
      </c>
      <c r="AS26" t="e">
        <f>AS18+AS25</f>
        <v>#DIV/0!</v>
      </c>
      <c r="AT26" t="e">
        <f>AT18+AT25</f>
        <v>#DIV/0!</v>
      </c>
      <c r="AU26" t="e">
        <f>AU18+AU25</f>
        <v>#DIV/0!</v>
      </c>
      <c r="AV26" t="e">
        <f>AV18+AV25</f>
        <v>#DIV/0!</v>
      </c>
      <c r="AW26" t="e">
        <f>AW18+AW25</f>
        <v>#DIV/0!</v>
      </c>
      <c r="AX26" t="e">
        <f>AX18+AX25</f>
        <v>#DIV/0!</v>
      </c>
      <c r="AY26" t="e">
        <f>AY18+AY25</f>
        <v>#DIV/0!</v>
      </c>
      <c r="AZ26" t="e">
        <f>AZ18+AZ25</f>
        <v>#DIV/0!</v>
      </c>
      <c r="BA26" t="e">
        <f>BA18+BA25</f>
        <v>#DIV/0!</v>
      </c>
      <c r="BB26" t="e">
        <f>BB18+BB25</f>
        <v>#DIV/0!</v>
      </c>
      <c r="BC26" t="e">
        <f>BC18+BC25</f>
        <v>#DIV/0!</v>
      </c>
      <c r="BD26" t="e">
        <f>BD18+BD25</f>
        <v>#DIV/0!</v>
      </c>
      <c r="BE26" t="e">
        <f>BE18+BE25</f>
        <v>#DIV/0!</v>
      </c>
      <c r="BF26" t="e">
        <f>BF18+BF25</f>
        <v>#DIV/0!</v>
      </c>
      <c r="BG26" t="e">
        <f>BG18+BG25</f>
        <v>#DIV/0!</v>
      </c>
      <c r="BH26" t="e">
        <f>BH18+BH25</f>
        <v>#DIV/0!</v>
      </c>
      <c r="BI26" t="e">
        <f>BI18+BI25</f>
        <v>#DIV/0!</v>
      </c>
      <c r="BJ26" t="e">
        <f>BJ18+BJ25</f>
        <v>#DIV/0!</v>
      </c>
      <c r="BK26" t="e">
        <f>BK18+BK25</f>
        <v>#DIV/0!</v>
      </c>
    </row>
    <row r="27" spans="2:63">
      <c r="B27" t="e">
        <f>B19+B26</f>
        <v>#DIV/0!</v>
      </c>
      <c r="C27" t="e">
        <f>C19+C26</f>
        <v>#DIV/0!</v>
      </c>
      <c r="D27" t="e">
        <f>D19+D26</f>
        <v>#DIV/0!</v>
      </c>
      <c r="E27" t="e">
        <f>E19+E26</f>
        <v>#DIV/0!</v>
      </c>
      <c r="F27" t="e">
        <f>F19+F26</f>
        <v>#DIV/0!</v>
      </c>
      <c r="G27" t="e">
        <f>G19+G26</f>
        <v>#DIV/0!</v>
      </c>
      <c r="H27" t="e">
        <f>H19+H26</f>
        <v>#DIV/0!</v>
      </c>
      <c r="I27" t="e">
        <f>I19+I26</f>
        <v>#DIV/0!</v>
      </c>
      <c r="J27" t="e">
        <f>J19+J26</f>
        <v>#DIV/0!</v>
      </c>
      <c r="K27" t="e">
        <f>K19+K26</f>
        <v>#DIV/0!</v>
      </c>
      <c r="L27" t="e">
        <f>L19+L26</f>
        <v>#DIV/0!</v>
      </c>
      <c r="M27" t="e">
        <f>M19+M26</f>
        <v>#DIV/0!</v>
      </c>
      <c r="N27" t="e">
        <f>N19+N26</f>
        <v>#DIV/0!</v>
      </c>
      <c r="O27" t="e">
        <f>O19+O26</f>
        <v>#DIV/0!</v>
      </c>
      <c r="P27" t="e">
        <f>P19+P26</f>
        <v>#DIV/0!</v>
      </c>
      <c r="Q27" t="e">
        <f>Q19+Q26</f>
        <v>#DIV/0!</v>
      </c>
      <c r="R27" t="e">
        <f>R19+R26</f>
        <v>#DIV/0!</v>
      </c>
      <c r="S27" t="e">
        <f>S19+S26</f>
        <v>#DIV/0!</v>
      </c>
      <c r="T27" t="e">
        <f>T19+T26</f>
        <v>#DIV/0!</v>
      </c>
      <c r="U27" t="e">
        <f>U19+U26</f>
        <v>#DIV/0!</v>
      </c>
      <c r="V27" t="e">
        <f>V19+V26</f>
        <v>#DIV/0!</v>
      </c>
      <c r="W27" t="e">
        <f>W19+W26</f>
        <v>#DIV/0!</v>
      </c>
      <c r="X27" t="e">
        <f>X19+X26</f>
        <v>#DIV/0!</v>
      </c>
      <c r="Y27" t="e">
        <f>Y19+Y26</f>
        <v>#DIV/0!</v>
      </c>
      <c r="Z27" t="e">
        <f>Z19+Z26</f>
        <v>#DIV/0!</v>
      </c>
      <c r="AA27" t="e">
        <f>AA19+AA26</f>
        <v>#DIV/0!</v>
      </c>
      <c r="AB27" t="e">
        <f>AB19+AB26</f>
        <v>#DIV/0!</v>
      </c>
      <c r="AC27" t="e">
        <f>AC19+AC26</f>
        <v>#DIV/0!</v>
      </c>
      <c r="AD27" t="e">
        <f>AD19+AD26</f>
        <v>#DIV/0!</v>
      </c>
      <c r="AE27" t="e">
        <f>AE19+AE26</f>
        <v>#DIV/0!</v>
      </c>
      <c r="AF27" s="3">
        <f>AF19+AF26</f>
        <v>99.950072118051807</v>
      </c>
      <c r="AG27" s="3">
        <f>AG19+AG26</f>
        <v>99.9199359487590044</v>
      </c>
      <c r="AH27" t="e">
        <f>AH19+AH26</f>
        <v>#DIV/0!</v>
      </c>
      <c r="AI27" t="e">
        <f>AI19+AI26</f>
        <v>#DIV/0!</v>
      </c>
      <c r="AJ27" t="e">
        <f>AJ19+AJ26</f>
        <v>#DIV/0!</v>
      </c>
      <c r="AK27" t="e">
        <f>AK19+AK26</f>
        <v>#DIV/0!</v>
      </c>
      <c r="AL27" t="e">
        <f>AL19+AL26</f>
        <v>#DIV/0!</v>
      </c>
      <c r="AM27" t="e">
        <f>AM19+AM26</f>
        <v>#DIV/0!</v>
      </c>
      <c r="AN27" t="e">
        <f>AN19+AN26</f>
        <v>#DIV/0!</v>
      </c>
      <c r="AO27" t="e">
        <f>AO19+AO26</f>
        <v>#DIV/0!</v>
      </c>
      <c r="AP27" t="e">
        <f>AP19+AP26</f>
        <v>#DIV/0!</v>
      </c>
      <c r="AQ27" t="e">
        <f>AQ19+AQ26</f>
        <v>#DIV/0!</v>
      </c>
      <c r="AR27" t="e">
        <f>AR19+AR26</f>
        <v>#DIV/0!</v>
      </c>
      <c r="AS27" t="e">
        <f>AS19+AS26</f>
        <v>#DIV/0!</v>
      </c>
      <c r="AT27" t="e">
        <f>AT19+AT26</f>
        <v>#DIV/0!</v>
      </c>
      <c r="AU27" t="e">
        <f>AU19+AU26</f>
        <v>#DIV/0!</v>
      </c>
      <c r="AV27" t="e">
        <f>AV19+AV26</f>
        <v>#DIV/0!</v>
      </c>
      <c r="AW27" t="e">
        <f>AW19+AW26</f>
        <v>#DIV/0!</v>
      </c>
      <c r="AX27" t="e">
        <f>AX19+AX26</f>
        <v>#DIV/0!</v>
      </c>
      <c r="AY27" t="e">
        <f>AY19+AY26</f>
        <v>#DIV/0!</v>
      </c>
      <c r="AZ27" t="e">
        <f>AZ19+AZ26</f>
        <v>#DIV/0!</v>
      </c>
      <c r="BA27" t="e">
        <f>BA19+BA26</f>
        <v>#DIV/0!</v>
      </c>
      <c r="BB27" t="e">
        <f>BB19+BB26</f>
        <v>#DIV/0!</v>
      </c>
      <c r="BC27" t="e">
        <f>BC19+BC26</f>
        <v>#DIV/0!</v>
      </c>
      <c r="BD27" t="e">
        <f>BD19+BD26</f>
        <v>#DIV/0!</v>
      </c>
      <c r="BE27" t="e">
        <f>BE19+BE26</f>
        <v>#DIV/0!</v>
      </c>
      <c r="BF27" t="e">
        <f>BF19+BF26</f>
        <v>#DIV/0!</v>
      </c>
      <c r="BG27" t="e">
        <f>BG19+BG26</f>
        <v>#DIV/0!</v>
      </c>
      <c r="BH27" t="e">
        <f>BH19+BH26</f>
        <v>#DIV/0!</v>
      </c>
      <c r="BI27" t="e">
        <f>BI19+BI26</f>
        <v>#DIV/0!</v>
      </c>
      <c r="BJ27" t="e">
        <f>BJ19+BJ26</f>
        <v>#DIV/0!</v>
      </c>
      <c r="BK27" t="e">
        <f>BK19+BK26</f>
        <v>#DIV/0!</v>
      </c>
    </row>
    <row r="28" spans="2:63">
      <c r="B28" t="e">
        <f>B20+B27</f>
        <v>#DIV/0!</v>
      </c>
      <c r="C28" t="e">
        <f>C20+C27</f>
        <v>#DIV/0!</v>
      </c>
      <c r="D28" t="e">
        <f>D20+D27</f>
        <v>#DIV/0!</v>
      </c>
      <c r="E28" t="e">
        <f>E20+E27</f>
        <v>#DIV/0!</v>
      </c>
      <c r="F28" t="e">
        <f>F20+F27</f>
        <v>#DIV/0!</v>
      </c>
      <c r="G28" t="e">
        <f>G20+G27</f>
        <v>#DIV/0!</v>
      </c>
      <c r="H28" t="e">
        <f>H20+H27</f>
        <v>#DIV/0!</v>
      </c>
      <c r="I28" t="e">
        <f>I20+I27</f>
        <v>#DIV/0!</v>
      </c>
      <c r="J28" t="e">
        <f>J20+J27</f>
        <v>#DIV/0!</v>
      </c>
      <c r="K28" t="e">
        <f>K20+K27</f>
        <v>#DIV/0!</v>
      </c>
      <c r="L28" t="e">
        <f>L20+L27</f>
        <v>#DIV/0!</v>
      </c>
      <c r="M28" t="e">
        <f>M20+M27</f>
        <v>#DIV/0!</v>
      </c>
      <c r="N28" t="e">
        <f>N20+N27</f>
        <v>#DIV/0!</v>
      </c>
      <c r="O28" t="e">
        <f>O20+O27</f>
        <v>#DIV/0!</v>
      </c>
      <c r="P28" t="e">
        <f>P20+P27</f>
        <v>#DIV/0!</v>
      </c>
      <c r="Q28" t="e">
        <f>Q20+Q27</f>
        <v>#DIV/0!</v>
      </c>
      <c r="R28" t="e">
        <f>R20+R27</f>
        <v>#DIV/0!</v>
      </c>
      <c r="S28" t="e">
        <f>S20+S27</f>
        <v>#DIV/0!</v>
      </c>
      <c r="T28" t="e">
        <f>T20+T27</f>
        <v>#DIV/0!</v>
      </c>
      <c r="U28" t="e">
        <f>U20+U27</f>
        <v>#DIV/0!</v>
      </c>
      <c r="V28" t="e">
        <f>V20+V27</f>
        <v>#DIV/0!</v>
      </c>
      <c r="W28" t="e">
        <f>W20+W27</f>
        <v>#DIV/0!</v>
      </c>
      <c r="X28" t="e">
        <f>X20+X27</f>
        <v>#DIV/0!</v>
      </c>
      <c r="Y28" t="e">
        <f>Y20+Y27</f>
        <v>#DIV/0!</v>
      </c>
      <c r="Z28" t="e">
        <f>Z20+Z27</f>
        <v>#DIV/0!</v>
      </c>
      <c r="AA28" t="e">
        <f>AA20+AA27</f>
        <v>#DIV/0!</v>
      </c>
      <c r="AB28" t="e">
        <f>AB20+AB27</f>
        <v>#DIV/0!</v>
      </c>
      <c r="AC28" t="e">
        <f>AC20+AC27</f>
        <v>#DIV/0!</v>
      </c>
      <c r="AD28" t="e">
        <f>AD20+AD27</f>
        <v>#DIV/0!</v>
      </c>
      <c r="AE28" t="e">
        <f>AE20+AE27</f>
        <v>#DIV/0!</v>
      </c>
      <c r="AF28" s="3">
        <f>AF20+AF27</f>
        <v>99.950072118051807</v>
      </c>
      <c r="AG28" s="3">
        <f>AG20+AG27</f>
        <v>99.9256548095619053</v>
      </c>
      <c r="AH28" t="e">
        <f>AH20+AH27</f>
        <v>#DIV/0!</v>
      </c>
      <c r="AI28" t="e">
        <f>AI20+AI27</f>
        <v>#DIV/0!</v>
      </c>
      <c r="AJ28" t="e">
        <f>AJ20+AJ27</f>
        <v>#DIV/0!</v>
      </c>
      <c r="AK28" t="e">
        <f>AK20+AK27</f>
        <v>#DIV/0!</v>
      </c>
      <c r="AL28" t="e">
        <f>AL20+AL27</f>
        <v>#DIV/0!</v>
      </c>
      <c r="AM28" t="e">
        <f>AM20+AM27</f>
        <v>#DIV/0!</v>
      </c>
      <c r="AN28" t="e">
        <f>AN20+AN27</f>
        <v>#DIV/0!</v>
      </c>
      <c r="AO28" t="e">
        <f>AO20+AO27</f>
        <v>#DIV/0!</v>
      </c>
      <c r="AP28" t="e">
        <f>AP20+AP27</f>
        <v>#DIV/0!</v>
      </c>
      <c r="AQ28" t="e">
        <f>AQ20+AQ27</f>
        <v>#DIV/0!</v>
      </c>
      <c r="AR28" t="e">
        <f>AR20+AR27</f>
        <v>#DIV/0!</v>
      </c>
      <c r="AS28" t="e">
        <f>AS20+AS27</f>
        <v>#DIV/0!</v>
      </c>
      <c r="AT28" t="e">
        <f>AT20+AT27</f>
        <v>#DIV/0!</v>
      </c>
      <c r="AU28" t="e">
        <f>AU20+AU27</f>
        <v>#DIV/0!</v>
      </c>
      <c r="AV28" t="e">
        <f>AV20+AV27</f>
        <v>#DIV/0!</v>
      </c>
      <c r="AW28" t="e">
        <f>AW20+AW27</f>
        <v>#DIV/0!</v>
      </c>
      <c r="AX28" t="e">
        <f>AX20+AX27</f>
        <v>#DIV/0!</v>
      </c>
      <c r="AY28" t="e">
        <f>AY20+AY27</f>
        <v>#DIV/0!</v>
      </c>
      <c r="AZ28" t="e">
        <f>AZ20+AZ27</f>
        <v>#DIV/0!</v>
      </c>
      <c r="BA28" t="e">
        <f>BA20+BA27</f>
        <v>#DIV/0!</v>
      </c>
      <c r="BB28" t="e">
        <f>BB20+BB27</f>
        <v>#DIV/0!</v>
      </c>
      <c r="BC28" t="e">
        <f>BC20+BC27</f>
        <v>#DIV/0!</v>
      </c>
      <c r="BD28" t="e">
        <f>BD20+BD27</f>
        <v>#DIV/0!</v>
      </c>
      <c r="BE28" t="e">
        <f>BE20+BE27</f>
        <v>#DIV/0!</v>
      </c>
      <c r="BF28" t="e">
        <f>BF20+BF27</f>
        <v>#DIV/0!</v>
      </c>
      <c r="BG28" t="e">
        <f>BG20+BG27</f>
        <v>#DIV/0!</v>
      </c>
      <c r="BH28" t="e">
        <f>BH20+BH27</f>
        <v>#DIV/0!</v>
      </c>
      <c r="BI28" t="e">
        <f>BI20+BI27</f>
        <v>#DIV/0!</v>
      </c>
      <c r="BJ28" t="e">
        <f>BJ20+BJ27</f>
        <v>#DIV/0!</v>
      </c>
      <c r="BK28" t="e">
        <f>BK20+BK27</f>
        <v>#DIV/0!</v>
      </c>
    </row>
    <row r="29" spans="1:6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</row>
    <row r="30" spans="1:63">
      <c r="A30" t="s">
        <v>45</v>
      </c>
      <c r="B30">
        <f>SUM(B6:B12)</f>
        <v>0</v>
      </c>
      <c r="C30">
        <f>SUM(C6:C12)</f>
        <v>0</v>
      </c>
      <c r="D30">
        <f>SUM(D6:D12)</f>
        <v>0</v>
      </c>
      <c r="E30">
        <f>SUM(E6:E12)</f>
        <v>0</v>
      </c>
      <c r="F30">
        <f>SUM(F6:F12)</f>
        <v>0</v>
      </c>
      <c r="G30">
        <f>SUM(G6:G12)</f>
        <v>0</v>
      </c>
      <c r="H30">
        <f>SUM(H6:H12)</f>
        <v>0</v>
      </c>
      <c r="I30">
        <f>SUM(I6:I12)</f>
        <v>0</v>
      </c>
      <c r="J30">
        <f>SUM(J6:J12)</f>
        <v>0</v>
      </c>
      <c r="K30">
        <f>SUM(K6:K12)</f>
        <v>0</v>
      </c>
      <c r="L30">
        <f>SUM(L6:L12)</f>
        <v>0</v>
      </c>
      <c r="M30">
        <f>SUM(M6:M12)</f>
        <v>0</v>
      </c>
      <c r="N30">
        <f>SUM(N6:N12)</f>
        <v>0</v>
      </c>
      <c r="O30">
        <f>SUM(O6:O12)</f>
        <v>0</v>
      </c>
      <c r="P30">
        <f>SUM(P6:P12)</f>
        <v>0</v>
      </c>
      <c r="Q30">
        <f>SUM(Q6:Q12)</f>
        <v>0</v>
      </c>
      <c r="R30">
        <f>SUM(R6:R12)</f>
        <v>0</v>
      </c>
      <c r="S30">
        <f>SUM(S6:S12)</f>
        <v>0</v>
      </c>
      <c r="T30">
        <f>SUM(T6:T12)</f>
        <v>0</v>
      </c>
      <c r="U30">
        <f>SUM(U6:U12)</f>
        <v>0</v>
      </c>
      <c r="V30">
        <f>SUM(V6:V12)</f>
        <v>0</v>
      </c>
      <c r="W30">
        <f>SUM(W6:W12)</f>
        <v>0</v>
      </c>
      <c r="X30">
        <f>SUM(X6:X12)</f>
        <v>0</v>
      </c>
      <c r="Y30">
        <f>SUM(Y6:Y12)</f>
        <v>0</v>
      </c>
      <c r="Z30">
        <f>SUM(Z6:Z12)</f>
        <v>0</v>
      </c>
      <c r="AA30">
        <f>SUM(AA6:AA12)</f>
        <v>0</v>
      </c>
      <c r="AB30">
        <f>SUM(AB6:AB12)</f>
        <v>0</v>
      </c>
      <c r="AC30">
        <f>SUM(AC6:AC12)</f>
        <v>0</v>
      </c>
      <c r="AD30">
        <f>SUM(AD6:AD12)</f>
        <v>0</v>
      </c>
      <c r="AE30">
        <f>SUM(AE6:AE12)</f>
        <v>0</v>
      </c>
      <c r="AF30" s="3">
        <f>SUM(AF6:AF12)</f>
        <v>360.339999999999975</v>
      </c>
      <c r="AG30" s="3">
        <f>SUM(AG6:AG12)</f>
        <v>349.45999999999998</v>
      </c>
      <c r="AH30">
        <f>SUM(AH6:AH12)</f>
        <v>0</v>
      </c>
      <c r="AI30">
        <f>SUM(AI6:AI12)</f>
        <v>0</v>
      </c>
      <c r="AJ30">
        <f>SUM(AJ6:AJ12)</f>
        <v>0</v>
      </c>
      <c r="AK30">
        <f>SUM(AK6:AK12)</f>
        <v>0</v>
      </c>
      <c r="AL30">
        <f>SUM(AL6:AL12)</f>
        <v>0</v>
      </c>
      <c r="AM30">
        <f>SUM(AM6:AM12)</f>
        <v>0</v>
      </c>
      <c r="AN30">
        <f>SUM(AN6:AN12)</f>
        <v>0</v>
      </c>
      <c r="AO30">
        <f>SUM(AO6:AO12)</f>
        <v>0</v>
      </c>
      <c r="AP30">
        <f>SUM(AP6:AP12)</f>
        <v>0</v>
      </c>
      <c r="AQ30">
        <f>SUM(AQ6:AQ12)</f>
        <v>0</v>
      </c>
      <c r="AR30">
        <f>SUM(AR6:AR12)</f>
        <v>0</v>
      </c>
      <c r="AS30">
        <f>SUM(AS6:AS12)</f>
        <v>0</v>
      </c>
      <c r="AT30">
        <f>SUM(AT6:AT12)</f>
        <v>0</v>
      </c>
      <c r="AU30">
        <f>SUM(AU6:AU12)</f>
        <v>0</v>
      </c>
      <c r="AV30">
        <f>SUM(AV6:AV12)</f>
        <v>0</v>
      </c>
      <c r="AW30">
        <f>SUM(AW6:AW12)</f>
        <v>0</v>
      </c>
      <c r="AX30">
        <f>SUM(AX6:AX12)</f>
        <v>0</v>
      </c>
      <c r="AY30">
        <f>SUM(AY6:AY12)</f>
        <v>0</v>
      </c>
      <c r="AZ30">
        <f>SUM(AZ6:AZ12)</f>
        <v>0</v>
      </c>
      <c r="BA30">
        <f>SUM(BA6:BA12)</f>
        <v>0</v>
      </c>
      <c r="BB30">
        <f>SUM(BB6:BB12)</f>
        <v>0</v>
      </c>
      <c r="BC30">
        <f>SUM(BC6:BC12)</f>
        <v>0</v>
      </c>
      <c r="BD30">
        <f>SUM(BD6:BD12)</f>
        <v>0</v>
      </c>
      <c r="BE30">
        <f>SUM(BE6:BE12)</f>
        <v>0</v>
      </c>
      <c r="BF30">
        <f>SUM(BF6:BF12)</f>
        <v>0</v>
      </c>
      <c r="BG30">
        <f>SUM(BG6:BG12)</f>
        <v>0</v>
      </c>
      <c r="BH30">
        <f>SUM(BH6:BH12)</f>
        <v>0</v>
      </c>
      <c r="BI30">
        <f>SUM(BI6:BI12)</f>
        <v>0</v>
      </c>
      <c r="BJ30">
        <f>SUM(BJ6:BJ12)</f>
        <v>0</v>
      </c>
      <c r="BK30">
        <f>SUM(BK6:BK12)</f>
        <v>0</v>
      </c>
    </row>
    <row r="31" spans="1:63">
      <c r="A31" t="s">
        <v>46</v>
      </c>
      <c r="B31">
        <f>B4-B30</f>
        <v>0</v>
      </c>
      <c r="C31">
        <f>C4-C30</f>
        <v>0</v>
      </c>
      <c r="D31">
        <f>D4-D30</f>
        <v>0</v>
      </c>
      <c r="E31">
        <f>E4-E30</f>
        <v>0</v>
      </c>
      <c r="F31">
        <f>F4-F30</f>
        <v>0</v>
      </c>
      <c r="G31">
        <f>G4-G30</f>
        <v>0</v>
      </c>
      <c r="H31">
        <f>H4-H30</f>
        <v>0</v>
      </c>
      <c r="I31">
        <f>I4-I30</f>
        <v>0</v>
      </c>
      <c r="J31">
        <f>J4-J30</f>
        <v>0</v>
      </c>
      <c r="K31">
        <f>K4-K30</f>
        <v>0</v>
      </c>
      <c r="L31">
        <f>L4-L30</f>
        <v>0</v>
      </c>
      <c r="M31">
        <f>M4-M30</f>
        <v>0</v>
      </c>
      <c r="N31">
        <f>N4-N30</f>
        <v>0</v>
      </c>
      <c r="O31">
        <f>O4-O30</f>
        <v>0</v>
      </c>
      <c r="P31">
        <f>P4-P30</f>
        <v>0</v>
      </c>
      <c r="Q31">
        <f>Q4-Q30</f>
        <v>0</v>
      </c>
      <c r="R31">
        <f>R4-R30</f>
        <v>0</v>
      </c>
      <c r="S31">
        <f>S4-S30</f>
        <v>0</v>
      </c>
      <c r="T31">
        <f>T4-T30</f>
        <v>0</v>
      </c>
      <c r="U31">
        <f>U4-U30</f>
        <v>0</v>
      </c>
      <c r="V31">
        <f>V4-V30</f>
        <v>0</v>
      </c>
      <c r="W31">
        <f>W4-W30</f>
        <v>0</v>
      </c>
      <c r="X31">
        <f>X4-X30</f>
        <v>0</v>
      </c>
      <c r="Y31">
        <f>Y4-Y30</f>
        <v>0</v>
      </c>
      <c r="Z31">
        <f>Z4-Z30</f>
        <v>0</v>
      </c>
      <c r="AA31">
        <f>AA4-AA30</f>
        <v>0</v>
      </c>
      <c r="AB31">
        <f>AB4-AB30</f>
        <v>0</v>
      </c>
      <c r="AC31">
        <f>AC4-AC30</f>
        <v>0</v>
      </c>
      <c r="AD31">
        <f>AD4-AD30</f>
        <v>0</v>
      </c>
      <c r="AE31">
        <f>AE4-AE30</f>
        <v>0</v>
      </c>
      <c r="AF31" s="3">
        <f>AF4-AF30</f>
        <v>0.180000000000006999</v>
      </c>
      <c r="AG31" s="3">
        <f>AG4-AG30</f>
        <v>0.260000000000048015</v>
      </c>
      <c r="AH31">
        <f>AH4-AH30</f>
        <v>0</v>
      </c>
      <c r="AI31">
        <f>AI4-AI30</f>
        <v>0</v>
      </c>
      <c r="AJ31">
        <f>AJ4-AJ30</f>
        <v>0</v>
      </c>
      <c r="AK31">
        <f>AK4-AK30</f>
        <v>0</v>
      </c>
      <c r="AL31">
        <f>AL4-AL30</f>
        <v>0</v>
      </c>
      <c r="AM31">
        <f>AM4-AM30</f>
        <v>0</v>
      </c>
      <c r="AN31">
        <f>AN4-AN30</f>
        <v>0</v>
      </c>
      <c r="AO31">
        <f>AO4-AO30</f>
        <v>0</v>
      </c>
      <c r="AP31">
        <f>AP4-AP30</f>
        <v>0</v>
      </c>
      <c r="AQ31">
        <f>AQ4-AQ30</f>
        <v>0</v>
      </c>
      <c r="AR31">
        <f>AR4-AR30</f>
        <v>0</v>
      </c>
      <c r="AS31">
        <f>AS4-AS30</f>
        <v>0</v>
      </c>
      <c r="AT31">
        <f>AT4-AT30</f>
        <v>0</v>
      </c>
      <c r="AU31">
        <f>AU4-AU30</f>
        <v>0</v>
      </c>
      <c r="AV31">
        <f>AV4-AV30</f>
        <v>0</v>
      </c>
      <c r="AW31">
        <f>AW4-AW30</f>
        <v>0</v>
      </c>
      <c r="AX31">
        <f>AX4-AX30</f>
        <v>0</v>
      </c>
      <c r="AY31">
        <f>AY4-AY30</f>
        <v>0</v>
      </c>
      <c r="AZ31">
        <f>AZ4-AZ30</f>
        <v>0</v>
      </c>
      <c r="BA31">
        <f>BA4-BA30</f>
        <v>0</v>
      </c>
      <c r="BB31">
        <f>BB4-BB30</f>
        <v>0</v>
      </c>
      <c r="BC31">
        <f>BC4-BC30</f>
        <v>0</v>
      </c>
      <c r="BD31">
        <f>BD4-BD30</f>
        <v>0</v>
      </c>
      <c r="BE31">
        <f>BE4-BE30</f>
        <v>0</v>
      </c>
      <c r="BF31">
        <f>BF4-BF30</f>
        <v>0</v>
      </c>
      <c r="BG31">
        <f>BG4-BG30</f>
        <v>0</v>
      </c>
      <c r="BH31">
        <f>BH4-BH30</f>
        <v>0</v>
      </c>
      <c r="BI31">
        <f>BI4-BI30</f>
        <v>0</v>
      </c>
      <c r="BJ31">
        <f>BJ4-BJ30</f>
        <v>0</v>
      </c>
      <c r="BK31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BT36"/>
  <sheetViews>
    <sheetView view="normal" topLeftCell="AK1" workbookViewId="0">
      <selection activeCell="AK11" sqref="AK11"/>
    </sheetView>
  </sheetViews>
  <sheetFormatPr defaultRowHeight="15.40"/>
  <cols>
    <col min="32" max="33" width="9.178571" customWidth="1" style="3"/>
    <col min="34" max="35" width="15.544643" customWidth="1" style="3"/>
    <col min="36" max="36" width="9.000000" customWidth="1" style="3"/>
    <col min="37" max="37" width="14.178571" customWidth="1"/>
    <col min="69" max="69" width="10.000000" customWidth="1"/>
    <col min="70" max="70" width="14.812500" customWidth="1"/>
    <col min="71" max="71" width="23.178571" customWidth="1"/>
    <col min="72" max="72" width="11.178571" customWidth="1"/>
  </cols>
  <sheetData>
    <row r="1" spans="1:72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9"/>
      <c r="AG1" s="59"/>
      <c r="AH1" s="59"/>
      <c r="AI1" s="59"/>
      <c r="AJ1" s="59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24"/>
      <c r="BF1" s="25"/>
      <c r="BG1" s="25"/>
      <c r="BH1" s="24"/>
      <c r="BI1" s="5"/>
      <c r="BJ1" s="5"/>
      <c r="BK1" s="5"/>
      <c r="BL1" s="5"/>
      <c r="BM1" s="7"/>
      <c r="BN1" s="7"/>
      <c r="BO1" s="7"/>
      <c r="BP1" s="7"/>
      <c r="BQ1" s="7"/>
      <c r="BR1" s="7"/>
      <c r="BS1" s="7"/>
      <c r="BT1" s="7"/>
    </row>
    <row r="2" spans="1:72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40" t="s">
        <v>17</v>
      </c>
      <c r="AG2" s="40" t="s">
        <v>17</v>
      </c>
      <c r="AH2" s="40" t="s">
        <v>17</v>
      </c>
      <c r="AI2" s="40" t="s">
        <v>17</v>
      </c>
      <c r="AJ2" s="40" t="s">
        <v>17</v>
      </c>
      <c r="AK2" s="9" t="s">
        <v>17</v>
      </c>
      <c r="AL2" s="9" t="s">
        <v>18</v>
      </c>
      <c r="AM2" s="9" t="s">
        <v>18</v>
      </c>
      <c r="AN2" s="9" t="s">
        <v>19</v>
      </c>
      <c r="AO2" s="9" t="s">
        <v>19</v>
      </c>
      <c r="AP2" s="9" t="s">
        <v>20</v>
      </c>
      <c r="AQ2" s="9" t="s">
        <v>20</v>
      </c>
      <c r="AR2" s="9" t="s">
        <v>21</v>
      </c>
      <c r="AS2" s="9" t="s">
        <v>21</v>
      </c>
      <c r="AT2" s="9" t="s">
        <v>22</v>
      </c>
      <c r="AU2" s="9" t="s">
        <v>22</v>
      </c>
      <c r="AV2" s="9" t="s">
        <v>23</v>
      </c>
      <c r="AW2" s="9" t="s">
        <v>23</v>
      </c>
      <c r="AX2" s="9" t="s">
        <v>24</v>
      </c>
      <c r="AY2" s="9" t="s">
        <v>24</v>
      </c>
      <c r="AZ2" s="9" t="s">
        <v>25</v>
      </c>
      <c r="BA2" s="9" t="s">
        <v>25</v>
      </c>
      <c r="BB2" s="9" t="s">
        <v>26</v>
      </c>
      <c r="BC2" s="9" t="s">
        <v>26</v>
      </c>
      <c r="BD2" s="9" t="s">
        <v>27</v>
      </c>
      <c r="BE2" s="26" t="s">
        <v>27</v>
      </c>
      <c r="BF2" s="26" t="s">
        <v>28</v>
      </c>
      <c r="BG2" s="26" t="s">
        <v>28</v>
      </c>
      <c r="BH2" s="26" t="s">
        <v>29</v>
      </c>
      <c r="BI2" s="9" t="s">
        <v>29</v>
      </c>
      <c r="BJ2" s="9" t="s">
        <v>30</v>
      </c>
      <c r="BK2" s="9" t="s">
        <v>30</v>
      </c>
      <c r="BL2" s="9" t="s">
        <v>31</v>
      </c>
      <c r="BM2" s="9" t="s">
        <v>31</v>
      </c>
      <c r="BN2" s="9" t="s">
        <v>32</v>
      </c>
      <c r="BO2" s="9" t="s">
        <v>33</v>
      </c>
      <c r="BP2" s="9" t="s">
        <v>66</v>
      </c>
      <c r="BQ2" s="9" t="s">
        <v>66</v>
      </c>
      <c r="BR2" s="9" t="s">
        <v>171</v>
      </c>
      <c r="BS2" s="9" t="s">
        <v>172</v>
      </c>
      <c r="BT2" s="9" t="s">
        <v>172</v>
      </c>
    </row>
    <row r="3" spans="1:72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40" t="s">
        <v>173</v>
      </c>
      <c r="AG3" s="40" t="s">
        <v>174</v>
      </c>
      <c r="AH3" s="40" t="s">
        <v>175</v>
      </c>
      <c r="AI3" s="40" t="s">
        <v>176</v>
      </c>
      <c r="AJ3" s="40" t="s">
        <v>36</v>
      </c>
      <c r="AK3" s="9" t="s">
        <v>177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9" t="s">
        <v>36</v>
      </c>
      <c r="BB3" s="9" t="s">
        <v>35</v>
      </c>
      <c r="BC3" s="9" t="s">
        <v>36</v>
      </c>
      <c r="BD3" s="9" t="s">
        <v>35</v>
      </c>
      <c r="BE3" s="26" t="s">
        <v>36</v>
      </c>
      <c r="BF3" s="26" t="s">
        <v>35</v>
      </c>
      <c r="BG3" s="26" t="s">
        <v>36</v>
      </c>
      <c r="BH3" s="26" t="s">
        <v>35</v>
      </c>
      <c r="BI3" s="9" t="s">
        <v>36</v>
      </c>
      <c r="BJ3" s="9" t="s">
        <v>35</v>
      </c>
      <c r="BK3" s="9" t="s">
        <v>36</v>
      </c>
      <c r="BL3" s="9" t="s">
        <v>35</v>
      </c>
      <c r="BM3" s="9" t="s">
        <v>36</v>
      </c>
      <c r="BN3" s="9" t="s">
        <v>35</v>
      </c>
      <c r="BO3" s="9" t="s">
        <v>36</v>
      </c>
      <c r="BP3" s="9" t="s">
        <v>36</v>
      </c>
      <c r="BQ3" s="9" t="s">
        <v>156</v>
      </c>
      <c r="BR3" s="9" t="s">
        <v>156</v>
      </c>
      <c r="BS3" s="9" t="s">
        <v>178</v>
      </c>
      <c r="BT3" s="9" t="s">
        <v>179</v>
      </c>
    </row>
    <row r="4" spans="1:72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1" t="n">
        <v>309.370000000000005</v>
      </c>
      <c r="AG4" s="31" t="n">
        <v>305</v>
      </c>
      <c r="AH4" s="31" t="n">
        <v>198.159999999999997</v>
      </c>
      <c r="AI4" s="31" t="n">
        <v>329.589999999999975</v>
      </c>
      <c r="AJ4" s="31" t="n">
        <v>251.669999999999987</v>
      </c>
      <c r="AK4" s="30" t="n">
        <v>200.599999999999994</v>
      </c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1"/>
      <c r="BF4" s="30"/>
      <c r="BG4" s="30"/>
      <c r="BH4" s="31"/>
      <c r="BI4" s="30"/>
      <c r="BJ4" s="30"/>
      <c r="BK4" s="30"/>
      <c r="BL4" s="30"/>
      <c r="BM4" s="30"/>
      <c r="BN4" s="30"/>
      <c r="BO4" s="27"/>
      <c r="BP4" s="27" t="n">
        <v>296.079999999999984</v>
      </c>
      <c r="BQ4" s="27" t="n">
        <v>240.889999999999986</v>
      </c>
      <c r="BR4" s="27" t="n">
        <v>234.300000000000011</v>
      </c>
      <c r="BS4" s="27" t="n">
        <v>234.300000000000011</v>
      </c>
      <c r="BT4" s="27" t="n">
        <v>309.5</v>
      </c>
    </row>
    <row r="5" spans="1:72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28"/>
      <c r="BP5" s="28"/>
      <c r="BQ5" s="28"/>
      <c r="BR5" s="28"/>
      <c r="BS5" s="28"/>
      <c r="BT5" s="28"/>
    </row>
    <row r="6" spans="1:72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1" t="n">
        <v>0.15</v>
      </c>
      <c r="AG6" s="31" t="n">
        <v>0.310000000000000009</v>
      </c>
      <c r="AH6" s="31" t="n">
        <v>0.2</v>
      </c>
      <c r="AI6" s="31" t="n">
        <v>0</v>
      </c>
      <c r="AJ6" s="31" t="n">
        <v>0.08</v>
      </c>
      <c r="AK6" s="30" t="n">
        <v>0.429999999999999982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  <c r="BF6" s="30"/>
      <c r="BG6" s="30"/>
      <c r="BH6" s="31"/>
      <c r="BI6" s="30"/>
      <c r="BJ6" s="30"/>
      <c r="BK6" s="30"/>
      <c r="BL6" s="30"/>
      <c r="BM6" s="30"/>
      <c r="BN6" s="30"/>
      <c r="BO6" s="27"/>
      <c r="BP6" s="27" t="n">
        <v>0</v>
      </c>
      <c r="BQ6" s="27" t="n">
        <v>0.06</v>
      </c>
      <c r="BR6" s="27" t="n">
        <v>0.379999999999999982</v>
      </c>
      <c r="BS6" s="27" t="n">
        <v>0.379999999999999982</v>
      </c>
      <c r="BT6" s="27" t="n">
        <v>0.04</v>
      </c>
    </row>
    <row r="7" spans="1:72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1" t="n">
        <v>0.140000000000000018</v>
      </c>
      <c r="AG7" s="31" t="n">
        <v>3.04000000000000004</v>
      </c>
      <c r="AH7" s="31" t="n">
        <v>0.140000000000000018</v>
      </c>
      <c r="AI7" s="31" t="n">
        <v>0.01</v>
      </c>
      <c r="AJ7" s="31" t="n">
        <v>0.06</v>
      </c>
      <c r="AK7" s="30" t="n">
        <v>2.20999999999999996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  <c r="BF7" s="30"/>
      <c r="BG7" s="30"/>
      <c r="BH7" s="31"/>
      <c r="BI7" s="30"/>
      <c r="BJ7" s="30"/>
      <c r="BK7" s="30"/>
      <c r="BL7" s="30"/>
      <c r="BM7" s="30"/>
      <c r="BN7" s="30"/>
      <c r="BO7" s="27"/>
      <c r="BP7" s="27" t="n">
        <v>0</v>
      </c>
      <c r="BQ7" s="27" t="n">
        <v>0.440000000000000036</v>
      </c>
      <c r="BR7" s="27" t="n">
        <v>0.270000000000000018</v>
      </c>
      <c r="BS7" s="27" t="n">
        <v>0.270000000000000018</v>
      </c>
      <c r="BT7" s="27" t="n">
        <v>0.04</v>
      </c>
    </row>
    <row r="8" spans="1:72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1" t="n">
        <v>2.54000000000000004</v>
      </c>
      <c r="AG8" s="31" t="n">
        <v>77.4599999999999795</v>
      </c>
      <c r="AH8" s="31" t="n">
        <v>7.38999999999999968</v>
      </c>
      <c r="AI8" s="31" t="n">
        <v>1.53000000000000007</v>
      </c>
      <c r="AJ8" s="31" t="n">
        <v>1.45999999999999996</v>
      </c>
      <c r="AK8" s="31" t="n">
        <v>16.4899999999999984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  <c r="BF8" s="30"/>
      <c r="BG8" s="30"/>
      <c r="BH8" s="31"/>
      <c r="BI8" s="30"/>
      <c r="BJ8" s="30"/>
      <c r="BK8" s="30"/>
      <c r="BL8" s="30"/>
      <c r="BM8" s="30"/>
      <c r="BN8" s="30"/>
      <c r="BO8" s="27"/>
      <c r="BP8" s="27" t="n">
        <v>1.35000000000000009</v>
      </c>
      <c r="BQ8" s="27" t="n">
        <v>32.1099999999999994</v>
      </c>
      <c r="BR8" s="27" t="n">
        <v>6.94000000000000039</v>
      </c>
      <c r="BS8" s="27" t="n">
        <v>6.94000000000000039</v>
      </c>
      <c r="BT8" s="27" t="n">
        <v>12.3399999999999999</v>
      </c>
    </row>
    <row r="9" spans="1:72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1" t="n">
        <v>271.870000000000005</v>
      </c>
      <c r="AG9" s="31" t="n">
        <v>208.530000000000001</v>
      </c>
      <c r="AH9" s="31" t="n">
        <v>175.930000000000007</v>
      </c>
      <c r="AI9" s="31" t="n">
        <v>267.220000000000027</v>
      </c>
      <c r="AJ9" s="31" t="n">
        <v>100.159999999999997</v>
      </c>
      <c r="AK9" s="31" t="n">
        <v>149.639999999999986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  <c r="BF9" s="30"/>
      <c r="BG9" s="30"/>
      <c r="BH9" s="31"/>
      <c r="BI9" s="30"/>
      <c r="BJ9" s="30"/>
      <c r="BK9" s="30"/>
      <c r="BL9" s="30"/>
      <c r="BM9" s="30"/>
      <c r="BN9" s="30"/>
      <c r="BO9" s="27"/>
      <c r="BP9" s="27" t="n">
        <v>37.3200000000000003</v>
      </c>
      <c r="BQ9" s="27" t="n">
        <v>110.670000000000002</v>
      </c>
      <c r="BR9" s="27" t="n">
        <v>86.5</v>
      </c>
      <c r="BS9" s="27" t="n">
        <v>86.5</v>
      </c>
      <c r="BT9" s="27" t="n">
        <v>291.829999999999984</v>
      </c>
    </row>
    <row r="10" spans="1:72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1" t="n">
        <v>34.6899999999999977</v>
      </c>
      <c r="AG10" s="31" t="n">
        <v>15.4900000000000002</v>
      </c>
      <c r="AH10" s="31" t="n">
        <v>14.2599999999999998</v>
      </c>
      <c r="AI10" s="31" t="n">
        <v>60.1000000000000014</v>
      </c>
      <c r="AJ10" s="31" t="n">
        <v>142.740000000000009</v>
      </c>
      <c r="AK10" s="31" t="n">
        <v>30.9899999999999984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1"/>
      <c r="BF10" s="30"/>
      <c r="BG10" s="30"/>
      <c r="BH10" s="31"/>
      <c r="BI10" s="30"/>
      <c r="BJ10" s="30"/>
      <c r="BK10" s="30"/>
      <c r="BL10" s="30"/>
      <c r="BM10" s="30"/>
      <c r="BN10" s="30"/>
      <c r="BO10" s="27"/>
      <c r="BP10" s="27" t="n">
        <v>246.97999999999999</v>
      </c>
      <c r="BQ10" s="27" t="n">
        <v>96.0600000000000023</v>
      </c>
      <c r="BR10" s="27" t="n">
        <v>136.569999999999993</v>
      </c>
      <c r="BS10" s="27" t="n">
        <v>136.569999999999993</v>
      </c>
      <c r="BT10" s="27" t="n">
        <v>5.20999999999999996</v>
      </c>
    </row>
    <row r="11" spans="1:72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1" t="n">
        <v>0.1</v>
      </c>
      <c r="AG11" s="31" t="n">
        <v>0.119999999999999996</v>
      </c>
      <c r="AH11" s="31" t="n">
        <v>0.429999999999999982</v>
      </c>
      <c r="AI11" s="31" t="n">
        <v>0.530000000000000071</v>
      </c>
      <c r="AJ11" s="31" t="n">
        <v>7.09999999999999964</v>
      </c>
      <c r="AK11" s="31" t="n">
        <v>0.719999999999999929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  <c r="BF11" s="30"/>
      <c r="BG11" s="30"/>
      <c r="BH11" s="31"/>
      <c r="BI11" s="30"/>
      <c r="BJ11" s="30"/>
      <c r="BK11" s="30"/>
      <c r="BL11" s="30"/>
      <c r="BM11" s="30"/>
      <c r="BN11" s="30"/>
      <c r="BO11" s="27"/>
      <c r="BP11" s="27" t="n">
        <v>10.2200000000000006</v>
      </c>
      <c r="BQ11" s="27" t="n">
        <v>1.92999999999999989</v>
      </c>
      <c r="BR11" s="27" t="n">
        <v>3.33000000000000007</v>
      </c>
      <c r="BS11" s="27" t="n">
        <v>3.33000000000000007</v>
      </c>
      <c r="BT11" s="27" t="n">
        <v>0.03</v>
      </c>
    </row>
    <row r="12" spans="1:72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1" t="n">
        <v>0.04</v>
      </c>
      <c r="AG12" s="31" t="n">
        <v>0.01</v>
      </c>
      <c r="AH12" s="31" t="n">
        <v>0.05</v>
      </c>
      <c r="AI12" s="31" t="n">
        <v>0.2</v>
      </c>
      <c r="AJ12" s="31" t="n">
        <v>0.140000000000000018</v>
      </c>
      <c r="AK12" s="31" t="n">
        <v>0.25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1"/>
      <c r="BF12" s="30"/>
      <c r="BG12" s="30"/>
      <c r="BH12" s="31"/>
      <c r="BI12" s="30"/>
      <c r="BJ12" s="30"/>
      <c r="BK12" s="30"/>
      <c r="BL12" s="30"/>
      <c r="BM12" s="30"/>
      <c r="BN12" s="30"/>
      <c r="BO12" s="27"/>
      <c r="BP12" s="27" t="n">
        <v>0.210000000000000009</v>
      </c>
      <c r="BQ12" s="27" t="n">
        <v>0.09</v>
      </c>
      <c r="BR12" s="27" t="n">
        <v>0.280000000000000036</v>
      </c>
      <c r="BS12" s="27" t="n">
        <v>0.280000000000000036</v>
      </c>
      <c r="BT12" s="27" t="n">
        <v>0.04</v>
      </c>
    </row>
    <row r="13" spans="1:72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 t="s">
        <v>115</v>
      </c>
      <c r="AJ13" s="32" t="s">
        <v>115</v>
      </c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28"/>
      <c r="BP13" s="28"/>
      <c r="BQ13" s="28"/>
      <c r="BR13" s="28"/>
      <c r="BS13" s="28"/>
      <c r="BT13" s="28"/>
    </row>
    <row r="14" spans="1:72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61">
        <f>(AF6/AF$4)*100</f>
        <v>0.0484856320909999994</v>
      </c>
      <c r="AG14" s="61">
        <f>(AG6/AG$4)*100</f>
        <v>0.101639344262299991</v>
      </c>
      <c r="AH14" s="61">
        <f>(AH6/AH$4)*100</f>
        <v>0.100928542591799997</v>
      </c>
      <c r="AI14" s="61">
        <f>(AI6/AI$4)*100</f>
        <v>0</v>
      </c>
      <c r="AJ14" s="61">
        <f>(AJ6/AJ$4)*100</f>
        <v>0.0317876584416000041</v>
      </c>
      <c r="AK14" s="33">
        <f>(AK6/AK$4)*100</f>
        <v>0.214356929212399994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33" t="e">
        <f>(BK6/BK$4)*100</f>
        <v>#DIV/0!</v>
      </c>
      <c r="BL14" s="33" t="e">
        <f>(BL6/BL$4)*100</f>
        <v>#DIV/0!</v>
      </c>
      <c r="BM14" s="33" t="e">
        <f>(BM6/BM$4)*100</f>
        <v>#DIV/0!</v>
      </c>
      <c r="BN14" s="33" t="e">
        <f>(BN6/BN$4)*100</f>
        <v>#DIV/0!</v>
      </c>
      <c r="BO14" s="29" t="e">
        <f>(BO6/BO$4)*100</f>
        <v>#DIV/0!</v>
      </c>
      <c r="BP14" s="29">
        <f>(BP6/BP$4)*100</f>
        <v>0</v>
      </c>
      <c r="BQ14" s="29">
        <f>(BQ6/BQ$4)*100</f>
        <v>0.0249076341898999987</v>
      </c>
      <c r="BR14" s="29">
        <f>(BR6/BR$4)*100</f>
        <v>0.162185232607799978</v>
      </c>
      <c r="BS14" s="29">
        <f>(BS6/BS$4)*100</f>
        <v>0.162185232607799978</v>
      </c>
      <c r="BT14" s="29">
        <f>(BT6/BT$4)*100</f>
        <v>0.0129240710824000015</v>
      </c>
    </row>
    <row r="15" spans="1:72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61">
        <f>(AF7/AF$4)*100</f>
        <v>0.0452532566182999929</v>
      </c>
      <c r="AG15" s="61">
        <f>(AG7/AG$4)*100</f>
        <v>0.996721311475399929</v>
      </c>
      <c r="AH15" s="61">
        <f>(AH7/AH$4)*100</f>
        <v>0.0706499798143000035</v>
      </c>
      <c r="AI15" s="61">
        <f>(AI7/AI$4)*100</f>
        <v>0.0030340726357000003</v>
      </c>
      <c r="AJ15" s="61">
        <f>(AJ7/AJ$4)*100</f>
        <v>0.0238407438311999975</v>
      </c>
      <c r="AK15" s="33">
        <f>(AK7/AK$4)*100</f>
        <v>1.10169491525419994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33" t="e">
        <f>(BK7/BK$4)*100</f>
        <v>#DIV/0!</v>
      </c>
      <c r="BL15" s="33" t="e">
        <f>(BL7/BL$4)*100</f>
        <v>#DIV/0!</v>
      </c>
      <c r="BM15" s="33" t="e">
        <f>(BM7/BM$4)*100</f>
        <v>#DIV/0!</v>
      </c>
      <c r="BN15" s="33" t="e">
        <f>(BN7/BN$4)*100</f>
        <v>#DIV/0!</v>
      </c>
      <c r="BO15" s="29" t="e">
        <f>(BO7/BO$4)*100</f>
        <v>#DIV/0!</v>
      </c>
      <c r="BP15" s="29">
        <f>(BP7/BP$4)*100</f>
        <v>0</v>
      </c>
      <c r="BQ15" s="29">
        <f>(BQ7/BQ$4)*100</f>
        <v>0.182655984059099996</v>
      </c>
      <c r="BR15" s="29">
        <f>(BR7/BR$4)*100</f>
        <v>0.115236875800299998</v>
      </c>
      <c r="BS15" s="29">
        <f>(BS7/BS$4)*100</f>
        <v>0.115236875800299998</v>
      </c>
      <c r="BT15" s="29">
        <f>(BT7/BT$4)*100</f>
        <v>0.0129240710824000015</v>
      </c>
    </row>
    <row r="16" spans="1:72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61">
        <f>(AF8/AF$4)*100</f>
        <v>0.821023370074700054</v>
      </c>
      <c r="AG16" s="61">
        <f>(AG8/AG$4)*100</f>
        <v>25.3967213114753996</v>
      </c>
      <c r="AH16" s="61">
        <f>(AH8/AH$4)*100</f>
        <v>3.72930964876869986</v>
      </c>
      <c r="AI16" s="61">
        <f>(AI8/AI$4)*100</f>
        <v>0.464213113261900023</v>
      </c>
      <c r="AJ16" s="61">
        <f>(AJ8/AJ$4)*100</f>
        <v>0.58012476655940004</v>
      </c>
      <c r="AK16" s="33">
        <f>(AK8/AK$4)*100</f>
        <v>8.2203389830507998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33" t="e">
        <f>(BK8/BK$4)*100</f>
        <v>#DIV/0!</v>
      </c>
      <c r="BL16" s="33" t="e">
        <f>(BL8/BL$4)*100</f>
        <v>#DIV/0!</v>
      </c>
      <c r="BM16" s="33" t="e">
        <f>(BM8/BM$4)*100</f>
        <v>#DIV/0!</v>
      </c>
      <c r="BN16" s="33" t="e">
        <f>(BN8/BN$4)*100</f>
        <v>#DIV/0!</v>
      </c>
      <c r="BO16" s="29" t="e">
        <f>(BO8/BO$4)*100</f>
        <v>#DIV/0!</v>
      </c>
      <c r="BP16" s="29">
        <f>(BP8/BP$4)*100</f>
        <v>0.455957849229899992</v>
      </c>
      <c r="BQ16" s="29">
        <f>(BQ8/BQ$4)*100</f>
        <v>13.3297355639504005</v>
      </c>
      <c r="BR16" s="29">
        <f>(BR8/BR$4)*100</f>
        <v>2.9620145113102998</v>
      </c>
      <c r="BS16" s="29">
        <f>(BS8/BS$4)*100</f>
        <v>2.9620145113102998</v>
      </c>
      <c r="BT16" s="29">
        <f>(BT8/BT$4)*100</f>
        <v>3.98707592891760001</v>
      </c>
    </row>
    <row r="17" spans="1:72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61">
        <f>(AF9/AF$4)*100</f>
        <v>87.8785919772440991</v>
      </c>
      <c r="AG17" s="61">
        <f>(AG9/AG$4)*100</f>
        <v>68.3704918032786964</v>
      </c>
      <c r="AH17" s="61">
        <f>(AH9/AH$4)*100</f>
        <v>88.781792490916402</v>
      </c>
      <c r="AI17" s="61">
        <f>(AI9/AI$4)*100</f>
        <v>81.0764889711460057</v>
      </c>
      <c r="AJ17" s="61">
        <f>(AJ9/AJ$4)*100</f>
        <v>39.7981483688958022</v>
      </c>
      <c r="AK17" s="33">
        <f>(AK9/AK$4)*100</f>
        <v>74.5962113659023061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33" t="e">
        <f>(BK9/BK$4)*100</f>
        <v>#DIV/0!</v>
      </c>
      <c r="BL17" s="33" t="e">
        <f>(BL9/BL$4)*100</f>
        <v>#DIV/0!</v>
      </c>
      <c r="BM17" s="33" t="e">
        <f>(BM9/BM$4)*100</f>
        <v>#DIV/0!</v>
      </c>
      <c r="BN17" s="33" t="e">
        <f>(BN9/BN$4)*100</f>
        <v>#DIV/0!</v>
      </c>
      <c r="BO17" s="29" t="e">
        <f>(BO9/BO$4)*100</f>
        <v>#DIV/0!</v>
      </c>
      <c r="BP17" s="29">
        <f>(BP9/BP$4)*100</f>
        <v>12.6047014320454007</v>
      </c>
      <c r="BQ17" s="29">
        <f>(BQ9/BQ$4)*100</f>
        <v>45.9421312632321985</v>
      </c>
      <c r="BR17" s="29">
        <f>(BR9/BR$4)*100</f>
        <v>36.9184805804524032</v>
      </c>
      <c r="BS17" s="29">
        <f>(BS9/BS$4)*100</f>
        <v>36.9184805804524032</v>
      </c>
      <c r="BT17" s="29">
        <f>(BT9/BT$4)*100</f>
        <v>94.2907915993537955</v>
      </c>
    </row>
    <row r="18" spans="1:72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61">
        <f>(AF10/AF$4)*100</f>
        <v>11.2131105149173997</v>
      </c>
      <c r="AG18" s="61">
        <f>(AG10/AG$4)*100</f>
        <v>5.07868852459020026</v>
      </c>
      <c r="AH18" s="61">
        <f>(AH10/AH$4)*100</f>
        <v>7.19620508679849991</v>
      </c>
      <c r="AI18" s="61">
        <f>(AI10/AI$4)*100</f>
        <v>18.2347765405503992</v>
      </c>
      <c r="AJ18" s="61">
        <f>(AJ10/AJ$4)*100</f>
        <v>56.7171295744427013</v>
      </c>
      <c r="AK18" s="33">
        <f>(AK10/AK$4)*100</f>
        <v>15.4486540378862998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33" t="e">
        <f>(BK10/BK$4)*100</f>
        <v>#DIV/0!</v>
      </c>
      <c r="BL18" s="33" t="e">
        <f>(BL10/BL$4)*100</f>
        <v>#DIV/0!</v>
      </c>
      <c r="BM18" s="33" t="e">
        <f>(BM10/BM$4)*100</f>
        <v>#DIV/0!</v>
      </c>
      <c r="BN18" s="33" t="e">
        <f>(BN10/BN$4)*100</f>
        <v>#DIV/0!</v>
      </c>
      <c r="BO18" s="29" t="e">
        <f>(BO10/BO$4)*100</f>
        <v>#DIV/0!</v>
      </c>
      <c r="BP18" s="29">
        <f>(BP10/BP$4)*100</f>
        <v>83.4166441502297005</v>
      </c>
      <c r="BQ18" s="29">
        <f>(BQ10/BQ$4)*100</f>
        <v>39.8771223379966031</v>
      </c>
      <c r="BR18" s="29">
        <f>(BR10/BR$4)*100</f>
        <v>58.2885189927444003</v>
      </c>
      <c r="BS18" s="29">
        <f>(BS10/BS$4)*100</f>
        <v>58.2885189927444003</v>
      </c>
      <c r="BT18" s="29">
        <f>(BT10/BT$4)*100</f>
        <v>1.68336025848140007</v>
      </c>
    </row>
    <row r="19" spans="1:72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61">
        <f>(AF11/AF$4)*100</f>
        <v>0.0323237547273000025</v>
      </c>
      <c r="AG19" s="61">
        <f>(AG11/AG$4)*100</f>
        <v>0.0393442622950999965</v>
      </c>
      <c r="AH19" s="61">
        <f>(AH11/AH$4)*100</f>
        <v>0.216996366572499966</v>
      </c>
      <c r="AI19" s="61">
        <f>(AI11/AI$4)*100</f>
        <v>0.160805849692000002</v>
      </c>
      <c r="AJ19" s="61">
        <f>(AJ11/AJ$4)*100</f>
        <v>2.82115468669289982</v>
      </c>
      <c r="AK19" s="33">
        <f>(AK11/AK$4)*100</f>
        <v>0.358923230309100028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33" t="e">
        <f>(BK11/BK$4)*100</f>
        <v>#DIV/0!</v>
      </c>
      <c r="BL19" s="33" t="e">
        <f>(BL11/BL$4)*100</f>
        <v>#DIV/0!</v>
      </c>
      <c r="BM19" s="33" t="e">
        <f>(BM11/BM$4)*100</f>
        <v>#DIV/0!</v>
      </c>
      <c r="BN19" s="33" t="e">
        <f>(BN11/BN$4)*100</f>
        <v>#DIV/0!</v>
      </c>
      <c r="BO19" s="29" t="e">
        <f>(BO11/BO$4)*100</f>
        <v>#DIV/0!</v>
      </c>
      <c r="BP19" s="29">
        <f>(BP11/BP$4)*100</f>
        <v>3.45176979194810007</v>
      </c>
      <c r="BQ19" s="29">
        <f>(BQ11/BQ$4)*100</f>
        <v>0.801195566441099949</v>
      </c>
      <c r="BR19" s="29">
        <f>(BR11/BR$4)*100</f>
        <v>1.42125480153650008</v>
      </c>
      <c r="BS19" s="29">
        <f>(BS11/BS$4)*100</f>
        <v>1.42125480153650008</v>
      </c>
      <c r="BT19" s="29">
        <f>(BT11/BT$4)*100</f>
        <v>0.00969305331180000174</v>
      </c>
    </row>
    <row r="20" spans="1:72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61">
        <f>(AF12/AF$4)*100</f>
        <v>0.0129295018908999992</v>
      </c>
      <c r="AG20" s="61">
        <f>(AG12/AG$4)*100</f>
        <v>0.00327868852459999971</v>
      </c>
      <c r="AH20" s="61">
        <f>(AH12/AH$4)*100</f>
        <v>0.0252321356479999981</v>
      </c>
      <c r="AI20" s="61">
        <f>(AI12/AI$4)*100</f>
        <v>0.060681452714000006</v>
      </c>
      <c r="AJ20" s="61">
        <f>(AJ12/AJ$4)*100</f>
        <v>0.0556284022727999883</v>
      </c>
      <c r="AK20" s="33">
        <f>(AK12/AK$4)*100</f>
        <v>0.124626121635100007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33" t="e">
        <f>(BK12/BK$4)*100</f>
        <v>#DIV/0!</v>
      </c>
      <c r="BL20" s="33" t="e">
        <f>(BL12/BL$4)*100</f>
        <v>#DIV/0!</v>
      </c>
      <c r="BM20" s="33" t="e">
        <f>(BM12/BM$4)*100</f>
        <v>#DIV/0!</v>
      </c>
      <c r="BN20" s="33" t="e">
        <f>(BN12/BN$4)*100</f>
        <v>#DIV/0!</v>
      </c>
      <c r="BO20" s="29" t="e">
        <f>(BO12/BO$4)*100</f>
        <v>#DIV/0!</v>
      </c>
      <c r="BP20" s="29">
        <f>(BP12/BP$4)*100</f>
        <v>0.0709267765468999922</v>
      </c>
      <c r="BQ20" s="29">
        <f>(BQ12/BQ$4)*100</f>
        <v>0.0373614512848000002</v>
      </c>
      <c r="BR20" s="29">
        <f>(BR12/BR$4)*100</f>
        <v>0.1195049082373</v>
      </c>
      <c r="BS20" s="29">
        <f>(BS12/BS$4)*100</f>
        <v>0.1195049082373</v>
      </c>
      <c r="BT20" s="29">
        <f>(BT12/BT$4)*100</f>
        <v>0.0129240710824000015</v>
      </c>
    </row>
    <row r="21" spans="1:72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28"/>
      <c r="BP21" s="28"/>
      <c r="BQ21" s="28"/>
      <c r="BR21" s="28"/>
      <c r="BS21" s="28"/>
      <c r="BT21" s="28"/>
    </row>
    <row r="22" spans="1:72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61">
        <f>AF14</f>
        <v>0.0484856320909999994</v>
      </c>
      <c r="AG22" s="61">
        <f>AG14</f>
        <v>0.101639344262299991</v>
      </c>
      <c r="AH22" s="61">
        <f>AH14</f>
        <v>0.100928542591799997</v>
      </c>
      <c r="AI22" s="61">
        <f>AI14</f>
        <v>0</v>
      </c>
      <c r="AJ22" s="61">
        <f>AJ14</f>
        <v>0.0317876584416000041</v>
      </c>
      <c r="AK22" s="33">
        <f>AK14</f>
        <v>0.214356929212399994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33" t="e">
        <f>BK14</f>
        <v>#DIV/0!</v>
      </c>
      <c r="BL22" s="33" t="e">
        <f>BL14</f>
        <v>#DIV/0!</v>
      </c>
      <c r="BM22" s="33" t="e">
        <f>BM14</f>
        <v>#DIV/0!</v>
      </c>
      <c r="BN22" s="33" t="e">
        <f>BN14</f>
        <v>#DIV/0!</v>
      </c>
      <c r="BO22" s="29" t="e">
        <f>BO14</f>
        <v>#DIV/0!</v>
      </c>
      <c r="BP22" s="29">
        <f>BP14</f>
        <v>0</v>
      </c>
      <c r="BQ22" s="29">
        <f>BQ14</f>
        <v>0.0249076341898999987</v>
      </c>
      <c r="BR22" s="29">
        <f>BR14</f>
        <v>0.162185232607799978</v>
      </c>
      <c r="BS22" s="29">
        <f>BS14</f>
        <v>0.162185232607799978</v>
      </c>
      <c r="BT22" s="29">
        <f>BT14</f>
        <v>0.0129240710824000015</v>
      </c>
    </row>
    <row r="23" spans="1:72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61">
        <f>AF15+AF22</f>
        <v>0.09373888870930001</v>
      </c>
      <c r="AG23" s="61">
        <f>AG15+AG22</f>
        <v>1.09836065573769993</v>
      </c>
      <c r="AH23" s="61">
        <f>AH15+AH22</f>
        <v>0.171578522406099987</v>
      </c>
      <c r="AI23" s="61">
        <f>AI15+AI22</f>
        <v>0.0030340726357000003</v>
      </c>
      <c r="AJ23" s="61">
        <f>AJ15+AJ22</f>
        <v>0.0556284022727999883</v>
      </c>
      <c r="AK23" s="33">
        <f>AK15+AK22</f>
        <v>1.31605184446660006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33" t="e">
        <f>BK15+BK22</f>
        <v>#DIV/0!</v>
      </c>
      <c r="BL23" s="33" t="e">
        <f>BL15+BL22</f>
        <v>#DIV/0!</v>
      </c>
      <c r="BM23" s="33" t="e">
        <f>BM15+BM22</f>
        <v>#DIV/0!</v>
      </c>
      <c r="BN23" s="33" t="e">
        <f>BN15+BN22</f>
        <v>#DIV/0!</v>
      </c>
      <c r="BO23" s="29" t="e">
        <f>BO15+BO22</f>
        <v>#DIV/0!</v>
      </c>
      <c r="BP23" s="29">
        <f>BP15+BP22</f>
        <v>0</v>
      </c>
      <c r="BQ23" s="29">
        <f>BQ15+BQ22</f>
        <v>0.207563618248999981</v>
      </c>
      <c r="BR23" s="29">
        <f>BR15+BR22</f>
        <v>0.277422108408099977</v>
      </c>
      <c r="BS23" s="29">
        <f>BS15+BS22</f>
        <v>0.277422108408099977</v>
      </c>
      <c r="BT23" s="29">
        <f>BT15+BT22</f>
        <v>0.0258481421648000032</v>
      </c>
    </row>
    <row r="24" spans="1:72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61">
        <f>AF16+AF23</f>
        <v>0.914762258783999904</v>
      </c>
      <c r="AG24" s="61">
        <f>AG16+AG23</f>
        <v>26.4950819672130997</v>
      </c>
      <c r="AH24" s="61">
        <f>AH16+AH23</f>
        <v>3.9008881711747998</v>
      </c>
      <c r="AI24" s="61">
        <f>AI16+AI23</f>
        <v>0.467247185897600037</v>
      </c>
      <c r="AJ24" s="61">
        <f>AJ16+AJ23</f>
        <v>0.635753168832200011</v>
      </c>
      <c r="AK24" s="33">
        <f>AK16+AK23</f>
        <v>9.53639082751739942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33" t="e">
        <f>BK16+BK23</f>
        <v>#DIV/0!</v>
      </c>
      <c r="BL24" s="33" t="e">
        <f>BL16+BL23</f>
        <v>#DIV/0!</v>
      </c>
      <c r="BM24" s="33" t="e">
        <f>BM16+BM23</f>
        <v>#DIV/0!</v>
      </c>
      <c r="BN24" s="33" t="e">
        <f>BN16+BN23</f>
        <v>#DIV/0!</v>
      </c>
      <c r="BO24" s="29" t="e">
        <f>BO16+BO23</f>
        <v>#DIV/0!</v>
      </c>
      <c r="BP24" s="29">
        <f>BP16+BP23</f>
        <v>0.455957849229899992</v>
      </c>
      <c r="BQ24" s="29">
        <f>BQ16+BQ23</f>
        <v>13.5372991821993995</v>
      </c>
      <c r="BR24" s="29">
        <f>BR16+BR23</f>
        <v>3.23943661971840013</v>
      </c>
      <c r="BS24" s="29">
        <f>BS16+BS23</f>
        <v>3.23943661971840013</v>
      </c>
      <c r="BT24" s="29">
        <f>BT16+BT23</f>
        <v>4.01292407108240035</v>
      </c>
    </row>
    <row r="25" spans="1:72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61">
        <f>AF17+AF24</f>
        <v>88.7933542360280939</v>
      </c>
      <c r="AG25" s="61">
        <f>AG17+AG24</f>
        <v>94.8655737704918067</v>
      </c>
      <c r="AH25" s="61">
        <f>AH17+AH24</f>
        <v>92.6826806620912009</v>
      </c>
      <c r="AI25" s="61">
        <f>AI17+AI24</f>
        <v>81.5437361570435968</v>
      </c>
      <c r="AJ25" s="61">
        <f>AJ17+AJ24</f>
        <v>40.4339015377279978</v>
      </c>
      <c r="AK25" s="33">
        <f>AK17+AK24</f>
        <v>84.1326021934197001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33" t="e">
        <f>BK17+BK24</f>
        <v>#DIV/0!</v>
      </c>
      <c r="BL25" s="33" t="e">
        <f>BL17+BL24</f>
        <v>#DIV/0!</v>
      </c>
      <c r="BM25" s="33" t="e">
        <f>BM17+BM24</f>
        <v>#DIV/0!</v>
      </c>
      <c r="BN25" s="33" t="e">
        <f>BN17+BN24</f>
        <v>#DIV/0!</v>
      </c>
      <c r="BO25" s="29" t="e">
        <f>BO17+BO24</f>
        <v>#DIV/0!</v>
      </c>
      <c r="BP25" s="29">
        <f>BP17+BP24</f>
        <v>13.0606592812752993</v>
      </c>
      <c r="BQ25" s="29">
        <f>BQ17+BQ24</f>
        <v>59.4794304454316034</v>
      </c>
      <c r="BR25" s="29">
        <f>BR17+BR24</f>
        <v>40.1579172001708002</v>
      </c>
      <c r="BS25" s="29">
        <f>BS17+BS24</f>
        <v>40.1579172001708002</v>
      </c>
      <c r="BT25" s="29">
        <f>BT17+BT24</f>
        <v>98.3037156704362047</v>
      </c>
    </row>
    <row r="26" spans="1:72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61">
        <f>AF18+AF25</f>
        <v>100.006464750945995</v>
      </c>
      <c r="AG26" s="61">
        <f>AG18+AG25</f>
        <v>99.9442622950819981</v>
      </c>
      <c r="AH26" s="61">
        <f>AH18+AH25</f>
        <v>99.8788857488897008</v>
      </c>
      <c r="AI26" s="61">
        <f>AI18+AI25</f>
        <v>99.778512697593996</v>
      </c>
      <c r="AJ26" s="61">
        <f>AJ18+AJ25</f>
        <v>97.1510311121706991</v>
      </c>
      <c r="AK26" s="33">
        <f>AK18+AK25</f>
        <v>99.5812562313059999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33" t="e">
        <f>BK18+BK25</f>
        <v>#DIV/0!</v>
      </c>
      <c r="BL26" s="33" t="e">
        <f>BL18+BL25</f>
        <v>#DIV/0!</v>
      </c>
      <c r="BM26" s="33" t="e">
        <f>BM18+BM25</f>
        <v>#DIV/0!</v>
      </c>
      <c r="BN26" s="33" t="e">
        <f>BN18+BN25</f>
        <v>#DIV/0!</v>
      </c>
      <c r="BO26" s="29" t="e">
        <f>BO18+BO25</f>
        <v>#DIV/0!</v>
      </c>
      <c r="BP26" s="29">
        <f>BP18+BP25</f>
        <v>96.4773034315050069</v>
      </c>
      <c r="BQ26" s="29">
        <f>BQ18+BQ25</f>
        <v>99.3565527834281994</v>
      </c>
      <c r="BR26" s="29">
        <f>BR18+BR25</f>
        <v>98.4464361929152005</v>
      </c>
      <c r="BS26" s="29">
        <f>BS18+BS25</f>
        <v>98.4464361929152005</v>
      </c>
      <c r="BT26" s="29">
        <f>BT18+BT25</f>
        <v>99.987075928917605</v>
      </c>
    </row>
    <row r="27" spans="1:72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61">
        <f>AF19+AF26</f>
        <v>100.038788505672997</v>
      </c>
      <c r="AG27" s="61">
        <f>AG19+AG26</f>
        <v>99.9836065573771009</v>
      </c>
      <c r="AH27" s="61">
        <f>AH19+AH26</f>
        <v>100.095882115462004</v>
      </c>
      <c r="AI27" s="61">
        <f>AI19+AI26</f>
        <v>99.9393185472860068</v>
      </c>
      <c r="AJ27" s="61">
        <f>AJ19+AJ26</f>
        <v>99.972185798863606</v>
      </c>
      <c r="AK27" s="33">
        <f>AK19+AK26</f>
        <v>99.9401794616151022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33" t="e">
        <f>BK19+BK26</f>
        <v>#DIV/0!</v>
      </c>
      <c r="BL27" s="33" t="e">
        <f>BL19+BL26</f>
        <v>#DIV/0!</v>
      </c>
      <c r="BM27" s="33" t="e">
        <f>BM19+BM26</f>
        <v>#DIV/0!</v>
      </c>
      <c r="BN27" s="33" t="e">
        <f>BN19+BN26</f>
        <v>#DIV/0!</v>
      </c>
      <c r="BO27" s="29" t="e">
        <f>BO19+BO26</f>
        <v>#DIV/0!</v>
      </c>
      <c r="BP27" s="29">
        <f>BP19+BP26</f>
        <v>99.9290732234531021</v>
      </c>
      <c r="BQ27" s="29">
        <f>BQ19+BQ26</f>
        <v>100.157748349868996</v>
      </c>
      <c r="BR27" s="29">
        <f>BR19+BR26</f>
        <v>99.8676909944517064</v>
      </c>
      <c r="BS27" s="29">
        <f>BS19+BS26</f>
        <v>99.8676909944517064</v>
      </c>
      <c r="BT27" s="29">
        <f>BT19+BT26</f>
        <v>99.9967689822293977</v>
      </c>
    </row>
    <row r="28" spans="1:72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61">
        <f>AF20+AF27</f>
        <v>100.051718007564006</v>
      </c>
      <c r="AG28" s="61">
        <f>AG20+AG27</f>
        <v>99.9868852459017035</v>
      </c>
      <c r="AH28" s="61">
        <f>AH20+AH27</f>
        <v>100.121114251110001</v>
      </c>
      <c r="AI28" s="61">
        <f>AI20+AI27</f>
        <v>100</v>
      </c>
      <c r="AJ28" s="61">
        <f>AJ20+AJ27</f>
        <v>100.027814201135996</v>
      </c>
      <c r="AK28" s="33">
        <f>AK20+AK27</f>
        <v>100.064805583250006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33" t="e">
        <f>BK20+BK27</f>
        <v>#DIV/0!</v>
      </c>
      <c r="BL28" s="33" t="e">
        <f>BL20+BL27</f>
        <v>#DIV/0!</v>
      </c>
      <c r="BM28" s="33" t="e">
        <f>BM20+BM27</f>
        <v>#DIV/0!</v>
      </c>
      <c r="BN28" s="33" t="e">
        <f>BN20+BN27</f>
        <v>#DIV/0!</v>
      </c>
      <c r="BO28" s="29" t="e">
        <f>BO20+BO27</f>
        <v>#DIV/0!</v>
      </c>
      <c r="BP28" s="29">
        <f>BP20+BP27</f>
        <v>100</v>
      </c>
      <c r="BQ28" s="29">
        <f>BQ20+BQ27</f>
        <v>100.195109801154004</v>
      </c>
      <c r="BR28" s="29">
        <f>BR20+BR27</f>
        <v>99.9871959026889954</v>
      </c>
      <c r="BS28" s="29">
        <f>BS20+BS27</f>
        <v>99.9871959026889954</v>
      </c>
      <c r="BT28" s="29">
        <f>BT20+BT27</f>
        <v>100.009693053312006</v>
      </c>
    </row>
    <row r="29" spans="1:72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28"/>
      <c r="BP29" s="28"/>
      <c r="BQ29" s="28"/>
      <c r="BR29" s="28"/>
      <c r="BS29" s="28"/>
      <c r="BT29" s="28"/>
    </row>
    <row r="30" spans="1:72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1">
        <f>SUM(AF6:AF12)</f>
        <v>309.529999999999973</v>
      </c>
      <c r="AG30" s="31">
        <f>SUM(AG6:AG12)</f>
        <v>304.95999999999998</v>
      </c>
      <c r="AH30" s="31">
        <f>SUM(AH6:AH12)</f>
        <v>198.400000000000006</v>
      </c>
      <c r="AI30" s="31">
        <f>SUM(AI6:AI12)</f>
        <v>329.589999999999975</v>
      </c>
      <c r="AJ30" s="31">
        <f>SUM(AJ6:AJ12)</f>
        <v>251.740000000000009</v>
      </c>
      <c r="AK30" s="30">
        <f>SUM(AK6:AK12)</f>
        <v>200.72999999999999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30">
        <f>SUM(BK6:BK12)</f>
        <v>0</v>
      </c>
      <c r="BL30" s="30">
        <f>SUM(BL6:BL12)</f>
        <v>0</v>
      </c>
      <c r="BM30" s="30">
        <f>SUM(BM6:BM12)</f>
        <v>0</v>
      </c>
      <c r="BN30" s="30">
        <f>SUM(BN6:BN12)</f>
        <v>0</v>
      </c>
      <c r="BO30" s="27">
        <f>SUM(BO6:BO12)</f>
        <v>0</v>
      </c>
      <c r="BP30" s="27">
        <f>SUM(BP6:BP12)</f>
        <v>296.079999999999984</v>
      </c>
      <c r="BQ30" s="27">
        <f>SUM(BQ6:BQ12)</f>
        <v>241.360000000000014</v>
      </c>
      <c r="BR30" s="27">
        <f>SUM(BR6:BR12)</f>
        <v>234.27000000000001</v>
      </c>
      <c r="BS30" s="27">
        <f>SUM(BS6:BS12)</f>
        <v>234.27000000000001</v>
      </c>
      <c r="BT30" s="27">
        <f>SUM(BT6:BT12)</f>
        <v>309.529999999999973</v>
      </c>
    </row>
    <row r="31" spans="1:72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62">
        <f>AF4-AF30</f>
        <v>-0.15999999999996799</v>
      </c>
      <c r="AG31" s="62">
        <f>AG4-AG30</f>
        <v>0.0400000000000200018</v>
      </c>
      <c r="AH31" s="62">
        <f>AH4-AH30</f>
        <v>-0.240000000000009006</v>
      </c>
      <c r="AI31" s="62">
        <f>AI4-AI30</f>
        <v>0</v>
      </c>
      <c r="AJ31" s="62">
        <f>AJ4-AJ30</f>
        <v>-0.0700000000000220002</v>
      </c>
      <c r="AK31" s="36">
        <f>AK4-AK30</f>
        <v>-0.129999999999995008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6">
        <f>BK4-BK30</f>
        <v>0</v>
      </c>
      <c r="BL31" s="36">
        <f>BL4-BL30</f>
        <v>0</v>
      </c>
      <c r="BM31" s="36">
        <f>BM4-BM30</f>
        <v>0</v>
      </c>
      <c r="BN31" s="36">
        <f>BN4-BN30</f>
        <v>0</v>
      </c>
      <c r="BO31" s="38">
        <f>BO4-BO30</f>
        <v>0</v>
      </c>
      <c r="BP31" s="38">
        <f>BP4-BP30</f>
        <v>0</v>
      </c>
      <c r="BQ31" s="38">
        <f>BQ4-BQ30</f>
        <v>-0.470000000000027018</v>
      </c>
      <c r="BR31" s="38">
        <f>BR4-BR30</f>
        <v>0.0300000000000010036</v>
      </c>
      <c r="BS31" s="38">
        <f>BS4-BS30</f>
        <v>0.0300000000000010036</v>
      </c>
      <c r="BT31" s="38">
        <f>BT4-BT30</f>
        <v>-0.0299999999999729994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BR36"/>
  <sheetViews>
    <sheetView view="normal" topLeftCell="AD1" workbookViewId="0">
      <selection activeCell="AK7" sqref="AK7"/>
    </sheetView>
  </sheetViews>
  <sheetFormatPr defaultRowHeight="15.40"/>
  <cols>
    <col min="32" max="33" width="9.178571" customWidth="1" style="3"/>
    <col min="34" max="35" width="9.000000" customWidth="1" style="3"/>
    <col min="67" max="67" width="10.000000" customWidth="1"/>
    <col min="68" max="68" width="14.812500" customWidth="1"/>
    <col min="69" max="69" width="23.178571" customWidth="1"/>
    <col min="70" max="70" width="11.178571" customWidth="1"/>
  </cols>
  <sheetData>
    <row r="1" spans="1:70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9"/>
      <c r="AG1" s="59"/>
      <c r="AH1" s="59"/>
      <c r="AI1" s="59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24"/>
      <c r="BD1" s="25"/>
      <c r="BE1" s="25"/>
      <c r="BF1" s="24"/>
      <c r="BG1" s="5"/>
      <c r="BH1" s="5"/>
      <c r="BI1" s="5"/>
      <c r="BJ1" s="5"/>
      <c r="BK1" s="7"/>
      <c r="BL1" s="7"/>
      <c r="BM1" s="7"/>
      <c r="BN1" s="7"/>
      <c r="BO1" s="7"/>
      <c r="BP1" s="7"/>
      <c r="BQ1" s="7"/>
      <c r="BR1" s="7"/>
    </row>
    <row r="2" spans="1:70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40" t="s">
        <v>17</v>
      </c>
      <c r="AG2" s="40" t="s">
        <v>17</v>
      </c>
      <c r="AH2" s="40" t="s">
        <v>17</v>
      </c>
      <c r="AI2" s="40" t="s">
        <v>17</v>
      </c>
      <c r="AJ2" s="9" t="s">
        <v>18</v>
      </c>
      <c r="AK2" s="9" t="s">
        <v>18</v>
      </c>
      <c r="AL2" s="9" t="s">
        <v>19</v>
      </c>
      <c r="AM2" s="9" t="s">
        <v>19</v>
      </c>
      <c r="AN2" s="9" t="s">
        <v>20</v>
      </c>
      <c r="AO2" s="9" t="s">
        <v>20</v>
      </c>
      <c r="AP2" s="9" t="s">
        <v>21</v>
      </c>
      <c r="AQ2" s="9" t="s">
        <v>21</v>
      </c>
      <c r="AR2" s="9" t="s">
        <v>22</v>
      </c>
      <c r="AS2" s="9" t="s">
        <v>22</v>
      </c>
      <c r="AT2" s="9" t="s">
        <v>23</v>
      </c>
      <c r="AU2" s="9" t="s">
        <v>23</v>
      </c>
      <c r="AV2" s="9" t="s">
        <v>24</v>
      </c>
      <c r="AW2" s="9" t="s">
        <v>24</v>
      </c>
      <c r="AX2" s="9" t="s">
        <v>25</v>
      </c>
      <c r="AY2" s="9" t="s">
        <v>25</v>
      </c>
      <c r="AZ2" s="9" t="s">
        <v>26</v>
      </c>
      <c r="BA2" s="9" t="s">
        <v>26</v>
      </c>
      <c r="BB2" s="9" t="s">
        <v>27</v>
      </c>
      <c r="BC2" s="26" t="s">
        <v>27</v>
      </c>
      <c r="BD2" s="26" t="s">
        <v>28</v>
      </c>
      <c r="BE2" s="26" t="s">
        <v>28</v>
      </c>
      <c r="BF2" s="26" t="s">
        <v>29</v>
      </c>
      <c r="BG2" s="9" t="s">
        <v>29</v>
      </c>
      <c r="BH2" s="9" t="s">
        <v>30</v>
      </c>
      <c r="BI2" s="9" t="s">
        <v>30</v>
      </c>
      <c r="BJ2" s="9" t="s">
        <v>31</v>
      </c>
      <c r="BK2" s="9" t="s">
        <v>31</v>
      </c>
      <c r="BL2" s="9" t="s">
        <v>32</v>
      </c>
      <c r="BM2" s="9" t="s">
        <v>33</v>
      </c>
      <c r="BN2" s="9"/>
      <c r="BO2" s="9"/>
      <c r="BP2" s="9"/>
      <c r="BQ2" s="9"/>
      <c r="BR2" s="9"/>
    </row>
    <row r="3" spans="1:70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40" t="s">
        <v>35</v>
      </c>
      <c r="AG3" s="40" t="s">
        <v>35</v>
      </c>
      <c r="AH3" s="40" t="s">
        <v>36</v>
      </c>
      <c r="AI3" s="40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9" t="s">
        <v>36</v>
      </c>
      <c r="BB3" s="9" t="s">
        <v>35</v>
      </c>
      <c r="BC3" s="26" t="s">
        <v>36</v>
      </c>
      <c r="BD3" s="26" t="s">
        <v>35</v>
      </c>
      <c r="BE3" s="26" t="s">
        <v>36</v>
      </c>
      <c r="BF3" s="26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  <c r="BL3" s="9" t="s">
        <v>35</v>
      </c>
      <c r="BM3" s="9" t="s">
        <v>36</v>
      </c>
      <c r="BN3" s="9"/>
      <c r="BO3" s="9"/>
      <c r="BP3" s="9"/>
      <c r="BQ3" s="9"/>
      <c r="BR3" s="9"/>
    </row>
    <row r="4" spans="1:70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1" t="n">
        <v>392.189999999999998</v>
      </c>
      <c r="AG4" s="31" t="n">
        <v>302.439999999999998</v>
      </c>
      <c r="AH4" s="31" t="n">
        <v>266.399999999999977</v>
      </c>
      <c r="AI4" s="31" t="n">
        <v>319.370000000000005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1"/>
      <c r="BD4" s="30"/>
      <c r="BE4" s="30"/>
      <c r="BF4" s="31"/>
      <c r="BG4" s="30"/>
      <c r="BH4" s="30"/>
      <c r="BI4" s="30"/>
      <c r="BJ4" s="30"/>
      <c r="BK4" s="30"/>
      <c r="BL4" s="30"/>
      <c r="BM4" s="27"/>
      <c r="BN4" s="27"/>
      <c r="BO4" s="27"/>
      <c r="BP4" s="27"/>
      <c r="BQ4" s="27"/>
      <c r="BR4" s="27"/>
    </row>
    <row r="5" spans="1:70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28"/>
      <c r="BN5" s="28"/>
      <c r="BO5" s="28"/>
      <c r="BP5" s="28"/>
      <c r="BQ5" s="28"/>
      <c r="BR5" s="28"/>
    </row>
    <row r="6" spans="1:70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1" t="n">
        <v>0.280000000000000036</v>
      </c>
      <c r="AG6" s="31" t="n">
        <v>0.179999999999999982</v>
      </c>
      <c r="AH6" s="31" t="n">
        <v>0.1</v>
      </c>
      <c r="AI6" s="31" t="n">
        <v>0.01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  <c r="BD6" s="30"/>
      <c r="BE6" s="30"/>
      <c r="BF6" s="31"/>
      <c r="BG6" s="30"/>
      <c r="BH6" s="30"/>
      <c r="BI6" s="30"/>
      <c r="BJ6" s="30"/>
      <c r="BK6" s="30"/>
      <c r="BL6" s="30"/>
      <c r="BM6" s="27"/>
      <c r="BN6" s="27"/>
      <c r="BO6" s="27"/>
      <c r="BP6" s="27"/>
      <c r="BQ6" s="27"/>
      <c r="BR6" s="27"/>
    </row>
    <row r="7" spans="1:70">
      <c r="A7" s="13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1" t="n">
        <v>1.19999999999999996</v>
      </c>
      <c r="AG7" s="31" t="n">
        <v>0.490000000000000036</v>
      </c>
      <c r="AH7" s="31" t="n">
        <v>0.119999999999999996</v>
      </c>
      <c r="AI7" s="31" t="n">
        <v>0</v>
      </c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D7" s="30"/>
      <c r="BE7" s="30"/>
      <c r="BF7" s="31"/>
      <c r="BG7" s="30"/>
      <c r="BH7" s="30"/>
      <c r="BI7" s="30"/>
      <c r="BJ7" s="30"/>
      <c r="BK7" s="30"/>
      <c r="BL7" s="30"/>
      <c r="BM7" s="27"/>
      <c r="BN7" s="27"/>
      <c r="BO7" s="27"/>
      <c r="BP7" s="27"/>
      <c r="BQ7" s="27"/>
      <c r="BR7" s="27"/>
    </row>
    <row r="8" spans="1:70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1" t="n">
        <v>3.37999999999999989</v>
      </c>
      <c r="AG8" s="31" t="n">
        <v>4.41000000000000014</v>
      </c>
      <c r="AH8" s="31" t="n">
        <v>4.49000000000000021</v>
      </c>
      <c r="AI8" s="31" t="n">
        <v>0.670000000000000018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1"/>
      <c r="BD8" s="30"/>
      <c r="BE8" s="30"/>
      <c r="BF8" s="31"/>
      <c r="BG8" s="30"/>
      <c r="BH8" s="30"/>
      <c r="BI8" s="30"/>
      <c r="BJ8" s="30"/>
      <c r="BK8" s="30"/>
      <c r="BL8" s="30"/>
      <c r="BM8" s="27"/>
      <c r="BN8" s="27"/>
      <c r="BO8" s="27"/>
      <c r="BP8" s="27"/>
      <c r="BQ8" s="27"/>
      <c r="BR8" s="27"/>
    </row>
    <row r="9" spans="1:70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1" t="n">
        <v>198.72999999999999</v>
      </c>
      <c r="AG9" s="31" t="n">
        <v>123.269999999999996</v>
      </c>
      <c r="AH9" s="31" t="n">
        <v>218.080000000000013</v>
      </c>
      <c r="AI9" s="31" t="n">
        <v>259.779999999999973</v>
      </c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1"/>
      <c r="BD9" s="30"/>
      <c r="BE9" s="30"/>
      <c r="BF9" s="31"/>
      <c r="BG9" s="30"/>
      <c r="BH9" s="30"/>
      <c r="BI9" s="30"/>
      <c r="BJ9" s="30"/>
      <c r="BK9" s="30"/>
      <c r="BL9" s="30"/>
      <c r="BM9" s="27"/>
      <c r="BN9" s="27"/>
      <c r="BO9" s="27"/>
      <c r="BP9" s="27"/>
      <c r="BQ9" s="27"/>
      <c r="BR9" s="27"/>
    </row>
    <row r="10" spans="1:70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1" t="n">
        <v>163.72999999999999</v>
      </c>
      <c r="AG10" s="31" t="n">
        <v>175.289999999999992</v>
      </c>
      <c r="AH10" s="31" t="n">
        <v>52.75</v>
      </c>
      <c r="AI10" s="31" t="n">
        <v>58.0700000000000003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1"/>
      <c r="BD10" s="30"/>
      <c r="BE10" s="30"/>
      <c r="BF10" s="31"/>
      <c r="BG10" s="30"/>
      <c r="BH10" s="30"/>
      <c r="BI10" s="30"/>
      <c r="BJ10" s="30"/>
      <c r="BK10" s="30"/>
      <c r="BL10" s="30"/>
      <c r="BM10" s="27"/>
      <c r="BN10" s="27"/>
      <c r="BO10" s="27"/>
      <c r="BP10" s="27"/>
      <c r="BQ10" s="27"/>
      <c r="BR10" s="27"/>
    </row>
    <row r="11" spans="1:70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1" t="n">
        <v>24.75</v>
      </c>
      <c r="AG11" s="31" t="n">
        <v>3.70000000000000018</v>
      </c>
      <c r="AH11" s="31" t="n">
        <v>0.75</v>
      </c>
      <c r="AI11" s="31" t="n">
        <v>0.560000000000000053</v>
      </c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1"/>
      <c r="BD11" s="30"/>
      <c r="BE11" s="30"/>
      <c r="BF11" s="31"/>
      <c r="BG11" s="30"/>
      <c r="BH11" s="30"/>
      <c r="BI11" s="30"/>
      <c r="BJ11" s="30"/>
      <c r="BK11" s="30"/>
      <c r="BL11" s="30"/>
      <c r="BM11" s="27"/>
      <c r="BN11" s="27"/>
      <c r="BO11" s="27"/>
      <c r="BP11" s="27"/>
      <c r="BQ11" s="27"/>
      <c r="BR11" s="27"/>
    </row>
    <row r="12" spans="1:70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1" t="n">
        <v>0.05</v>
      </c>
      <c r="AG12" s="31" t="n">
        <v>0.170000000000000018</v>
      </c>
      <c r="AH12" s="31" t="n">
        <v>0.05</v>
      </c>
      <c r="AI12" s="31" t="n">
        <v>0.04</v>
      </c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1"/>
      <c r="BD12" s="30"/>
      <c r="BE12" s="30"/>
      <c r="BF12" s="31"/>
      <c r="BG12" s="30"/>
      <c r="BH12" s="30"/>
      <c r="BI12" s="30"/>
      <c r="BJ12" s="30"/>
      <c r="BK12" s="30"/>
      <c r="BL12" s="30"/>
      <c r="BM12" s="27"/>
      <c r="BN12" s="27"/>
      <c r="BO12" s="27"/>
      <c r="BP12" s="27"/>
      <c r="BQ12" s="27"/>
      <c r="BR12" s="27"/>
    </row>
    <row r="13" spans="1:70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28"/>
      <c r="BN13" s="28"/>
      <c r="BO13" s="28"/>
      <c r="BP13" s="28"/>
      <c r="BQ13" s="28"/>
      <c r="BR13" s="28"/>
    </row>
    <row r="14" spans="1:70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61">
        <f>(AF6/AF$4)*100</f>
        <v>0.0713939672098000067</v>
      </c>
      <c r="AG14" s="61">
        <f>(AG6/AG$4)*100</f>
        <v>0.0595159370454000047</v>
      </c>
      <c r="AH14" s="61">
        <f>(AH6/AH$4)*100</f>
        <v>0.0375375375374999987</v>
      </c>
      <c r="AI14" s="61">
        <f>(AI6/AI$4)*100</f>
        <v>0.0031311644801000007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33" t="e">
        <f>(BK6/BK$4)*100</f>
        <v>#DIV/0!</v>
      </c>
      <c r="BL14" s="33" t="e">
        <f>(BL6/BL$4)*100</f>
        <v>#DIV/0!</v>
      </c>
      <c r="BM14" s="29" t="e">
        <f>(BM6/BM$4)*100</f>
        <v>#DIV/0!</v>
      </c>
      <c r="BN14" s="29"/>
      <c r="BO14" s="29"/>
      <c r="BP14" s="29"/>
      <c r="BQ14" s="29"/>
      <c r="BR14" s="29"/>
    </row>
    <row r="15" spans="1:70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61">
        <f>(AF7/AF$4)*100</f>
        <v>0.305974145184700008</v>
      </c>
      <c r="AG15" s="61">
        <f>(AG7/AG$4)*100</f>
        <v>0.162015606401299994</v>
      </c>
      <c r="AH15" s="61">
        <f>(AH7/AH$4)*100</f>
        <v>0.0450450450450000073</v>
      </c>
      <c r="AI15" s="61">
        <f>(AI7/AI$4)*100</f>
        <v>0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33" t="e">
        <f>(BK7/BK$4)*100</f>
        <v>#DIV/0!</v>
      </c>
      <c r="BL15" s="33" t="e">
        <f>(BL7/BL$4)*100</f>
        <v>#DIV/0!</v>
      </c>
      <c r="BM15" s="29" t="e">
        <f>(BM7/BM$4)*100</f>
        <v>#DIV/0!</v>
      </c>
      <c r="BN15" s="29"/>
      <c r="BO15" s="29"/>
      <c r="BP15" s="29"/>
      <c r="BQ15" s="29"/>
      <c r="BR15" s="29"/>
    </row>
    <row r="16" spans="1:70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61">
        <f>(AF8/AF$4)*100</f>
        <v>0.861827175603700013</v>
      </c>
      <c r="AG16" s="61">
        <f>(AG8/AG$4)*100</f>
        <v>1.4581404576114001</v>
      </c>
      <c r="AH16" s="61">
        <f>(AH8/AH$4)*100</f>
        <v>1.68543543543539993</v>
      </c>
      <c r="AI16" s="61">
        <f>(AI8/AI$4)*100</f>
        <v>0.209788020164699995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33" t="e">
        <f>(BK8/BK$4)*100</f>
        <v>#DIV/0!</v>
      </c>
      <c r="BL16" s="33" t="e">
        <f>(BL8/BL$4)*100</f>
        <v>#DIV/0!</v>
      </c>
      <c r="BM16" s="29" t="e">
        <f>(BM8/BM$4)*100</f>
        <v>#DIV/0!</v>
      </c>
      <c r="BN16" s="29"/>
      <c r="BO16" s="29"/>
      <c r="BP16" s="29"/>
      <c r="BQ16" s="29"/>
      <c r="BR16" s="29"/>
    </row>
    <row r="17" spans="1:70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61">
        <f>(AF9/AF$4)*100</f>
        <v>50.6718682271348015</v>
      </c>
      <c r="AG17" s="61">
        <f>(AG9/AG$4)*100</f>
        <v>40.7584975532337026</v>
      </c>
      <c r="AH17" s="61">
        <f>(AH9/AH$4)*100</f>
        <v>81.8618618618618967</v>
      </c>
      <c r="AI17" s="61">
        <f>(AI9/AI$4)*100</f>
        <v>81.3413908632621059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33" t="e">
        <f>(BK9/BK$4)*100</f>
        <v>#DIV/0!</v>
      </c>
      <c r="BL17" s="33" t="e">
        <f>(BL9/BL$4)*100</f>
        <v>#DIV/0!</v>
      </c>
      <c r="BM17" s="29" t="e">
        <f>(BM9/BM$4)*100</f>
        <v>#DIV/0!</v>
      </c>
      <c r="BN17" s="29"/>
      <c r="BO17" s="29"/>
      <c r="BP17" s="29"/>
      <c r="BQ17" s="29"/>
      <c r="BR17" s="29"/>
    </row>
    <row r="18" spans="1:70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61">
        <f>(AF10/AF$4)*100</f>
        <v>41.7476223259134969</v>
      </c>
      <c r="AG18" s="61">
        <f>(AG10/AG$4)*100</f>
        <v>57.9586033593440035</v>
      </c>
      <c r="AH18" s="61">
        <f>(AH10/AH$4)*100</f>
        <v>19.8010510510511004</v>
      </c>
      <c r="AI18" s="61">
        <f>(AI10/AI$4)*100</f>
        <v>18.1826721357673016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33" t="e">
        <f>(BK10/BK$4)*100</f>
        <v>#DIV/0!</v>
      </c>
      <c r="BL18" s="33" t="e">
        <f>(BL10/BL$4)*100</f>
        <v>#DIV/0!</v>
      </c>
      <c r="BM18" s="29" t="e">
        <f>(BM10/BM$4)*100</f>
        <v>#DIV/0!</v>
      </c>
      <c r="BN18" s="29"/>
      <c r="BO18" s="29"/>
      <c r="BP18" s="29"/>
      <c r="BQ18" s="29"/>
      <c r="BR18" s="29"/>
    </row>
    <row r="19" spans="1:70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61">
        <f>(AF11/AF$4)*100</f>
        <v>6.31071674443509956</v>
      </c>
      <c r="AG19" s="61">
        <f>(AG11/AG$4)*100</f>
        <v>1.22338315037689993</v>
      </c>
      <c r="AH19" s="61">
        <f>(AH11/AH$4)*100</f>
        <v>0.28153153153149999</v>
      </c>
      <c r="AI19" s="61">
        <f>(AI11/AI$4)*100</f>
        <v>0.175345210883900009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33" t="e">
        <f>(BK11/BK$4)*100</f>
        <v>#DIV/0!</v>
      </c>
      <c r="BL19" s="33" t="e">
        <f>(BL11/BL$4)*100</f>
        <v>#DIV/0!</v>
      </c>
      <c r="BM19" s="29" t="e">
        <f>(BM11/BM$4)*100</f>
        <v>#DIV/0!</v>
      </c>
      <c r="BN19" s="29"/>
      <c r="BO19" s="29"/>
      <c r="BP19" s="29"/>
      <c r="BQ19" s="29"/>
      <c r="BR19" s="29"/>
    </row>
    <row r="20" spans="1:70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61">
        <f>(AF12/AF$4)*100</f>
        <v>0.0127489227159999996</v>
      </c>
      <c r="AG20" s="61">
        <f>(AG12/AG$4)*100</f>
        <v>0.0562094960984000025</v>
      </c>
      <c r="AH20" s="61">
        <f>(AH12/AH$4)*100</f>
        <v>0.0187687687688000011</v>
      </c>
      <c r="AI20" s="61">
        <f>(AI12/AI$4)*100</f>
        <v>0.0125246579202999997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33" t="e">
        <f>(BK12/BK$4)*100</f>
        <v>#DIV/0!</v>
      </c>
      <c r="BL20" s="33" t="e">
        <f>(BL12/BL$4)*100</f>
        <v>#DIV/0!</v>
      </c>
      <c r="BM20" s="29" t="e">
        <f>(BM12/BM$4)*100</f>
        <v>#DIV/0!</v>
      </c>
      <c r="BN20" s="29"/>
      <c r="BO20" s="29"/>
      <c r="BP20" s="29"/>
      <c r="BQ20" s="29"/>
      <c r="BR20" s="29"/>
    </row>
    <row r="21" spans="1:70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28"/>
      <c r="BN21" s="28"/>
      <c r="BO21" s="28"/>
      <c r="BP21" s="28"/>
      <c r="BQ21" s="28"/>
      <c r="BR21" s="28"/>
    </row>
    <row r="22" spans="1:70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61">
        <f>AF14</f>
        <v>0.0713939672098000067</v>
      </c>
      <c r="AG22" s="61">
        <f>AG14</f>
        <v>0.0595159370454000047</v>
      </c>
      <c r="AH22" s="61">
        <f>AH14</f>
        <v>0.0375375375374999987</v>
      </c>
      <c r="AI22" s="61">
        <f>AI14</f>
        <v>0.0031311644801000007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33" t="e">
        <f>BK14</f>
        <v>#DIV/0!</v>
      </c>
      <c r="BL22" s="33" t="e">
        <f>BL14</f>
        <v>#DIV/0!</v>
      </c>
      <c r="BM22" s="29" t="e">
        <f>BM14</f>
        <v>#DIV/0!</v>
      </c>
      <c r="BN22" s="29"/>
      <c r="BO22" s="29"/>
      <c r="BP22" s="29"/>
      <c r="BQ22" s="29"/>
      <c r="BR22" s="29"/>
    </row>
    <row r="23" spans="1:70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61">
        <f>AF15+AF22</f>
        <v>0.377368112394500033</v>
      </c>
      <c r="AG23" s="61">
        <f>AG15+AG22</f>
        <v>0.221531543446700008</v>
      </c>
      <c r="AH23" s="61">
        <f>AH15+AH22</f>
        <v>0.0825825825824999882</v>
      </c>
      <c r="AI23" s="61">
        <f>AI15+AI22</f>
        <v>0.0031311644801000007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33" t="e">
        <f>BK15+BK22</f>
        <v>#DIV/0!</v>
      </c>
      <c r="BL23" s="33" t="e">
        <f>BL15+BL22</f>
        <v>#DIV/0!</v>
      </c>
      <c r="BM23" s="29" t="e">
        <f>BM15+BM22</f>
        <v>#DIV/0!</v>
      </c>
      <c r="BN23" s="29"/>
      <c r="BO23" s="29"/>
      <c r="BP23" s="29"/>
      <c r="BQ23" s="29"/>
      <c r="BR23" s="29"/>
    </row>
    <row r="24" spans="1:70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61">
        <f>AF16+AF23</f>
        <v>1.2391952879982</v>
      </c>
      <c r="AG24" s="61">
        <f>AG16+AG23</f>
        <v>1.67967200105810015</v>
      </c>
      <c r="AH24" s="61">
        <f>AH16+AH23</f>
        <v>1.76801801801789988</v>
      </c>
      <c r="AI24" s="61">
        <f>AI16+AI23</f>
        <v>0.212919184644800019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33" t="e">
        <f>BK16+BK23</f>
        <v>#DIV/0!</v>
      </c>
      <c r="BL24" s="33" t="e">
        <f>BL16+BL23</f>
        <v>#DIV/0!</v>
      </c>
      <c r="BM24" s="29" t="e">
        <f>BM16+BM23</f>
        <v>#DIV/0!</v>
      </c>
      <c r="BN24" s="29"/>
      <c r="BO24" s="29"/>
      <c r="BP24" s="29"/>
      <c r="BQ24" s="29"/>
      <c r="BR24" s="29"/>
    </row>
    <row r="25" spans="1:70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61">
        <f>AF17+AF24</f>
        <v>51.9110635151330015</v>
      </c>
      <c r="AG25" s="61">
        <f>AG17+AG24</f>
        <v>42.4381695542917967</v>
      </c>
      <c r="AH25" s="61">
        <f>AH17+AH24</f>
        <v>83.6298798798797947</v>
      </c>
      <c r="AI25" s="61">
        <f>AI17+AI24</f>
        <v>81.5543100479068954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33" t="e">
        <f>BK17+BK24</f>
        <v>#DIV/0!</v>
      </c>
      <c r="BL25" s="33" t="e">
        <f>BL17+BL24</f>
        <v>#DIV/0!</v>
      </c>
      <c r="BM25" s="29" t="e">
        <f>BM17+BM24</f>
        <v>#DIV/0!</v>
      </c>
      <c r="BN25" s="29"/>
      <c r="BO25" s="29"/>
      <c r="BP25" s="29"/>
      <c r="BQ25" s="29"/>
      <c r="BR25" s="29"/>
    </row>
    <row r="26" spans="1:70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61">
        <f>AF18+AF25</f>
        <v>93.6586858410465055</v>
      </c>
      <c r="AG26" s="61">
        <f>AG18+AG25</f>
        <v>100.396772913635999</v>
      </c>
      <c r="AH26" s="61">
        <f>AH18+AH25</f>
        <v>103.430930930930998</v>
      </c>
      <c r="AI26" s="61">
        <f>AI18+AI25</f>
        <v>99.7369821836742005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33" t="e">
        <f>BK18+BK25</f>
        <v>#DIV/0!</v>
      </c>
      <c r="BL26" s="33" t="e">
        <f>BL18+BL25</f>
        <v>#DIV/0!</v>
      </c>
      <c r="BM26" s="29" t="e">
        <f>BM18+BM25</f>
        <v>#DIV/0!</v>
      </c>
      <c r="BN26" s="29"/>
      <c r="BO26" s="29"/>
      <c r="BP26" s="29"/>
      <c r="BQ26" s="29"/>
      <c r="BR26" s="29"/>
    </row>
    <row r="27" spans="1:70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61">
        <f>AF19+AF26</f>
        <v>99.9694025854816033</v>
      </c>
      <c r="AG27" s="61">
        <f>AG19+AG26</f>
        <v>101.620156064013003</v>
      </c>
      <c r="AH27" s="61">
        <f>AH19+AH26</f>
        <v>103.712462462462994</v>
      </c>
      <c r="AI27" s="61">
        <f>AI19+AI26</f>
        <v>99.9123273945581047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33" t="e">
        <f>BK19+BK26</f>
        <v>#DIV/0!</v>
      </c>
      <c r="BL27" s="33" t="e">
        <f>BL19+BL26</f>
        <v>#DIV/0!</v>
      </c>
      <c r="BM27" s="29" t="e">
        <f>BM19+BM26</f>
        <v>#DIV/0!</v>
      </c>
      <c r="BN27" s="29"/>
      <c r="BO27" s="29"/>
      <c r="BP27" s="29"/>
      <c r="BQ27" s="29"/>
      <c r="BR27" s="29"/>
    </row>
    <row r="28" spans="1:70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61">
        <f>AF20+AF27</f>
        <v>99.9821515081976031</v>
      </c>
      <c r="AG28" s="61">
        <f>AG20+AG27</f>
        <v>101.676365560110995</v>
      </c>
      <c r="AH28" s="61">
        <f>AH20+AH27</f>
        <v>103.731231231232002</v>
      </c>
      <c r="AI28" s="61">
        <f>AI20+AI27</f>
        <v>99.9248520524783999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33" t="e">
        <f>BK20+BK27</f>
        <v>#DIV/0!</v>
      </c>
      <c r="BL28" s="33" t="e">
        <f>BL20+BL27</f>
        <v>#DIV/0!</v>
      </c>
      <c r="BM28" s="29" t="e">
        <f>BM20+BM27</f>
        <v>#DIV/0!</v>
      </c>
      <c r="BN28" s="29"/>
      <c r="BO28" s="29"/>
      <c r="BP28" s="29"/>
      <c r="BQ28" s="29"/>
      <c r="BR28" s="29"/>
    </row>
    <row r="29" spans="1:70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28"/>
      <c r="BN29" s="28"/>
      <c r="BO29" s="28"/>
      <c r="BP29" s="28"/>
      <c r="BQ29" s="28"/>
      <c r="BR29" s="28"/>
    </row>
    <row r="30" spans="1:70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1">
        <f>SUM(AF6:AF12)</f>
        <v>392.120000000000005</v>
      </c>
      <c r="AG30" s="31">
        <f>SUM(AG6:AG12)</f>
        <v>307.509999999999991</v>
      </c>
      <c r="AH30" s="31">
        <f>SUM(AH6:AH12)</f>
        <v>276.339999999999975</v>
      </c>
      <c r="AI30" s="31">
        <f>SUM(AI6:AI12)</f>
        <v>319.129999999999995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30">
        <f>SUM(BK6:BK12)</f>
        <v>0</v>
      </c>
      <c r="BL30" s="30">
        <f>SUM(BL6:BL12)</f>
        <v>0</v>
      </c>
      <c r="BM30" s="27">
        <f>SUM(BM6:BM12)</f>
        <v>0</v>
      </c>
      <c r="BN30" s="27"/>
      <c r="BO30" s="27"/>
      <c r="BP30" s="27"/>
      <c r="BQ30" s="27"/>
      <c r="BR30" s="27"/>
    </row>
    <row r="31" spans="1:70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62">
        <f>AF4-AF30</f>
        <v>0.0699999999999930012</v>
      </c>
      <c r="AG31" s="62">
        <f>AG4-AG30</f>
        <v>-5.06999999999998963</v>
      </c>
      <c r="AH31" s="62">
        <f>AH4-AH30</f>
        <v>-9.9399999999999995</v>
      </c>
      <c r="AI31" s="62">
        <f>AI4-AI30</f>
        <v>0.240000000000009006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6">
        <f>BK4-BK30</f>
        <v>0</v>
      </c>
      <c r="BL31" s="36">
        <f>BL4-BL30</f>
        <v>0</v>
      </c>
      <c r="BM31" s="38">
        <f>BM4-BM30</f>
        <v>0</v>
      </c>
      <c r="BN31" s="38"/>
      <c r="BO31" s="38"/>
      <c r="BP31" s="38"/>
      <c r="BQ31" s="38"/>
      <c r="BR31" s="38"/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H1" workbookViewId="0">
      <selection activeCell="AH11" sqref="AH11"/>
    </sheetView>
  </sheetViews>
  <sheetFormatPr defaultRowHeight="15.40"/>
  <cols>
    <col min="34" max="37" width="8.723214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9"/>
      <c r="AI1" s="59"/>
      <c r="AJ1" s="59"/>
      <c r="AK1" s="59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40" t="s">
        <v>18</v>
      </c>
      <c r="AI2" s="40" t="s">
        <v>18</v>
      </c>
      <c r="AJ2" s="40" t="s">
        <v>19</v>
      </c>
      <c r="AK2" s="40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40" t="s">
        <v>35</v>
      </c>
      <c r="AI3" s="40" t="s">
        <v>36</v>
      </c>
      <c r="AJ3" s="40" t="s">
        <v>35</v>
      </c>
      <c r="AK3" s="40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 t="n">
        <v>252.909999999999997</v>
      </c>
      <c r="AG4" s="30" t="n">
        <v>255.259999999999991</v>
      </c>
      <c r="AH4" s="31" t="n">
        <v>232.080000000000013</v>
      </c>
      <c r="AI4" s="31" t="n">
        <v>303.589999999999975</v>
      </c>
      <c r="AJ4" s="31" t="n">
        <v>414.129999999999995</v>
      </c>
      <c r="AK4" s="31" t="n">
        <v>211.599999999999994</v>
      </c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 t="n">
        <v>0.110000000000000009</v>
      </c>
      <c r="AG6" s="30" t="n">
        <v>0.02</v>
      </c>
      <c r="AH6" s="31" t="n">
        <v>0.05</v>
      </c>
      <c r="AI6" s="31">
        <f>494.17-494.17</f>
        <v>0</v>
      </c>
      <c r="AJ6" s="31" t="n">
        <v>0</v>
      </c>
      <c r="AK6" s="31" t="n">
        <v>0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43" t="s">
        <v>130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 t="n">
        <v>0.330000000000000027</v>
      </c>
      <c r="AG7" s="30" t="n">
        <v>0.340000000000000036</v>
      </c>
      <c r="AH7" s="31" t="n">
        <v>0</v>
      </c>
      <c r="AI7" s="31">
        <f>441.78-441.72</f>
        <v>0.0599999999999449951</v>
      </c>
      <c r="AJ7" s="31" t="n">
        <v>0.03</v>
      </c>
      <c r="AK7" s="31" t="n">
        <v>0.01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1" t="n">
        <v>20.7300000000000004</v>
      </c>
      <c r="AG8" s="31" t="n">
        <v>12.3399999999999999</v>
      </c>
      <c r="AH8" s="31" t="n">
        <v>1.95999999999999996</v>
      </c>
      <c r="AI8" s="31">
        <f>388.47-388.02</f>
        <v>0.450000000000046008</v>
      </c>
      <c r="AJ8" s="31" t="n">
        <v>0.15</v>
      </c>
      <c r="AK8" s="31" t="n">
        <v>0.0700000000000000089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1" t="n">
        <v>151.900000000000006</v>
      </c>
      <c r="AG9" s="31" t="n">
        <v>191.900000000000006</v>
      </c>
      <c r="AH9" s="31" t="n">
        <v>210.189999999999998</v>
      </c>
      <c r="AI9" s="31">
        <f>590.82-366.96</f>
        <v>223.860000000000014</v>
      </c>
      <c r="AJ9" s="31" t="n">
        <v>179.889999999999986</v>
      </c>
      <c r="AK9" s="31" t="n">
        <v>111.790000000000006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1" t="n">
        <v>77.2099999999999795</v>
      </c>
      <c r="AG10" s="31" t="n">
        <v>49.1499999999999986</v>
      </c>
      <c r="AH10" s="31" t="n">
        <v>20.9600000000000009</v>
      </c>
      <c r="AI10" s="31">
        <f>428.31-349.42</f>
        <v>78.8900000000000006</v>
      </c>
      <c r="AJ10" s="31" t="n">
        <v>232.590000000000003</v>
      </c>
      <c r="AK10" s="31" t="n">
        <v>99.0499999999999972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1" t="n">
        <v>1.12999999999999989</v>
      </c>
      <c r="AG11" s="31" t="n">
        <v>1.67999999999999989</v>
      </c>
      <c r="AH11" s="31" t="n">
        <v>0.119999999999999996</v>
      </c>
      <c r="AI11" s="31">
        <f>347.2-346.78</f>
        <v>0.420000000000016005</v>
      </c>
      <c r="AJ11" s="31" t="n">
        <v>1.58000000000000007</v>
      </c>
      <c r="AK11" s="31" t="n">
        <v>0.6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1" t="n">
        <v>0.02</v>
      </c>
      <c r="AG12" s="31" t="n">
        <v>0.160000000000000009</v>
      </c>
      <c r="AH12" s="31" t="n">
        <v>0</v>
      </c>
      <c r="AI12" s="31">
        <f>256.43-256.37</f>
        <v>0.0600000000000020073</v>
      </c>
      <c r="AJ12" s="31" t="n">
        <v>0.08</v>
      </c>
      <c r="AK12" s="31" t="n"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>
        <f>(AF6/AF$4)*100</f>
        <v>0.0434937329485000035</v>
      </c>
      <c r="AG14" s="33">
        <f>(AG6/AG$4)*100</f>
        <v>0.00783514847610000054</v>
      </c>
      <c r="AH14" s="61">
        <f>(AH6/AH$4)*100</f>
        <v>0.0215442950706999969</v>
      </c>
      <c r="AI14" s="61">
        <f>(AI6/AI$4)*100</f>
        <v>0</v>
      </c>
      <c r="AJ14" s="61">
        <f>(AJ6/AJ$4)*100</f>
        <v>0</v>
      </c>
      <c r="AK14" s="61">
        <f>(AK6/AK$4)*100</f>
        <v>0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>
        <f>(AF7/AF$4)*100</f>
        <v>0.130481198845399993</v>
      </c>
      <c r="AG15" s="33">
        <f>(AG7/AG$4)*100</f>
        <v>0.133197524093100017</v>
      </c>
      <c r="AH15" s="61">
        <f>(AH7/AH$4)*100</f>
        <v>0</v>
      </c>
      <c r="AI15" s="61">
        <f>(AI7/AI$4)*100</f>
        <v>0.0197634968213999969</v>
      </c>
      <c r="AJ15" s="61">
        <f>(AJ7/AJ$4)*100</f>
        <v>0.00724410209350000045</v>
      </c>
      <c r="AK15" s="61">
        <f>(AK7/AK$4)*100</f>
        <v>0.00472589792059999958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>
        <f>(AF8/AF$4)*100</f>
        <v>8.19659167292710045</v>
      </c>
      <c r="AG16" s="33">
        <f>(AG8/AG$4)*100</f>
        <v>4.83428660973129976</v>
      </c>
      <c r="AH16" s="61">
        <f>(AH8/AH$4)*100</f>
        <v>0.844536366770100067</v>
      </c>
      <c r="AI16" s="61">
        <f>(AI8/AI$4)*100</f>
        <v>0.148226226160300012</v>
      </c>
      <c r="AJ16" s="61">
        <f>(AJ8/AJ$4)*100</f>
        <v>0.0362205104677000023</v>
      </c>
      <c r="AK16" s="61">
        <f>(AK8/AK$4)*100</f>
        <v>0.0330812854441999971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>
        <f>(AF9/AF$4)*100</f>
        <v>60.0608912261279002</v>
      </c>
      <c r="AG17" s="33">
        <f>(AG9/AG$4)*100</f>
        <v>75.1782496278304961</v>
      </c>
      <c r="AH17" s="61">
        <f>(AH9/AH$4)*100</f>
        <v>90.567907618062705</v>
      </c>
      <c r="AI17" s="61">
        <f>(AI9/AI$4)*100</f>
        <v>73.7376066405350059</v>
      </c>
      <c r="AJ17" s="61">
        <f>(AJ9/AJ$4)*100</f>
        <v>43.4380508535966996</v>
      </c>
      <c r="AK17" s="61">
        <f>(AK9/AK$4)*100</f>
        <v>52.8308128544423994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>
        <f>(AF10/AF$4)*100</f>
        <v>30.5286465541101997</v>
      </c>
      <c r="AG18" s="33">
        <f>(AG10/AG$4)*100</f>
        <v>19.2548773799263984</v>
      </c>
      <c r="AH18" s="61">
        <f>(AH10/AH$4)*100</f>
        <v>9.03136849362289951</v>
      </c>
      <c r="AI18" s="61">
        <f>(AI10/AI$4)*100</f>
        <v>25.9857044039659009</v>
      </c>
      <c r="AJ18" s="61">
        <f>(AJ10/AJ$4)*100</f>
        <v>56.1635235312582992</v>
      </c>
      <c r="AK18" s="61">
        <f>(AK10/AK$4)*100</f>
        <v>46.8100189035916969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>
        <f>(AF11/AF$4)*100</f>
        <v>0.446799256652600008</v>
      </c>
      <c r="AG19" s="33">
        <f>(AG11/AG$4)*100</f>
        <v>0.658152471989300025</v>
      </c>
      <c r="AH19" s="61">
        <f>(AH11/AH$4)*100</f>
        <v>0.0517063081696000015</v>
      </c>
      <c r="AI19" s="61">
        <f>(AI11/AI$4)*100</f>
        <v>0.138344477749599992</v>
      </c>
      <c r="AJ19" s="61">
        <f>(AJ11/AJ$4)*100</f>
        <v>0.381522710260099984</v>
      </c>
      <c r="AK19" s="61">
        <f>(AK11/AK$4)*100</f>
        <v>0.283553875236300001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>
        <f>(AF12/AF$4)*100</f>
        <v>0.00790795144520000015</v>
      </c>
      <c r="AG20" s="33">
        <f>(AG12/AG$4)*100</f>
        <v>0.0626811878085000096</v>
      </c>
      <c r="AH20" s="61">
        <f>(AH12/AH$4)*100</f>
        <v>0</v>
      </c>
      <c r="AI20" s="61">
        <f>(AI12/AI$4)*100</f>
        <v>0.0197634968213999969</v>
      </c>
      <c r="AJ20" s="61">
        <f>(AJ12/AJ$4)*100</f>
        <v>0.0193176055828000024</v>
      </c>
      <c r="AK20" s="61">
        <f>(AK12/AK$4)*100</f>
        <v>0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>
        <f>AF14</f>
        <v>0.0434937329485000035</v>
      </c>
      <c r="AG22" s="33">
        <f>AG14</f>
        <v>0.00783514847610000054</v>
      </c>
      <c r="AH22" s="61">
        <f>AH14</f>
        <v>0.0215442950706999969</v>
      </c>
      <c r="AI22" s="61">
        <f>AI14</f>
        <v>0</v>
      </c>
      <c r="AJ22" s="61">
        <f>AJ14</f>
        <v>0</v>
      </c>
      <c r="AK22" s="61">
        <f>AK14</f>
        <v>0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>
        <f>AF15+AF22</f>
        <v>0.173974931793900005</v>
      </c>
      <c r="AG23" s="33">
        <f>AG15+AG22</f>
        <v>0.141032672569199979</v>
      </c>
      <c r="AH23" s="61">
        <f>AH15+AH22</f>
        <v>0.0215442950706999969</v>
      </c>
      <c r="AI23" s="61">
        <f>AI15+AI22</f>
        <v>0.0197634968213999969</v>
      </c>
      <c r="AJ23" s="61">
        <f>AJ15+AJ22</f>
        <v>0.00724410209350000045</v>
      </c>
      <c r="AK23" s="61">
        <f>AK15+AK22</f>
        <v>0.00472589792059999958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>
        <f>AF16+AF23</f>
        <v>8.37056660472100056</v>
      </c>
      <c r="AG24" s="33">
        <f>AG16+AG23</f>
        <v>4.97531928230050013</v>
      </c>
      <c r="AH24" s="61">
        <f>AH16+AH23</f>
        <v>0.866080661840799948</v>
      </c>
      <c r="AI24" s="61">
        <f>AI16+AI23</f>
        <v>0.167989722981700007</v>
      </c>
      <c r="AJ24" s="61">
        <f>AJ16+AJ23</f>
        <v>0.0434646125611999956</v>
      </c>
      <c r="AK24" s="61">
        <f>AK16+AK23</f>
        <v>0.0378071833647999966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>
        <f>AF17+AF24</f>
        <v>68.431457830848899</v>
      </c>
      <c r="AG25" s="33">
        <f>AG17+AG24</f>
        <v>80.1535689101309998</v>
      </c>
      <c r="AH25" s="61">
        <f>AH17+AH24</f>
        <v>91.4339882799035024</v>
      </c>
      <c r="AI25" s="61">
        <f>AI17+AI24</f>
        <v>73.9055963635166933</v>
      </c>
      <c r="AJ25" s="61">
        <f>AJ17+AJ24</f>
        <v>43.4815154661579015</v>
      </c>
      <c r="AK25" s="61">
        <f>AK17+AK24</f>
        <v>52.8686200378071973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>
        <f>AF18+AF25</f>
        <v>98.9601043849590951</v>
      </c>
      <c r="AG26" s="33">
        <f>AG18+AG25</f>
        <v>99.4084462900573982</v>
      </c>
      <c r="AH26" s="61">
        <f>AH18+AH25</f>
        <v>100.465356773525997</v>
      </c>
      <c r="AI26" s="61">
        <f>AI18+AI25</f>
        <v>99.8913007674826048</v>
      </c>
      <c r="AJ26" s="61">
        <f>AJ18+AJ25</f>
        <v>99.6450389974161936</v>
      </c>
      <c r="AK26" s="61">
        <f>AK18+AK25</f>
        <v>99.6786389413989014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>
        <f>AF19+AF26</f>
        <v>99.4069036416117058</v>
      </c>
      <c r="AG27" s="33">
        <f>AG19+AG26</f>
        <v>100.066598762046993</v>
      </c>
      <c r="AH27" s="61">
        <f>AH19+AH26</f>
        <v>100.517063081695994</v>
      </c>
      <c r="AI27" s="61">
        <f>AI19+AI26</f>
        <v>100.029645245232004</v>
      </c>
      <c r="AJ27" s="61">
        <f>AJ19+AJ26</f>
        <v>100.026561707675995</v>
      </c>
      <c r="AK27" s="61">
        <f>AK19+AK26</f>
        <v>99.962192816635195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>
        <f>AF20+AF27</f>
        <v>99.4148115930568963</v>
      </c>
      <c r="AG28" s="33">
        <f>AG20+AG27</f>
        <v>100.129279949855999</v>
      </c>
      <c r="AH28" s="61">
        <f>AH20+AH27</f>
        <v>100.517063081695994</v>
      </c>
      <c r="AI28" s="61">
        <f>AI20+AI27</f>
        <v>100.049408742053004</v>
      </c>
      <c r="AJ28" s="61">
        <f>AJ20+AJ27</f>
        <v>100.045879313258993</v>
      </c>
      <c r="AK28" s="61">
        <f>AK20+AK27</f>
        <v>99.962192816635195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251.430000000000007</v>
      </c>
      <c r="AG30" s="30">
        <f>SUM(AG6:AG12)</f>
        <v>255.590000000000003</v>
      </c>
      <c r="AH30" s="31">
        <f>SUM(AH6:AH12)</f>
        <v>233.280000000000001</v>
      </c>
      <c r="AI30" s="31">
        <f>SUM(AI6:AI12)</f>
        <v>303.740000000000009</v>
      </c>
      <c r="AJ30" s="31">
        <f>SUM(AJ6:AJ12)</f>
        <v>414.319999999999993</v>
      </c>
      <c r="AK30" s="31">
        <f>SUM(AK6:AK12)</f>
        <v>211.52000000000001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1.47999999999998995</v>
      </c>
      <c r="AG31" s="36">
        <f>AG4-AG30</f>
        <v>-0.330000000000012994</v>
      </c>
      <c r="AH31" s="62">
        <f>AH4-AH30</f>
        <v>-1.19999999999998996</v>
      </c>
      <c r="AI31" s="62">
        <f>AI4-AI30</f>
        <v>-0.150000000000033999</v>
      </c>
      <c r="AJ31" s="62">
        <f>AJ4-AJ30</f>
        <v>-0.189999999999997993</v>
      </c>
      <c r="AK31" s="62">
        <f>AK4-AK30</f>
        <v>0.079999999999983995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BC1" workbookViewId="0">
      <selection activeCell="BL10" sqref="BL10"/>
    </sheetView>
  </sheetViews>
  <sheetFormatPr defaultRowHeight="15.40"/>
  <cols>
    <col min="36" max="36" width="8.723214" customWidth="1" style="3"/>
    <col min="41" max="41" width="8.723214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9"/>
      <c r="AK1" s="5"/>
      <c r="AL1" s="5"/>
      <c r="AM1" s="5"/>
      <c r="AN1" s="5"/>
      <c r="AO1" s="59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40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40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40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40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 t="n">
        <v>165.030000000000001</v>
      </c>
      <c r="C4" s="30" t="n">
        <v>265.139999999999986</v>
      </c>
      <c r="D4" s="30" t="n">
        <v>253.120000000000005</v>
      </c>
      <c r="E4" s="31" t="n">
        <v>312.519999999999982</v>
      </c>
      <c r="F4" s="31" t="n">
        <v>382.509999999999991</v>
      </c>
      <c r="G4" s="31" t="n">
        <v>443.810000000000002</v>
      </c>
      <c r="H4" s="31" t="n">
        <v>272.050000000000011</v>
      </c>
      <c r="I4" s="31" t="n">
        <v>183.030000000000001</v>
      </c>
      <c r="J4" s="31" t="n">
        <v>241.840000000000003</v>
      </c>
      <c r="K4" s="30" t="n">
        <v>202.22999999999999</v>
      </c>
      <c r="L4" s="30" t="n">
        <v>186.139999999999986</v>
      </c>
      <c r="M4" s="30" t="n">
        <v>215.030000000000001</v>
      </c>
      <c r="N4" s="31" t="n">
        <v>214.949999999999989</v>
      </c>
      <c r="O4" s="30" t="n">
        <v>220.849999999999994</v>
      </c>
      <c r="P4" s="30" t="n">
        <v>185.77000000000001</v>
      </c>
      <c r="Q4" s="30" t="n">
        <v>155.840000000000003</v>
      </c>
      <c r="R4" s="30" t="n">
        <v>113.670000000000002</v>
      </c>
      <c r="S4" s="30" t="n">
        <v>330.779999999999973</v>
      </c>
      <c r="T4" s="30" t="n">
        <v>194.47999999999999</v>
      </c>
      <c r="U4" s="30" t="n">
        <v>290.310000000000002</v>
      </c>
      <c r="V4" s="21"/>
      <c r="W4" s="30"/>
      <c r="X4" s="30"/>
      <c r="Y4" s="30"/>
      <c r="Z4" s="30"/>
      <c r="AA4" s="30"/>
      <c r="AB4" s="30" t="n">
        <v>271.879999999999995</v>
      </c>
      <c r="AC4" s="30"/>
      <c r="AD4" s="30" t="n">
        <v>187.460000000000008</v>
      </c>
      <c r="AE4" s="30" t="n">
        <v>192.27000000000001</v>
      </c>
      <c r="AF4" s="44" t="n">
        <v>189.389999999999986</v>
      </c>
      <c r="AG4" s="31" t="n">
        <v>335.45999999999998</v>
      </c>
      <c r="AH4" s="31" t="n">
        <v>254.180000000000007</v>
      </c>
      <c r="AI4" s="30" t="n">
        <v>207.539999999999992</v>
      </c>
      <c r="AJ4" s="31" t="n">
        <v>158.819999999999993</v>
      </c>
      <c r="AK4" s="31" t="n">
        <v>144.110000000000014</v>
      </c>
      <c r="AL4" s="30" t="n">
        <v>362.04000000000002</v>
      </c>
      <c r="AM4" s="30" t="n">
        <v>341.029999999999973</v>
      </c>
      <c r="AN4" s="30" t="n">
        <v>163.819999999999993</v>
      </c>
      <c r="AO4" s="31" t="n">
        <v>283.949999999999989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44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 t="n">
        <v>1.91999999999999993</v>
      </c>
      <c r="C6" s="30" t="n">
        <v>20.6400000000000006</v>
      </c>
      <c r="D6" s="30" t="n">
        <v>0.239999999999999991</v>
      </c>
      <c r="E6" s="31" t="n">
        <v>12.5299999999999994</v>
      </c>
      <c r="F6" s="31" t="n">
        <v>0.45</v>
      </c>
      <c r="G6" s="31" t="n">
        <v>0.01</v>
      </c>
      <c r="H6" s="31" t="n">
        <v>1.53000000000000007</v>
      </c>
      <c r="I6" s="31" t="n">
        <v>0</v>
      </c>
      <c r="J6" s="31" t="n">
        <v>0.0700000000000000089</v>
      </c>
      <c r="K6" s="30" t="n">
        <v>0</v>
      </c>
      <c r="L6" s="30" t="n">
        <v>0.05</v>
      </c>
      <c r="M6" s="30" t="n">
        <v>0</v>
      </c>
      <c r="N6" s="31" t="n">
        <v>0</v>
      </c>
      <c r="O6" s="30" t="n">
        <v>0.02</v>
      </c>
      <c r="P6" s="30" t="n">
        <v>-0.01</v>
      </c>
      <c r="Q6" s="30" t="n">
        <v>0.01</v>
      </c>
      <c r="R6" s="30" t="n">
        <v>0.05</v>
      </c>
      <c r="S6" s="30" t="n">
        <v>0.01</v>
      </c>
      <c r="T6" s="30" t="n">
        <v>0.02</v>
      </c>
      <c r="U6" s="30" t="n">
        <v>0.03</v>
      </c>
      <c r="V6" s="21"/>
      <c r="W6" s="30"/>
      <c r="X6" s="30"/>
      <c r="Y6" s="30"/>
      <c r="Z6" s="30"/>
      <c r="AA6" s="30"/>
      <c r="AB6" s="30">
        <f>494.08-494.1</f>
        <v>-0.0200000000000389999</v>
      </c>
      <c r="AC6" s="30"/>
      <c r="AD6" s="30" t="n">
        <v>0.01</v>
      </c>
      <c r="AE6" s="30" t="n">
        <v>0.01</v>
      </c>
      <c r="AF6" s="44" t="n">
        <v>0.130000000000000004</v>
      </c>
      <c r="AG6" s="31" t="n">
        <v>-0.03</v>
      </c>
      <c r="AH6" s="30">
        <f>494.04-493.98</f>
        <v>0.0600000000000020073</v>
      </c>
      <c r="AI6" s="30" t="n">
        <v>0.04</v>
      </c>
      <c r="AJ6" s="31">
        <f>494.02-494.02</f>
        <v>0</v>
      </c>
      <c r="AK6" s="31" t="n">
        <v>0.02</v>
      </c>
      <c r="AL6" s="30">
        <f>494.02-493.98</f>
        <v>0.0399999999999640021</v>
      </c>
      <c r="AM6" s="30" t="n">
        <v>0</v>
      </c>
      <c r="AN6" s="30" t="n">
        <v>0.03</v>
      </c>
      <c r="AO6" s="31" t="n">
        <v>0.02</v>
      </c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43" t="s">
        <v>130</v>
      </c>
      <c r="B7" s="30" t="n">
        <v>54.4099999999999966</v>
      </c>
      <c r="C7" s="30" t="n">
        <v>15.5999999999999996</v>
      </c>
      <c r="D7" s="30" t="n">
        <v>4.87999999999999989</v>
      </c>
      <c r="E7" s="31" t="n">
        <v>5.36000000000000032</v>
      </c>
      <c r="F7" s="31" t="n">
        <v>2.75</v>
      </c>
      <c r="G7" s="31" t="n">
        <v>0.06</v>
      </c>
      <c r="H7" s="31" t="n">
        <v>16.3599999999999994</v>
      </c>
      <c r="I7" s="31" t="n">
        <v>0</v>
      </c>
      <c r="J7" s="31" t="n">
        <v>0.909999999999999964</v>
      </c>
      <c r="K7" s="30" t="n">
        <v>0.01</v>
      </c>
      <c r="L7" s="30" t="n">
        <v>0.520000000000000018</v>
      </c>
      <c r="M7" s="30" t="n">
        <v>0</v>
      </c>
      <c r="N7" s="31" t="n">
        <v>1.96999999999999993</v>
      </c>
      <c r="O7" s="30" t="n">
        <v>0.03</v>
      </c>
      <c r="P7" s="30" t="n">
        <v>0.01</v>
      </c>
      <c r="Q7" s="30" t="n">
        <v>0.03</v>
      </c>
      <c r="R7" s="30" t="n">
        <v>1.52000000000000002</v>
      </c>
      <c r="S7" s="30" t="n">
        <v>0.02</v>
      </c>
      <c r="T7" s="30" t="n">
        <v>0.320000000000000018</v>
      </c>
      <c r="U7" s="30" t="n">
        <v>0.03</v>
      </c>
      <c r="V7" s="21"/>
      <c r="W7" s="30"/>
      <c r="X7" s="30"/>
      <c r="Y7" s="30"/>
      <c r="Z7" s="30"/>
      <c r="AA7" s="30"/>
      <c r="AB7" s="30">
        <f>441.75-441.6</f>
        <v>0.149999999999977014</v>
      </c>
      <c r="AC7" s="30"/>
      <c r="AD7" s="30" t="n">
        <v>0.840000000000000036</v>
      </c>
      <c r="AE7" s="30" t="n">
        <v>0.210000000000000009</v>
      </c>
      <c r="AF7" s="44" t="n">
        <v>1.59000000000000004</v>
      </c>
      <c r="AG7" s="31" t="n">
        <v>1.06000000000000005</v>
      </c>
      <c r="AH7" s="30">
        <f>444.33-441.56</f>
        <v>2.76999999999998003</v>
      </c>
      <c r="AI7" s="30" t="n">
        <v>0.2</v>
      </c>
      <c r="AJ7" s="31">
        <f>441.94-441.58</f>
        <v>0.360000000000013998</v>
      </c>
      <c r="AK7" s="31" t="n">
        <v>0.05</v>
      </c>
      <c r="AL7" s="30">
        <f>443.82-441.57</f>
        <v>2.25</v>
      </c>
      <c r="AM7" s="30" t="n">
        <v>1.39999999999999991</v>
      </c>
      <c r="AN7" s="30" t="n">
        <v>0.490000000000000036</v>
      </c>
      <c r="AO7" s="31" t="n">
        <v>0.02</v>
      </c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1" t="n">
        <v>16.2600000000000016</v>
      </c>
      <c r="C8" s="31" t="n">
        <v>25.2399999999999984</v>
      </c>
      <c r="D8" s="31" t="n">
        <v>78.7999999999999972</v>
      </c>
      <c r="E8" s="31" t="n">
        <v>2.27000000000000002</v>
      </c>
      <c r="F8" s="31" t="n">
        <v>107.340000000000003</v>
      </c>
      <c r="G8" s="31" t="n">
        <v>4.66000000000000014</v>
      </c>
      <c r="H8" s="31" t="n">
        <v>150.990000000000009</v>
      </c>
      <c r="I8" s="31" t="n">
        <v>0.479999999999999982</v>
      </c>
      <c r="J8" s="31" t="n">
        <v>4.37000000000000011</v>
      </c>
      <c r="K8" s="31" t="n">
        <v>0.790000000000000036</v>
      </c>
      <c r="L8" s="31" t="n">
        <v>6.45999999999999996</v>
      </c>
      <c r="M8" s="31" t="n">
        <v>0.609999999999999964</v>
      </c>
      <c r="N8" s="31" t="n">
        <v>3.91999999999999993</v>
      </c>
      <c r="O8" s="31" t="n">
        <v>0.280000000000000036</v>
      </c>
      <c r="P8" s="31" t="n">
        <v>1.65999999999999996</v>
      </c>
      <c r="Q8" s="31" t="n">
        <v>1.05000000000000004</v>
      </c>
      <c r="R8" s="31" t="n">
        <v>5.54999999999999982</v>
      </c>
      <c r="S8" s="31" t="n">
        <v>1.70999999999999996</v>
      </c>
      <c r="T8" s="31" t="n">
        <v>3.39000000000000012</v>
      </c>
      <c r="U8" s="31" t="n">
        <v>2.25</v>
      </c>
      <c r="V8" s="21"/>
      <c r="W8" s="30"/>
      <c r="X8" s="30"/>
      <c r="Y8" s="30"/>
      <c r="Z8" s="30"/>
      <c r="AA8" s="30"/>
      <c r="AB8" s="30">
        <f>391.01-387.26</f>
        <v>3.75</v>
      </c>
      <c r="AC8" s="30"/>
      <c r="AD8" s="31" t="n">
        <v>2.60000000000000009</v>
      </c>
      <c r="AE8" s="31" t="n">
        <v>21.5799999999999983</v>
      </c>
      <c r="AF8" s="44" t="n">
        <v>3.85</v>
      </c>
      <c r="AG8" s="31" t="n">
        <v>15.5099999999999998</v>
      </c>
      <c r="AH8" s="30">
        <f>391.32-387.23</f>
        <v>4.08999999999998032</v>
      </c>
      <c r="AI8" s="31" t="n">
        <v>6.83000000000000007</v>
      </c>
      <c r="AJ8" s="31">
        <f>389.36-387.26</f>
        <v>2.10000000000002007</v>
      </c>
      <c r="AK8" s="31" t="n">
        <v>1.25</v>
      </c>
      <c r="AL8" s="30">
        <f>392-387.33</f>
        <v>4.67000000000002036</v>
      </c>
      <c r="AM8" s="30" t="n">
        <v>3.50999999999999979</v>
      </c>
      <c r="AN8" s="31" t="n">
        <v>3.29000000000000004</v>
      </c>
      <c r="AO8" s="31" t="n">
        <v>0.01</v>
      </c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1" t="n">
        <v>116.680000000000007</v>
      </c>
      <c r="C9" s="31" t="n">
        <v>156.960000000000008</v>
      </c>
      <c r="D9" s="31" t="n">
        <v>147.219999999999999</v>
      </c>
      <c r="E9" s="31" t="n">
        <v>226.759999999999991</v>
      </c>
      <c r="F9" s="31" t="n">
        <v>246.189999999999998</v>
      </c>
      <c r="G9" s="31" t="n">
        <v>339.120000000000005</v>
      </c>
      <c r="H9" s="31" t="n">
        <v>95.6400000000000006</v>
      </c>
      <c r="I9" s="31" t="n">
        <v>97.4300000000000068</v>
      </c>
      <c r="J9" s="31" t="n">
        <v>172.069999999999993</v>
      </c>
      <c r="K9" s="31" t="n">
        <v>126.730000000000004</v>
      </c>
      <c r="L9" s="31" t="n">
        <v>170.060000000000002</v>
      </c>
      <c r="M9" s="31" t="n">
        <v>142.550000000000011</v>
      </c>
      <c r="N9" s="31" t="n">
        <v>157.360000000000014</v>
      </c>
      <c r="O9" s="31" t="n">
        <v>154.840000000000003</v>
      </c>
      <c r="P9" s="31" t="n">
        <v>134.449999999999989</v>
      </c>
      <c r="Q9" s="31" t="n">
        <v>104.239999999999995</v>
      </c>
      <c r="R9" s="31" t="n">
        <v>117.900000000000006</v>
      </c>
      <c r="S9" s="31" t="n">
        <v>227.629999999999995</v>
      </c>
      <c r="T9" s="31" t="n">
        <v>104.519999999999996</v>
      </c>
      <c r="U9" s="31" t="n">
        <v>239.539999999999992</v>
      </c>
      <c r="V9" s="21"/>
      <c r="W9" s="30"/>
      <c r="X9" s="30"/>
      <c r="Y9" s="30"/>
      <c r="Z9" s="30"/>
      <c r="AA9" s="30"/>
      <c r="AB9" s="30">
        <f>433.43-366.37</f>
        <v>67.0600000000000023</v>
      </c>
      <c r="AC9" s="30"/>
      <c r="AD9" s="31" t="n">
        <v>115.420000000000002</v>
      </c>
      <c r="AE9" s="31" t="n">
        <v>146.800000000000011</v>
      </c>
      <c r="AF9" s="44" t="n">
        <v>78.3700000000000045</v>
      </c>
      <c r="AG9" s="31" t="n">
        <v>293.339999999999975</v>
      </c>
      <c r="AH9" s="30">
        <f>452.09-366.41</f>
        <v>85.6800000000000068</v>
      </c>
      <c r="AI9" s="31" t="n">
        <v>129.75</v>
      </c>
      <c r="AJ9" s="31">
        <f>445.84-366.29</f>
        <v>79.5499999999999972</v>
      </c>
      <c r="AK9" s="31" t="n">
        <v>95.0499999999999972</v>
      </c>
      <c r="AL9" s="30">
        <f>395.59-366.52</f>
        <v>29.0700000000000003</v>
      </c>
      <c r="AM9" s="30" t="n">
        <v>65.0999999999999943</v>
      </c>
      <c r="AN9" s="31" t="n">
        <v>71.2199999999999989</v>
      </c>
      <c r="AO9" s="31" t="n">
        <v>24.7100000000000009</v>
      </c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1" t="n">
        <v>27.8000000000000007</v>
      </c>
      <c r="C10" s="31" t="n">
        <v>45.8500000000000014</v>
      </c>
      <c r="D10" s="31" t="n">
        <v>20.9499999999999993</v>
      </c>
      <c r="E10" s="31" t="n">
        <v>63.8200000000000003</v>
      </c>
      <c r="F10" s="31" t="n">
        <v>23.9800000000000004</v>
      </c>
      <c r="G10" s="31" t="n">
        <v>95.230000000000004</v>
      </c>
      <c r="H10" s="31" t="n">
        <v>7.41000000000000014</v>
      </c>
      <c r="I10" s="31" t="n">
        <v>81.4000000000000057</v>
      </c>
      <c r="J10" s="31" t="n">
        <v>63.6000000000000014</v>
      </c>
      <c r="K10" s="31" t="n">
        <v>70.9099999999999966</v>
      </c>
      <c r="L10" s="31" t="n">
        <v>16.6700000000000017</v>
      </c>
      <c r="M10" s="31" t="n">
        <v>68.519999999999996</v>
      </c>
      <c r="N10" s="31" t="n">
        <v>50.6899999999999977</v>
      </c>
      <c r="O10" s="31" t="n">
        <v>62.9799999999999969</v>
      </c>
      <c r="P10" s="31" t="n">
        <v>48.7100000000000009</v>
      </c>
      <c r="Q10" s="31" t="n">
        <v>48.1000000000000014</v>
      </c>
      <c r="R10" s="31" t="n">
        <v>18.6400000000000006</v>
      </c>
      <c r="S10" s="31" t="n">
        <v>98.25</v>
      </c>
      <c r="T10" s="31" t="n">
        <v>31.6499999999999986</v>
      </c>
      <c r="U10" s="31" t="n">
        <v>47.2700000000000031</v>
      </c>
      <c r="V10" s="21"/>
      <c r="W10" s="30"/>
      <c r="X10" s="30"/>
      <c r="Y10" s="30"/>
      <c r="Z10" s="30"/>
      <c r="AA10" s="30"/>
      <c r="AB10" s="30">
        <f>538.85-349.04</f>
        <v>189.810000000000002</v>
      </c>
      <c r="AC10" s="30"/>
      <c r="AD10" s="31" t="n">
        <v>66.269999999999996</v>
      </c>
      <c r="AE10" s="31" t="n">
        <v>23.1799999999999997</v>
      </c>
      <c r="AF10" s="44" t="n">
        <v>104.040000000000006</v>
      </c>
      <c r="AG10" s="31" t="n">
        <v>25.3299999999999983</v>
      </c>
      <c r="AH10" s="30">
        <f>508.6-349.41</f>
        <v>159.189999999999998</v>
      </c>
      <c r="AI10" s="31" t="n">
        <v>70.1200000000000045</v>
      </c>
      <c r="AJ10" s="31">
        <f>423.71-348.9</f>
        <v>74.8100000000000023</v>
      </c>
      <c r="AK10" s="31" t="n">
        <v>47.7199999999999989</v>
      </c>
      <c r="AL10" s="30">
        <f>664.43-349.04</f>
        <v>315.389999999999986</v>
      </c>
      <c r="AM10" s="30" t="n">
        <v>265.870000000000005</v>
      </c>
      <c r="AN10" s="31" t="n">
        <v>86.9399999999999977</v>
      </c>
      <c r="AO10" s="31" t="n">
        <v>244.129999999999995</v>
      </c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1" t="n">
        <v>2.29000000000000004</v>
      </c>
      <c r="C11" s="31" t="n">
        <v>0.790000000000000036</v>
      </c>
      <c r="D11" s="31" t="n">
        <v>0.939999999999999858</v>
      </c>
      <c r="E11" s="31" t="n">
        <v>1.60000000000000009</v>
      </c>
      <c r="F11" s="31" t="n">
        <v>1.62000000000000011</v>
      </c>
      <c r="G11" s="31" t="n">
        <v>4.70000000000000018</v>
      </c>
      <c r="H11" s="31" t="n">
        <v>0.310000000000000009</v>
      </c>
      <c r="I11" s="31" t="n">
        <v>3.50999999999999979</v>
      </c>
      <c r="J11" s="31" t="n">
        <v>0.969999999999999929</v>
      </c>
      <c r="K11" s="31" t="n">
        <v>3.75</v>
      </c>
      <c r="L11" s="31" t="n">
        <v>0.429999999999999982</v>
      </c>
      <c r="M11" s="31" t="n">
        <v>3.37999999999999989</v>
      </c>
      <c r="N11" s="31" t="n">
        <v>0.95</v>
      </c>
      <c r="O11" s="31" t="n">
        <v>2.87999999999999989</v>
      </c>
      <c r="P11" s="31" t="n">
        <v>1.01000000000000001</v>
      </c>
      <c r="Q11" s="31" t="n">
        <v>2.25999999999999979</v>
      </c>
      <c r="R11" s="31" t="n">
        <v>0.220000000000000018</v>
      </c>
      <c r="S11" s="31" t="n">
        <v>3.06999999999999984</v>
      </c>
      <c r="T11" s="31" t="n">
        <v>0.490000000000000036</v>
      </c>
      <c r="U11" s="31" t="n">
        <v>1.23999999999999999</v>
      </c>
      <c r="V11" s="21"/>
      <c r="W11" s="30"/>
      <c r="X11" s="30"/>
      <c r="Y11" s="30"/>
      <c r="Z11" s="30"/>
      <c r="AA11" s="30"/>
      <c r="AB11" s="30">
        <f>357.72-346.77</f>
        <v>10.9499999999999993</v>
      </c>
      <c r="AC11" s="30"/>
      <c r="AD11" s="31" t="n">
        <v>2.29999999999999982</v>
      </c>
      <c r="AE11" s="31" t="n">
        <v>0.110000000000000009</v>
      </c>
      <c r="AF11" s="44" t="n">
        <v>1.39999999999999991</v>
      </c>
      <c r="AG11" s="31" t="n">
        <v>0.310000000000000009</v>
      </c>
      <c r="AH11" s="30">
        <f>348.97-346.73</f>
        <v>2.24000000000000998</v>
      </c>
      <c r="AI11" s="31" t="n">
        <v>0.609999999999999964</v>
      </c>
      <c r="AJ11" s="31">
        <f>348.5-346.72</f>
        <v>1.77999999999997005</v>
      </c>
      <c r="AK11" s="31" t="n">
        <v>0.980000000000000071</v>
      </c>
      <c r="AL11" s="30">
        <f>356.8-346.7</f>
        <v>10.0999999999999996</v>
      </c>
      <c r="AM11" s="30" t="n">
        <v>4.86000000000000032</v>
      </c>
      <c r="AN11" s="31" t="n">
        <v>1.86000000000000014</v>
      </c>
      <c r="AO11" s="31" t="n">
        <v>14.9499999999999993</v>
      </c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1" t="n">
        <v>0.09</v>
      </c>
      <c r="C12" s="31" t="n">
        <v>0.08</v>
      </c>
      <c r="D12" s="31" t="n">
        <v>0.08</v>
      </c>
      <c r="E12" s="31" t="n">
        <v>0.04</v>
      </c>
      <c r="F12" s="31" t="n">
        <v>0.1</v>
      </c>
      <c r="G12" s="31" t="n">
        <v>0.04</v>
      </c>
      <c r="H12" s="31" t="n">
        <v>0.01</v>
      </c>
      <c r="I12" s="31" t="n">
        <v>0.01</v>
      </c>
      <c r="J12" s="31" t="n">
        <v>0.06</v>
      </c>
      <c r="K12" s="31" t="n">
        <v>0.02</v>
      </c>
      <c r="L12" s="31" t="n">
        <v>0.01</v>
      </c>
      <c r="M12" s="31" t="n">
        <v>0.02</v>
      </c>
      <c r="N12" s="31" t="n">
        <v>0.03</v>
      </c>
      <c r="O12" s="31" t="n">
        <v>0.05</v>
      </c>
      <c r="P12" s="31" t="n">
        <v>0.05</v>
      </c>
      <c r="Q12" s="31" t="n">
        <v>0.03</v>
      </c>
      <c r="R12" s="31" t="n">
        <v>0</v>
      </c>
      <c r="S12" s="31" t="n">
        <v>0.03</v>
      </c>
      <c r="T12" s="31" t="n">
        <v>-0.01</v>
      </c>
      <c r="U12" s="31" t="n">
        <v>0.06</v>
      </c>
      <c r="V12" s="21"/>
      <c r="W12" s="30"/>
      <c r="X12" s="30"/>
      <c r="Y12" s="30"/>
      <c r="Z12" s="30"/>
      <c r="AA12" s="30"/>
      <c r="AB12" s="30">
        <f>256.4-256.37</f>
        <v>0.0299999999999729994</v>
      </c>
      <c r="AC12" s="30"/>
      <c r="AD12" s="31" t="n">
        <v>0.08</v>
      </c>
      <c r="AE12" s="31" t="n">
        <v>0.02</v>
      </c>
      <c r="AF12" s="44" t="n">
        <v>0.04</v>
      </c>
      <c r="AG12" s="31" t="n">
        <v>0.01</v>
      </c>
      <c r="AH12" s="30">
        <f>256.36-256.34</f>
        <v>0.0200000000000389999</v>
      </c>
      <c r="AI12" s="31" t="n">
        <v>0.1</v>
      </c>
      <c r="AJ12" s="31">
        <f>256.36-256.36</f>
        <v>0</v>
      </c>
      <c r="AK12" s="31" t="n">
        <v>0.06</v>
      </c>
      <c r="AL12" s="30">
        <f>256.49-256.31</f>
        <v>0.180000000000006999</v>
      </c>
      <c r="AM12" s="30" t="n">
        <v>0.0700000000000000089</v>
      </c>
      <c r="AN12" s="31" t="n">
        <v>0.01</v>
      </c>
      <c r="AO12" s="31" t="n">
        <v>0.04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44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>
        <f>(B6/B$4)*100</f>
        <v>1.16342483184880008</v>
      </c>
      <c r="C14" s="33">
        <f>(C6/C$4)*100</f>
        <v>7.78456664403709997</v>
      </c>
      <c r="D14" s="33">
        <f>(D6/D$4)*100</f>
        <v>0.0948166877370000094</v>
      </c>
      <c r="E14" s="33">
        <f>(E6/E$4)*100</f>
        <v>4.00934340202230022</v>
      </c>
      <c r="F14" s="33">
        <f>(F6/F$4)*100</f>
        <v>0.117643983163800003</v>
      </c>
      <c r="G14" s="33">
        <f>(G6/G$4)*100</f>
        <v>0.00225321646649999963</v>
      </c>
      <c r="H14" s="33">
        <f>(H6/H$4)*100</f>
        <v>0.562396618268699999</v>
      </c>
      <c r="I14" s="33">
        <f>(I6/I$4)*100</f>
        <v>0</v>
      </c>
      <c r="J14" s="33">
        <f>(J6/J$4)*100</f>
        <v>0.0289447568639999986</v>
      </c>
      <c r="K14" s="33">
        <f>(K6/K$4)*100</f>
        <v>0</v>
      </c>
      <c r="L14" s="33">
        <f>(L6/L$4)*100</f>
        <v>0.0268615020952000005</v>
      </c>
      <c r="M14" s="33">
        <f>(M6/M$4)*100</f>
        <v>0</v>
      </c>
      <c r="N14" s="33">
        <f>(N6/N$4)*100</f>
        <v>0</v>
      </c>
      <c r="O14" s="33">
        <f>(O6/O$4)*100</f>
        <v>0.00905592030789999924</v>
      </c>
      <c r="P14" s="33">
        <f>(P6/P$4)*100</f>
        <v>-0.00538300048450000013</v>
      </c>
      <c r="Q14" s="33">
        <f>(Q6/Q$4)*100</f>
        <v>0.00641683778230000001</v>
      </c>
      <c r="R14" s="33">
        <f>(R6/R$4)*100</f>
        <v>0.0439869798540000012</v>
      </c>
      <c r="S14" s="33">
        <f>(S6/S$4)*100</f>
        <v>0.0030231573855999998</v>
      </c>
      <c r="T14" s="33">
        <f>(T6/T$4)*100</f>
        <v>0.0102838338131999985</v>
      </c>
      <c r="U14" s="33">
        <f>(U6/U$4)*100</f>
        <v>0.0103337811304999994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>
        <f>(AB6/AB$4)*100</f>
        <v>-0.00735618655290000056</v>
      </c>
      <c r="AC14" s="33" t="e">
        <f>(AC6/AC$4)*100</f>
        <v>#DIV/0!</v>
      </c>
      <c r="AD14" s="33">
        <f>(AD6/AD$4)*100</f>
        <v>0.00533447135389999971</v>
      </c>
      <c r="AE14" s="33">
        <f>(AE6/AE$4)*100</f>
        <v>0.00520101939979999983</v>
      </c>
      <c r="AF14" s="45">
        <f>(AF6/AF$4)*100</f>
        <v>0.0686414277417000029</v>
      </c>
      <c r="AG14" s="33">
        <f>(AG6/AG$4)*100</f>
        <v>-0.00894294401720000032</v>
      </c>
      <c r="AH14" s="33">
        <f>(AH6/AH$4)*100</f>
        <v>0.0236053190651999989</v>
      </c>
      <c r="AI14" s="33">
        <f>(AI6/AI$4)*100</f>
        <v>0.0192733930808999965</v>
      </c>
      <c r="AJ14" s="61">
        <f>(AJ6/AJ$4)*100</f>
        <v>0</v>
      </c>
      <c r="AK14" s="33">
        <f>(AK6/AK$4)*100</f>
        <v>0.0138782874192999994</v>
      </c>
      <c r="AL14" s="33">
        <f>(AL6/AL$4)*100</f>
        <v>0.0110485029277999991</v>
      </c>
      <c r="AM14" s="33">
        <f>(AM6/AM$4)*100</f>
        <v>0</v>
      </c>
      <c r="AN14" s="33">
        <f>(AN6/AN$4)*100</f>
        <v>0.0183127823220999986</v>
      </c>
      <c r="AO14" s="61">
        <f>(AO6/AO$4)*100</f>
        <v>0.00704349357279999921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>
        <f>(B7/B$4)*100</f>
        <v>32.969763073380598</v>
      </c>
      <c r="C15" s="33">
        <f>(C7/C$4)*100</f>
        <v>5.8836840914234001</v>
      </c>
      <c r="D15" s="33">
        <f>(D7/D$4)*100</f>
        <v>1.92793931731980006</v>
      </c>
      <c r="E15" s="33">
        <f>(E7/E$4)*100</f>
        <v>1.71509023422500011</v>
      </c>
      <c r="F15" s="33">
        <f>(F7/F$4)*100</f>
        <v>0.718935452667900066</v>
      </c>
      <c r="G15" s="33">
        <f>(G7/G$4)*100</f>
        <v>0.0135192987990000013</v>
      </c>
      <c r="H15" s="33">
        <f>(H7/H$4)*100</f>
        <v>6.0136004410953996</v>
      </c>
      <c r="I15" s="33">
        <f>(I7/I$4)*100</f>
        <v>0</v>
      </c>
      <c r="J15" s="33">
        <f>(J7/J$4)*100</f>
        <v>0.376281839232599991</v>
      </c>
      <c r="K15" s="33">
        <f>(K7/K$4)*100</f>
        <v>0.00494486475789999957</v>
      </c>
      <c r="L15" s="33">
        <f>(L7/L$4)*100</f>
        <v>0.279359621790099988</v>
      </c>
      <c r="M15" s="33">
        <f>(M7/M$4)*100</f>
        <v>0</v>
      </c>
      <c r="N15" s="33">
        <f>(N7/N$4)*100</f>
        <v>0.916492207490099986</v>
      </c>
      <c r="O15" s="33">
        <f>(O7/O$4)*100</f>
        <v>0.0135838804618999998</v>
      </c>
      <c r="P15" s="33">
        <f>(P7/P$4)*100</f>
        <v>0.00538300048450000013</v>
      </c>
      <c r="Q15" s="33">
        <f>(Q7/Q$4)*100</f>
        <v>0.0192505133469999983</v>
      </c>
      <c r="R15" s="33">
        <f>(R7/R$4)*100</f>
        <v>1.33720418756050008</v>
      </c>
      <c r="S15" s="33">
        <f>(S7/S$4)*100</f>
        <v>0.00604631477110000048</v>
      </c>
      <c r="T15" s="33">
        <f>(T7/T$4)*100</f>
        <v>0.164541341011899984</v>
      </c>
      <c r="U15" s="33">
        <f>(U7/U$4)*100</f>
        <v>0.0103337811304999994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>
        <f>(AB7/AB$4)*100</f>
        <v>0.0551713991467000042</v>
      </c>
      <c r="AC15" s="33" t="e">
        <f>(AC7/AC$4)*100</f>
        <v>#DIV/0!</v>
      </c>
      <c r="AD15" s="33">
        <f>(AD7/AD$4)*100</f>
        <v>0.448095593726699981</v>
      </c>
      <c r="AE15" s="33">
        <f>(AE7/AE$4)*100</f>
        <v>0.109221407395799996</v>
      </c>
      <c r="AF15" s="45">
        <f>(AF7/AF$4)*100</f>
        <v>0.839537462379199972</v>
      </c>
      <c r="AG15" s="33">
        <f>(AG7/AG$4)*100</f>
        <v>0.315984021940000037</v>
      </c>
      <c r="AH15" s="33">
        <f>(AH7/AH$4)*100</f>
        <v>1.08977889684469996</v>
      </c>
      <c r="AI15" s="33">
        <f>(AI7/AI$4)*100</f>
        <v>0.0963669654043000001</v>
      </c>
      <c r="AJ15" s="61">
        <f>(AJ7/AJ$4)*100</f>
        <v>0.226671703815600001</v>
      </c>
      <c r="AK15" s="33">
        <f>(AK7/AK$4)*100</f>
        <v>0.034695718548300003</v>
      </c>
      <c r="AL15" s="33">
        <f>(AL7/AL$4)*100</f>
        <v>0.62147828969170007</v>
      </c>
      <c r="AM15" s="33">
        <f>(AM7/AM$4)*100</f>
        <v>0.410521068527700006</v>
      </c>
      <c r="AN15" s="33">
        <f>(AN7/AN$4)*100</f>
        <v>0.299108777927000027</v>
      </c>
      <c r="AO15" s="61">
        <f>(AO7/AO$4)*100</f>
        <v>0.00704349357279999921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>
        <f>(B8/B$4)*100</f>
        <v>9.85275404471910043</v>
      </c>
      <c r="C16" s="33">
        <f>(C8/C$4)*100</f>
        <v>9.51949913253380053</v>
      </c>
      <c r="D16" s="33">
        <f>(D8/D$4)*100</f>
        <v>31.1314791403287003</v>
      </c>
      <c r="E16" s="33">
        <f>(E8/E$4)*100</f>
        <v>0.726353513375100057</v>
      </c>
      <c r="F16" s="33">
        <f>(F8/F$4)*100</f>
        <v>28.0620114506809983</v>
      </c>
      <c r="G16" s="33">
        <f>(G8/G$4)*100</f>
        <v>1.04999887339179998</v>
      </c>
      <c r="H16" s="33">
        <f>(H8/H$4)*100</f>
        <v>55.5008270538504007</v>
      </c>
      <c r="I16" s="33">
        <f>(I8/I$4)*100</f>
        <v>0.262252089821299972</v>
      </c>
      <c r="J16" s="33">
        <f>(J8/J$4)*100</f>
        <v>1.80697982136950017</v>
      </c>
      <c r="K16" s="33">
        <f>(K8/K$4)*100</f>
        <v>0.390644315878000015</v>
      </c>
      <c r="L16" s="33">
        <f>(L8/L$4)*100</f>
        <v>3.4705060706994999</v>
      </c>
      <c r="M16" s="33">
        <f>(M8/M$4)*100</f>
        <v>0.283681346788800006</v>
      </c>
      <c r="N16" s="33">
        <f>(N8/N$4)*100</f>
        <v>1.82367992556410012</v>
      </c>
      <c r="O16" s="33">
        <f>(O8/O$4)*100</f>
        <v>0.126782884310600008</v>
      </c>
      <c r="P16" s="33">
        <f>(P8/P$4)*100</f>
        <v>0.893578080422000021</v>
      </c>
      <c r="Q16" s="33">
        <f>(Q8/Q$4)*100</f>
        <v>0.673767967145800029</v>
      </c>
      <c r="R16" s="33">
        <f>(R8/R$4)*100</f>
        <v>4.88255476378989961</v>
      </c>
      <c r="S16" s="33">
        <f>(S8/S$4)*100</f>
        <v>0.516959912933099908</v>
      </c>
      <c r="T16" s="33">
        <f>(T8/T$4)*100</f>
        <v>1.74310983134509989</v>
      </c>
      <c r="U16" s="33">
        <f>(U8/U$4)*100</f>
        <v>0.775033584788699947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>
        <f>(AB8/AB$4)*100</f>
        <v>1.37928497866709998</v>
      </c>
      <c r="AC16" s="33" t="e">
        <f>(AC8/AC$4)*100</f>
        <v>#DIV/0!</v>
      </c>
      <c r="AD16" s="33">
        <f>(AD8/AD$4)*100</f>
        <v>1.38696255201109997</v>
      </c>
      <c r="AE16" s="33">
        <f>(AE8/AE$4)*100</f>
        <v>11.2237998647735004</v>
      </c>
      <c r="AF16" s="45">
        <f>(AF8/AF$4)*100</f>
        <v>2.03284228311949988</v>
      </c>
      <c r="AG16" s="33">
        <f>(AG8/AG$4)*100</f>
        <v>4.6235020568770997</v>
      </c>
      <c r="AH16" s="33">
        <f>(AH8/AH$4)*100</f>
        <v>1.60909591627979998</v>
      </c>
      <c r="AI16" s="33">
        <f>(AI8/AI$4)*100</f>
        <v>3.29093186855550002</v>
      </c>
      <c r="AJ16" s="61">
        <f>(AJ8/AJ$4)*100</f>
        <v>1.32225160559119992</v>
      </c>
      <c r="AK16" s="33">
        <f>(AK8/AK$4)*100</f>
        <v>0.867392963708299902</v>
      </c>
      <c r="AL16" s="33">
        <f>(AL8/AL$4)*100</f>
        <v>1.28991271682690002</v>
      </c>
      <c r="AM16" s="33">
        <f>(AM8/AM$4)*100</f>
        <v>1.02923496466590003</v>
      </c>
      <c r="AN16" s="33">
        <f>(AN8/AN$4)*100</f>
        <v>2.00830179465269998</v>
      </c>
      <c r="AO16" s="61">
        <f>(AO8/AO$4)*100</f>
        <v>0.00352174678639999961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>
        <f>(B9/B$4)*100</f>
        <v>70.7022965521420019</v>
      </c>
      <c r="C17" s="33">
        <f>(C9/C$4)*100</f>
        <v>59.1989137813985025</v>
      </c>
      <c r="D17" s="33">
        <f>(D9/D$4)*100</f>
        <v>58.1621365360304026</v>
      </c>
      <c r="E17" s="33">
        <f>(E9/E$4)*100</f>
        <v>72.5585562523998959</v>
      </c>
      <c r="F17" s="33">
        <f>(F9/F$4)*100</f>
        <v>64.3617160335678022</v>
      </c>
      <c r="G17" s="33">
        <f>(G9/G$4)*100</f>
        <v>76.4110768121494033</v>
      </c>
      <c r="H17" s="33">
        <f>(H9/H$4)*100</f>
        <v>35.1553023341298001</v>
      </c>
      <c r="I17" s="33">
        <f>(I9/I$4)*100</f>
        <v>53.2317106485276028</v>
      </c>
      <c r="J17" s="33">
        <f>(J9/J$4)*100</f>
        <v>71.150347337082394</v>
      </c>
      <c r="K17" s="33">
        <f>(K9/K$4)*100</f>
        <v>62.6662710774860017</v>
      </c>
      <c r="L17" s="33">
        <f>(L9/L$4)*100</f>
        <v>91.3613409261845959</v>
      </c>
      <c r="M17" s="33">
        <f>(M9/M$4)*100</f>
        <v>66.2930753848300043</v>
      </c>
      <c r="N17" s="33">
        <f>(N9/N$4)*100</f>
        <v>73.207722726215394</v>
      </c>
      <c r="O17" s="33">
        <f>(O9/O$4)*100</f>
        <v>70.1109350237718019</v>
      </c>
      <c r="P17" s="33">
        <f>(P9/P$4)*100</f>
        <v>72.3744415136996935</v>
      </c>
      <c r="Q17" s="33">
        <f>(Q9/Q$4)*100</f>
        <v>66.8891170431212032</v>
      </c>
      <c r="R17" s="33">
        <f>(R9/R$4)*100</f>
        <v>103.721298495645001</v>
      </c>
      <c r="S17" s="33">
        <f>(S9/S$4)*100</f>
        <v>68.816131567809407</v>
      </c>
      <c r="T17" s="33">
        <f>(T9/T$4)*100</f>
        <v>53.7433155080213965</v>
      </c>
      <c r="U17" s="33">
        <f>(U9/U$4)*100</f>
        <v>82.5117977334572998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>
        <f>(AB9/AB$4)*100</f>
        <v>24.6652935118435011</v>
      </c>
      <c r="AC17" s="33" t="e">
        <f>(AC9/AC$4)*100</f>
        <v>#DIV/0!</v>
      </c>
      <c r="AD17" s="33">
        <f>(AD9/AD$4)*100</f>
        <v>61.5704683665848975</v>
      </c>
      <c r="AE17" s="33">
        <f>(AE9/AE$4)*100</f>
        <v>76.3509647890986969</v>
      </c>
      <c r="AF17" s="45">
        <f>(AF9/AF$4)*100</f>
        <v>41.3802207085906986</v>
      </c>
      <c r="AG17" s="33">
        <f>(AG9/AG$4)*100</f>
        <v>87.4441065998927058</v>
      </c>
      <c r="AH17" s="33">
        <f>(AH9/AH$4)*100</f>
        <v>33.708395625147503</v>
      </c>
      <c r="AI17" s="33">
        <f>(AI9/AI$4)*100</f>
        <v>62.5180688060132965</v>
      </c>
      <c r="AJ17" s="61">
        <f>(AJ9/AJ$4)*100</f>
        <v>50.0881501070393966</v>
      </c>
      <c r="AK17" s="33">
        <f>(AK9/AK$4)*100</f>
        <v>65.9565609603775016</v>
      </c>
      <c r="AL17" s="33">
        <f>(AL9/AL$4)*100</f>
        <v>8.02949950281739966</v>
      </c>
      <c r="AM17" s="33">
        <f>(AM9/AM$4)*100</f>
        <v>19.0892296865377986</v>
      </c>
      <c r="AN17" s="33">
        <f>(AN9/AN$4)*100</f>
        <v>43.4745452325722965</v>
      </c>
      <c r="AO17" s="61">
        <f>(AO9/AO$4)*100</f>
        <v>8.70223630920940039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>
        <f>(B10/B$4)*100</f>
        <v>16.8454220444767984</v>
      </c>
      <c r="C18" s="33">
        <f>(C10/C$4)*100</f>
        <v>17.2927509994719983</v>
      </c>
      <c r="D18" s="33">
        <f>(D10/D$4)*100</f>
        <v>8.27670670037930023</v>
      </c>
      <c r="E18" s="33">
        <f>(E10/E$4)*100</f>
        <v>20.4210930500447994</v>
      </c>
      <c r="F18" s="33">
        <f>(F10/F$4)*100</f>
        <v>6.26911714726410008</v>
      </c>
      <c r="G18" s="33">
        <f>(G10/G$4)*100</f>
        <v>21.4573804105360004</v>
      </c>
      <c r="H18" s="33">
        <f>(H10/H$4)*100</f>
        <v>2.72376401396800016</v>
      </c>
      <c r="I18" s="33">
        <f>(I10/I$4)*100</f>
        <v>44.4735835655356979</v>
      </c>
      <c r="J18" s="33">
        <f>(J10/J$4)*100</f>
        <v>26.2983790936156012</v>
      </c>
      <c r="K18" s="33">
        <f>(K10/K$4)*100</f>
        <v>35.0640359986154024</v>
      </c>
      <c r="L18" s="33">
        <f>(L10/L$4)*100</f>
        <v>8.9556247985387003</v>
      </c>
      <c r="M18" s="33">
        <f>(M10/M$4)*100</f>
        <v>31.8653211179834983</v>
      </c>
      <c r="N18" s="33">
        <f>(N10/N$4)*100</f>
        <v>23.5822284252151988</v>
      </c>
      <c r="O18" s="33">
        <f>(O10/O$4)*100</f>
        <v>28.5170930495811987</v>
      </c>
      <c r="P18" s="33">
        <f>(P10/P$4)*100</f>
        <v>26.2205953598536006</v>
      </c>
      <c r="Q18" s="33">
        <f>(Q10/Q$4)*100</f>
        <v>30.8649897330595984</v>
      </c>
      <c r="R18" s="33">
        <f>(R10/R$4)*100</f>
        <v>16.3983460895574993</v>
      </c>
      <c r="S18" s="33">
        <f>(S10/S$4)*100</f>
        <v>29.7025213132595987</v>
      </c>
      <c r="T18" s="33">
        <f>(T10/T$4)*100</f>
        <v>16.2741670094610988</v>
      </c>
      <c r="U18" s="33">
        <f>(U10/U$4)*100</f>
        <v>16.2825944679824985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>
        <f>(AB10/AB$4)*100</f>
        <v>69.8138884802119009</v>
      </c>
      <c r="AC18" s="33" t="e">
        <f>(AC10/AC$4)*100</f>
        <v>#DIV/0!</v>
      </c>
      <c r="AD18" s="33">
        <f>(AD10/AD$4)*100</f>
        <v>35.351541662221301</v>
      </c>
      <c r="AE18" s="33">
        <f>(AE10/AE$4)*100</f>
        <v>12.0559629687419001</v>
      </c>
      <c r="AF18" s="45">
        <f>(AF10/AF$4)*100</f>
        <v>54.9342626326628007</v>
      </c>
      <c r="AG18" s="33">
        <f>(AG10/AG$4)*100</f>
        <v>7.55082573183089956</v>
      </c>
      <c r="AH18" s="33">
        <f>(AH10/AH$4)*100</f>
        <v>62.6288456998977026</v>
      </c>
      <c r="AI18" s="33">
        <f>(AI10/AI$4)*100</f>
        <v>33.7862580707334033</v>
      </c>
      <c r="AJ18" s="61">
        <f>(AJ10/AJ$4)*100</f>
        <v>47.1036393401334976</v>
      </c>
      <c r="AK18" s="33">
        <f>(AK10/AK$4)*100</f>
        <v>33.1135937825271967</v>
      </c>
      <c r="AL18" s="33">
        <f>(AL10/AL$4)*100</f>
        <v>87.114683460391106</v>
      </c>
      <c r="AM18" s="33">
        <f>(AM10/AM$4)*100</f>
        <v>77.9608832067559945</v>
      </c>
      <c r="AN18" s="33">
        <f>(AN10/AN$4)*100</f>
        <v>53.0704431693322007</v>
      </c>
      <c r="AO18" s="61">
        <f>(AO10/AO$4)*100</f>
        <v>85.9764042965311006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>
        <f>(B11/B$4)*100</f>
        <v>1.38762649215290001</v>
      </c>
      <c r="C19" s="33">
        <f>(C11/C$4)*100</f>
        <v>0.297955796937499997</v>
      </c>
      <c r="D19" s="33">
        <f>(D11/D$4)*100</f>
        <v>0.371365360303399994</v>
      </c>
      <c r="E19" s="33">
        <f>(E11/E$4)*100</f>
        <v>0.511967234096999935</v>
      </c>
      <c r="F19" s="33">
        <f>(F11/F$4)*100</f>
        <v>0.423518339389799969</v>
      </c>
      <c r="G19" s="33">
        <f>(G11/G$4)*100</f>
        <v>1.05901173925780001</v>
      </c>
      <c r="H19" s="33">
        <f>(H11/H$4)*100</f>
        <v>0.113949641610000008</v>
      </c>
      <c r="I19" s="33">
        <f>(I11/I$4)*100</f>
        <v>1.91771840681859995</v>
      </c>
      <c r="J19" s="33">
        <f>(J11/J$4)*100</f>
        <v>0.401091630830299994</v>
      </c>
      <c r="K19" s="33">
        <f>(K11/K$4)*100</f>
        <v>1.85432428423080005</v>
      </c>
      <c r="L19" s="33">
        <f>(L11/L$4)*100</f>
        <v>0.231008918018700005</v>
      </c>
      <c r="M19" s="33">
        <f>(M11/M$4)*100</f>
        <v>1.57187369204300005</v>
      </c>
      <c r="N19" s="33">
        <f>(N11/N$4)*100</f>
        <v>0.441963247266799986</v>
      </c>
      <c r="O19" s="33">
        <f>(O11/O$4)*100</f>
        <v>1.30405252433780006</v>
      </c>
      <c r="P19" s="33">
        <f>(P11/P$4)*100</f>
        <v>0.543683048931499968</v>
      </c>
      <c r="Q19" s="33">
        <f>(Q11/Q$4)*100</f>
        <v>1.45020533880899993</v>
      </c>
      <c r="R19" s="33">
        <f>(R11/R$4)*100</f>
        <v>0.193542711357399995</v>
      </c>
      <c r="S19" s="33">
        <f>(S11/S$4)*100</f>
        <v>0.928109317371099962</v>
      </c>
      <c r="T19" s="33">
        <f>(T11/T$4)*100</f>
        <v>0.251953928424499995</v>
      </c>
      <c r="U19" s="33">
        <f>(U11/U$4)*100</f>
        <v>0.427129620061300042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>
        <f>(AB11/AB$4)*100</f>
        <v>4.02751213770779959</v>
      </c>
      <c r="AC19" s="33" t="e">
        <f>(AC11/AC$4)*100</f>
        <v>#DIV/0!</v>
      </c>
      <c r="AD19" s="33">
        <f>(AD11/AD$4)*100</f>
        <v>1.2269284113943999</v>
      </c>
      <c r="AE19" s="33">
        <f>(AE11/AE$4)*100</f>
        <v>0.0572112133977999981</v>
      </c>
      <c r="AF19" s="45">
        <f>(AF11/AF$4)*100</f>
        <v>0.73921537567979998</v>
      </c>
      <c r="AG19" s="33">
        <f>(AG11/AG$4)*100</f>
        <v>0.0924104215108000204</v>
      </c>
      <c r="AH19" s="33">
        <f>(AH11/AH$4)*100</f>
        <v>0.881265245101899986</v>
      </c>
      <c r="AI19" s="33">
        <f>(AI11/AI$4)*100</f>
        <v>0.293919244482999975</v>
      </c>
      <c r="AJ19" s="61">
        <f>(AJ11/AJ$4)*100</f>
        <v>1.12076564664399991</v>
      </c>
      <c r="AK19" s="33">
        <f>(AK11/AK$4)*100</f>
        <v>0.680036083547300052</v>
      </c>
      <c r="AL19" s="33">
        <f>(AL11/AL$4)*100</f>
        <v>2.78974698928300002</v>
      </c>
      <c r="AM19" s="33">
        <f>(AM11/AM$4)*100</f>
        <v>1.4250945664604</v>
      </c>
      <c r="AN19" s="33">
        <f>(AN11/AN$4)*100</f>
        <v>1.13539250396779989</v>
      </c>
      <c r="AO19" s="61">
        <f>(AO11/AO$4)*100</f>
        <v>5.2650114456771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>
        <f>(B12/B$4)*100</f>
        <v>0.0545355389929000012</v>
      </c>
      <c r="C20" s="33">
        <f>(C12/C$4)*100</f>
        <v>0.0301727389304000004</v>
      </c>
      <c r="D20" s="33">
        <f>(D12/D$4)*100</f>
        <v>0.0316055625789999972</v>
      </c>
      <c r="E20" s="33">
        <f>(E12/E$4)*100</f>
        <v>0.0127991808523999984</v>
      </c>
      <c r="F20" s="33">
        <f>(F12/F$4)*100</f>
        <v>0.0261431073696999983</v>
      </c>
      <c r="G20" s="33">
        <f>(G12/G$4)*100</f>
        <v>0.0090128658659999985</v>
      </c>
      <c r="H20" s="33">
        <f>(H12/H$4)*100</f>
        <v>0.00367579489060000064</v>
      </c>
      <c r="I20" s="33">
        <f>(I12/I$4)*100</f>
        <v>0.00546358520460000019</v>
      </c>
      <c r="J20" s="33">
        <f>(J12/J$4)*100</f>
        <v>0.0248097915978000039</v>
      </c>
      <c r="K20" s="33">
        <f>(K12/K$4)*100</f>
        <v>0.00988972951590000093</v>
      </c>
      <c r="L20" s="33">
        <f>(L12/L$4)*100</f>
        <v>0.00537230041899999922</v>
      </c>
      <c r="M20" s="33">
        <f>(M12/M$4)*100</f>
        <v>0.0093010277636000005</v>
      </c>
      <c r="N20" s="33">
        <f>(N12/N$4)*100</f>
        <v>0.0139567341241999987</v>
      </c>
      <c r="O20" s="33">
        <f>(O12/O$4)*100</f>
        <v>0.0226398007698000026</v>
      </c>
      <c r="P20" s="33">
        <f>(P12/P$4)*100</f>
        <v>0.0269150024224000006</v>
      </c>
      <c r="Q20" s="33">
        <f>(Q12/Q$4)*100</f>
        <v>0.0192505133469999983</v>
      </c>
      <c r="R20" s="33">
        <f>(R12/R$4)*100</f>
        <v>0</v>
      </c>
      <c r="S20" s="33">
        <f>(S12/S$4)*100</f>
        <v>0.00906947215669999984</v>
      </c>
      <c r="T20" s="33">
        <f>(T12/T$4)*100</f>
        <v>-0.00514191690659999878</v>
      </c>
      <c r="U20" s="33">
        <f>(U12/U$4)*100</f>
        <v>0.0206675622609999987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>
        <f>(AB12/AB$4)*100</f>
        <v>0.0110342798293</v>
      </c>
      <c r="AC20" s="33" t="e">
        <f>(AC12/AC$4)*100</f>
        <v>#DIV/0!</v>
      </c>
      <c r="AD20" s="33">
        <f>(AD12/AD$4)*100</f>
        <v>0.0426757708310999995</v>
      </c>
      <c r="AE20" s="33">
        <f>(AE12/AE$4)*100</f>
        <v>0.0104020387995999997</v>
      </c>
      <c r="AF20" s="45">
        <f>(AF12/AF$4)*100</f>
        <v>0.0211204393050999961</v>
      </c>
      <c r="AG20" s="33">
        <f>(AG12/AG$4)*100</f>
        <v>0.00298098133909999987</v>
      </c>
      <c r="AH20" s="33">
        <f>(AH12/AH$4)*100</f>
        <v>0.00786843968839999963</v>
      </c>
      <c r="AI20" s="33">
        <f>(AI12/AI$4)*100</f>
        <v>0.0481834827021000045</v>
      </c>
      <c r="AJ20" s="61">
        <f>(AJ12/AJ$4)*100</f>
        <v>0</v>
      </c>
      <c r="AK20" s="33">
        <f>(AK12/AK$4)*100</f>
        <v>0.0416348622579999983</v>
      </c>
      <c r="AL20" s="33">
        <f>(AL12/AL$4)*100</f>
        <v>0.0497182631753000059</v>
      </c>
      <c r="AM20" s="33">
        <f>(AM12/AM$4)*100</f>
        <v>0.0205260534264000016</v>
      </c>
      <c r="AN20" s="33">
        <f>(AN12/AN$4)*100</f>
        <v>0.00610426077400000011</v>
      </c>
      <c r="AO20" s="61">
        <f>(AO12/AO$4)*100</f>
        <v>0.0140869871455999984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44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>
        <f>B14</f>
        <v>1.16342483184880008</v>
      </c>
      <c r="C22" s="33">
        <f>C14</f>
        <v>7.78456664403709997</v>
      </c>
      <c r="D22" s="33">
        <f>D14</f>
        <v>0.0948166877370000094</v>
      </c>
      <c r="E22" s="33">
        <f>E14</f>
        <v>4.00934340202230022</v>
      </c>
      <c r="F22" s="33">
        <f>F14</f>
        <v>0.117643983163800003</v>
      </c>
      <c r="G22" s="33">
        <f>G14</f>
        <v>0.00225321646649999963</v>
      </c>
      <c r="H22" s="33">
        <f>H14</f>
        <v>0.562396618268699999</v>
      </c>
      <c r="I22" s="33">
        <f>I14</f>
        <v>0</v>
      </c>
      <c r="J22" s="33">
        <f>J14</f>
        <v>0.0289447568639999986</v>
      </c>
      <c r="K22" s="33">
        <f>K14</f>
        <v>0</v>
      </c>
      <c r="L22" s="33">
        <f>L14</f>
        <v>0.0268615020952000005</v>
      </c>
      <c r="M22" s="33">
        <f>M14</f>
        <v>0</v>
      </c>
      <c r="N22" s="33">
        <f>N14</f>
        <v>0</v>
      </c>
      <c r="O22" s="33">
        <f>O14</f>
        <v>0.00905592030789999924</v>
      </c>
      <c r="P22" s="33">
        <f>P14</f>
        <v>-0.00538300048450000013</v>
      </c>
      <c r="Q22" s="33">
        <f>Q14</f>
        <v>0.00641683778230000001</v>
      </c>
      <c r="R22" s="33">
        <f>R14</f>
        <v>0.0439869798540000012</v>
      </c>
      <c r="S22" s="33">
        <f>S14</f>
        <v>0.0030231573855999998</v>
      </c>
      <c r="T22" s="33">
        <f>T14</f>
        <v>0.0102838338131999985</v>
      </c>
      <c r="U22" s="33">
        <f>U14</f>
        <v>0.0103337811304999994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>
        <f>AB14</f>
        <v>-0.00735618655290000056</v>
      </c>
      <c r="AC22" s="33" t="e">
        <f>AC14</f>
        <v>#DIV/0!</v>
      </c>
      <c r="AD22" s="33">
        <f>AD14</f>
        <v>0.00533447135389999971</v>
      </c>
      <c r="AE22" s="33">
        <f>AE14</f>
        <v>0.00520101939979999983</v>
      </c>
      <c r="AF22" s="45">
        <f>AF14</f>
        <v>0.0686414277417000029</v>
      </c>
      <c r="AG22" s="33">
        <f>AG14</f>
        <v>-0.00894294401720000032</v>
      </c>
      <c r="AH22" s="33">
        <f>AH14</f>
        <v>0.0236053190651999989</v>
      </c>
      <c r="AI22" s="33">
        <f>AI14</f>
        <v>0.0192733930808999965</v>
      </c>
      <c r="AJ22" s="61">
        <f>AJ14</f>
        <v>0</v>
      </c>
      <c r="AK22" s="33">
        <f>AK14</f>
        <v>0.0138782874192999994</v>
      </c>
      <c r="AL22" s="33">
        <f>AL14</f>
        <v>0.0110485029277999991</v>
      </c>
      <c r="AM22" s="33">
        <f>AM14</f>
        <v>0</v>
      </c>
      <c r="AN22" s="33">
        <f>AN14</f>
        <v>0.0183127823220999986</v>
      </c>
      <c r="AO22" s="61">
        <f>AO14</f>
        <v>0.00704349357279999921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>
        <f>B15+B22</f>
        <v>34.1331879052293985</v>
      </c>
      <c r="C23" s="33">
        <f>C15+C22</f>
        <v>13.6682507354605001</v>
      </c>
      <c r="D23" s="33">
        <f>D15+D22</f>
        <v>2.02275600505680009</v>
      </c>
      <c r="E23" s="33">
        <f>E15+E22</f>
        <v>5.72443363624729962</v>
      </c>
      <c r="F23" s="33">
        <f>F15+F22</f>
        <v>0.836579435831700025</v>
      </c>
      <c r="G23" s="33">
        <f>G15+G22</f>
        <v>0.0157725152655</v>
      </c>
      <c r="H23" s="33">
        <f>H15+H22</f>
        <v>6.57599705936410039</v>
      </c>
      <c r="I23" s="33">
        <f>I15+I22</f>
        <v>0</v>
      </c>
      <c r="J23" s="33">
        <f>J15+J22</f>
        <v>0.405226596096600034</v>
      </c>
      <c r="K23" s="33">
        <f>K15+K22</f>
        <v>0.00494486475789999957</v>
      </c>
      <c r="L23" s="33">
        <f>L15+L22</f>
        <v>0.306221123885300006</v>
      </c>
      <c r="M23" s="33">
        <f>M15+M22</f>
        <v>0</v>
      </c>
      <c r="N23" s="33">
        <f>N15+N22</f>
        <v>0.916492207490099986</v>
      </c>
      <c r="O23" s="33">
        <f>O15+O22</f>
        <v>0.0226398007698000026</v>
      </c>
      <c r="P23" s="33">
        <f>P15+P22</f>
        <v>0</v>
      </c>
      <c r="Q23" s="33">
        <f>Q15+Q22</f>
        <v>0.0256673511293000001</v>
      </c>
      <c r="R23" s="33">
        <f>R15+R22</f>
        <v>1.38119116741450011</v>
      </c>
      <c r="S23" s="33">
        <f>S15+S22</f>
        <v>0.00906947215669999984</v>
      </c>
      <c r="T23" s="33">
        <f>T15+T22</f>
        <v>0.174825174825099978</v>
      </c>
      <c r="U23" s="33">
        <f>U15+U22</f>
        <v>0.0206675622609999987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>
        <f>AB15+AB22</f>
        <v>0.0478152125937999983</v>
      </c>
      <c r="AC23" s="33" t="e">
        <f>AC15+AC22</f>
        <v>#DIV/0!</v>
      </c>
      <c r="AD23" s="33">
        <f>AD15+AD22</f>
        <v>0.45343006508060002</v>
      </c>
      <c r="AE23" s="33">
        <f>AE15+AE22</f>
        <v>0.114422426795599996</v>
      </c>
      <c r="AF23" s="45">
        <f>AF15+AF22</f>
        <v>0.908178890120900029</v>
      </c>
      <c r="AG23" s="33">
        <f>AG15+AG22</f>
        <v>0.307041077922800021</v>
      </c>
      <c r="AH23" s="33">
        <f>AH15+AH22</f>
        <v>1.11338421590990011</v>
      </c>
      <c r="AI23" s="33">
        <f>AI15+AI22</f>
        <v>0.115640358485200001</v>
      </c>
      <c r="AJ23" s="61">
        <f>AJ15+AJ22</f>
        <v>0.226671703815600001</v>
      </c>
      <c r="AK23" s="33">
        <f>AK15+AK22</f>
        <v>0.048574005967599998</v>
      </c>
      <c r="AL23" s="33">
        <f>AL15+AL22</f>
        <v>0.6325267926195</v>
      </c>
      <c r="AM23" s="33">
        <f>AM15+AM22</f>
        <v>0.410521068527700006</v>
      </c>
      <c r="AN23" s="33">
        <f>AN15+AN22</f>
        <v>0.317421560249099999</v>
      </c>
      <c r="AO23" s="61">
        <f>AO15+AO22</f>
        <v>0.0140869871455999984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>
        <f>B16+B23</f>
        <v>43.9859419499484972</v>
      </c>
      <c r="C24" s="33">
        <f>C16+C23</f>
        <v>23.1877498679942988</v>
      </c>
      <c r="D24" s="33">
        <f>D16+D23</f>
        <v>33.1542351453854991</v>
      </c>
      <c r="E24" s="33">
        <f>E16+E23</f>
        <v>6.45078714962239985</v>
      </c>
      <c r="F24" s="33">
        <f>F16+F23</f>
        <v>28.8985908865127001</v>
      </c>
      <c r="G24" s="33">
        <f>G16+G23</f>
        <v>1.06577138865729992</v>
      </c>
      <c r="H24" s="33">
        <f>H16+H23</f>
        <v>62.0768241132144993</v>
      </c>
      <c r="I24" s="33">
        <f>I16+I23</f>
        <v>0.262252089821299972</v>
      </c>
      <c r="J24" s="33">
        <f>J16+J23</f>
        <v>2.21220641746610003</v>
      </c>
      <c r="K24" s="33">
        <f>K16+K23</f>
        <v>0.395589180635899993</v>
      </c>
      <c r="L24" s="33">
        <f>L16+L23</f>
        <v>3.7767271945848</v>
      </c>
      <c r="M24" s="33">
        <f>M16+M23</f>
        <v>0.283681346788800006</v>
      </c>
      <c r="N24" s="33">
        <f>N16+N23</f>
        <v>2.74017213305419993</v>
      </c>
      <c r="O24" s="33">
        <f>O16+O23</f>
        <v>0.149422685080399997</v>
      </c>
      <c r="P24" s="33">
        <f>P16+P23</f>
        <v>0.893578080422000021</v>
      </c>
      <c r="Q24" s="33">
        <f>Q16+Q23</f>
        <v>0.699435318275099949</v>
      </c>
      <c r="R24" s="33">
        <f>R16+R23</f>
        <v>6.26374593120439993</v>
      </c>
      <c r="S24" s="33">
        <f>S16+S23</f>
        <v>0.526029385089799995</v>
      </c>
      <c r="T24" s="33">
        <f>T16+T23</f>
        <v>1.91793500617020012</v>
      </c>
      <c r="U24" s="33">
        <f>U16+U23</f>
        <v>0.795701147049699919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>
        <f>AB16+AB23</f>
        <v>1.4271001912609</v>
      </c>
      <c r="AC24" s="33" t="e">
        <f>AC16+AC23</f>
        <v>#DIV/0!</v>
      </c>
      <c r="AD24" s="33">
        <f>AD16+AD23</f>
        <v>1.84039261709169999</v>
      </c>
      <c r="AE24" s="33">
        <f>AE16+AE23</f>
        <v>11.3382222915690996</v>
      </c>
      <c r="AF24" s="45">
        <f>AF16+AF23</f>
        <v>2.94102117324039991</v>
      </c>
      <c r="AG24" s="33">
        <f>AG16+AG23</f>
        <v>4.93054313479990025</v>
      </c>
      <c r="AH24" s="33">
        <f>AH16+AH23</f>
        <v>2.72248013218970009</v>
      </c>
      <c r="AI24" s="33">
        <f>AI16+AI23</f>
        <v>3.40657222704070017</v>
      </c>
      <c r="AJ24" s="61">
        <f>AJ16+AJ23</f>
        <v>1.54892330940680001</v>
      </c>
      <c r="AK24" s="33">
        <f>AK16+AK23</f>
        <v>0.915966969675899989</v>
      </c>
      <c r="AL24" s="33">
        <f>AL16+AL23</f>
        <v>1.92243950944640005</v>
      </c>
      <c r="AM24" s="33">
        <f>AM16+AM23</f>
        <v>1.4397560331935999</v>
      </c>
      <c r="AN24" s="33">
        <f>AN16+AN23</f>
        <v>2.32572335490179993</v>
      </c>
      <c r="AO24" s="61">
        <f>AO16+AO23</f>
        <v>0.017608733931999998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>
        <f>B17+B24</f>
        <v>114.688238502090996</v>
      </c>
      <c r="C25" s="33">
        <f>C17+C24</f>
        <v>82.3866636493928013</v>
      </c>
      <c r="D25" s="33">
        <f>D17+D24</f>
        <v>91.3163716814159017</v>
      </c>
      <c r="E25" s="33">
        <f>E17+E24</f>
        <v>79.0093434020222958</v>
      </c>
      <c r="F25" s="33">
        <f>F17+F24</f>
        <v>93.2603069200804953</v>
      </c>
      <c r="G25" s="33">
        <f>G17+G24</f>
        <v>77.4768482008066997</v>
      </c>
      <c r="H25" s="33">
        <f>H17+H24</f>
        <v>97.2321264473442994</v>
      </c>
      <c r="I25" s="33">
        <f>I17+I24</f>
        <v>53.4939627383488983</v>
      </c>
      <c r="J25" s="33">
        <f>J17+J24</f>
        <v>73.3625537545485003</v>
      </c>
      <c r="K25" s="33">
        <f>K17+K24</f>
        <v>63.0618602581218965</v>
      </c>
      <c r="L25" s="33">
        <f>L17+L24</f>
        <v>95.1380681207694039</v>
      </c>
      <c r="M25" s="33">
        <f>M17+M24</f>
        <v>66.5767567316188007</v>
      </c>
      <c r="N25" s="33">
        <f>N17+N24</f>
        <v>75.9478948592695957</v>
      </c>
      <c r="O25" s="33">
        <f>O17+O24</f>
        <v>70.2603577088521973</v>
      </c>
      <c r="P25" s="33">
        <f>P17+P24</f>
        <v>73.2680195941216965</v>
      </c>
      <c r="Q25" s="33">
        <f>Q17+Q24</f>
        <v>67.588552361396296</v>
      </c>
      <c r="R25" s="33">
        <f>R17+R24</f>
        <v>109.985044426849001</v>
      </c>
      <c r="S25" s="33">
        <f>S17+S24</f>
        <v>69.3421609528992064</v>
      </c>
      <c r="T25" s="33">
        <f>T17+T24</f>
        <v>55.6612505141916003</v>
      </c>
      <c r="U25" s="33">
        <f>U17+U24</f>
        <v>83.3074988805069978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>
        <f>AB17+AB24</f>
        <v>26.0923937031043991</v>
      </c>
      <c r="AC25" s="33" t="e">
        <f>AC17+AC24</f>
        <v>#DIV/0!</v>
      </c>
      <c r="AD25" s="33">
        <f>AD17+AD24</f>
        <v>63.4108609836765993</v>
      </c>
      <c r="AE25" s="33">
        <f>AE17+AE24</f>
        <v>87.6891870806678071</v>
      </c>
      <c r="AF25" s="45">
        <f>AF17+AF24</f>
        <v>44.3212418818310994</v>
      </c>
      <c r="AG25" s="33">
        <f>AG17+AG24</f>
        <v>92.3746497346925963</v>
      </c>
      <c r="AH25" s="33">
        <f>AH17+AH24</f>
        <v>36.4308757573371977</v>
      </c>
      <c r="AI25" s="33">
        <f>AI17+AI24</f>
        <v>65.9246410330540016</v>
      </c>
      <c r="AJ25" s="61">
        <f>AJ17+AJ24</f>
        <v>51.6370734164461993</v>
      </c>
      <c r="AK25" s="33">
        <f>AK17+AK24</f>
        <v>66.8725279300533941</v>
      </c>
      <c r="AL25" s="33">
        <f>AL17+AL24</f>
        <v>9.95193901226380007</v>
      </c>
      <c r="AM25" s="33">
        <f>AM17+AM24</f>
        <v>20.5289857197313985</v>
      </c>
      <c r="AN25" s="33">
        <f>AN17+AN24</f>
        <v>45.8002685874741005</v>
      </c>
      <c r="AO25" s="61">
        <f>AO17+AO24</f>
        <v>8.71984504314139919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>
        <f>B18+B25</f>
        <v>131.533660546568001</v>
      </c>
      <c r="C26" s="33">
        <f>C18+C25</f>
        <v>99.6794146488648067</v>
      </c>
      <c r="D26" s="33">
        <f>D18+D25</f>
        <v>99.5930783817951948</v>
      </c>
      <c r="E26" s="33">
        <f>E18+E25</f>
        <v>99.4304364520670987</v>
      </c>
      <c r="F26" s="33">
        <f>F18+F25</f>
        <v>99.5294240673446069</v>
      </c>
      <c r="G26" s="33">
        <f>G18+G25</f>
        <v>98.9342286113427036</v>
      </c>
      <c r="H26" s="33">
        <f>H18+H25</f>
        <v>99.9558904613122934</v>
      </c>
      <c r="I26" s="33">
        <f>I18+I25</f>
        <v>97.9675463038846033</v>
      </c>
      <c r="J26" s="33">
        <f>J18+J25</f>
        <v>99.6609328481640944</v>
      </c>
      <c r="K26" s="33">
        <f>K18+K25</f>
        <v>98.1258962567373061</v>
      </c>
      <c r="L26" s="33">
        <f>L18+L25</f>
        <v>104.093692919307998</v>
      </c>
      <c r="M26" s="33">
        <f>M18+M25</f>
        <v>98.442077849602299</v>
      </c>
      <c r="N26" s="33">
        <f>N18+N25</f>
        <v>99.5301232844848016</v>
      </c>
      <c r="O26" s="33">
        <f>O18+O25</f>
        <v>98.7774507584334032</v>
      </c>
      <c r="P26" s="33">
        <f>P18+P25</f>
        <v>99.4886149539753006</v>
      </c>
      <c r="Q26" s="33">
        <f>Q18+Q25</f>
        <v>98.4535420944558979</v>
      </c>
      <c r="R26" s="33">
        <f>R18+R25</f>
        <v>126.383390516407005</v>
      </c>
      <c r="S26" s="33">
        <f>S18+S25</f>
        <v>99.0446822661588016</v>
      </c>
      <c r="T26" s="33">
        <f>T18+T25</f>
        <v>71.9354175236527027</v>
      </c>
      <c r="U26" s="33">
        <f>U18+U25</f>
        <v>99.5900933484895035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>
        <f>AB18+AB25</f>
        <v>95.9062821833163071</v>
      </c>
      <c r="AC26" s="33" t="e">
        <f>AC18+AC25</f>
        <v>#DIV/0!</v>
      </c>
      <c r="AD26" s="33">
        <f>AD18+AD25</f>
        <v>98.7624026458978932</v>
      </c>
      <c r="AE26" s="33">
        <f>AE18+AE25</f>
        <v>99.7451500494097019</v>
      </c>
      <c r="AF26" s="45">
        <f>AF18+AF25</f>
        <v>99.255504514493893</v>
      </c>
      <c r="AG26" s="33">
        <f>AG18+AG25</f>
        <v>99.9254754665234941</v>
      </c>
      <c r="AH26" s="33">
        <f>AH18+AH25</f>
        <v>99.0597214572349003</v>
      </c>
      <c r="AI26" s="33">
        <f>AI18+AI25</f>
        <v>99.7108991037873977</v>
      </c>
      <c r="AJ26" s="61">
        <f>AJ18+AJ25</f>
        <v>98.7407127565796969</v>
      </c>
      <c r="AK26" s="33">
        <f>AK18+AK25</f>
        <v>99.9861217125805979</v>
      </c>
      <c r="AL26" s="33">
        <f>AL18+AL25</f>
        <v>97.066622472654899</v>
      </c>
      <c r="AM26" s="33">
        <f>AM18+AM25</f>
        <v>98.4898689264874037</v>
      </c>
      <c r="AN26" s="33">
        <f>AN18+AN25</f>
        <v>98.8707117568063012</v>
      </c>
      <c r="AO26" s="61">
        <f>AO18+AO25</f>
        <v>94.6962493396725051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>
        <f>B19+B26</f>
        <v>132.921287038721005</v>
      </c>
      <c r="C27" s="33">
        <f>C19+C26</f>
        <v>99.9773704458022934</v>
      </c>
      <c r="D27" s="33">
        <f>D19+D26</f>
        <v>99.9644437420985952</v>
      </c>
      <c r="E27" s="33">
        <f>E19+E26</f>
        <v>99.9424036861640985</v>
      </c>
      <c r="F27" s="33">
        <f>F19+F26</f>
        <v>99.9529424067343939</v>
      </c>
      <c r="G27" s="33">
        <f>G19+G26</f>
        <v>99.9932403506005016</v>
      </c>
      <c r="H27" s="33">
        <f>H19+H26</f>
        <v>100.069840102922001</v>
      </c>
      <c r="I27" s="33">
        <f>I19+I26</f>
        <v>99.885264710703197</v>
      </c>
      <c r="J27" s="33">
        <f>J19+J26</f>
        <v>100.062024478994005</v>
      </c>
      <c r="K27" s="33">
        <f>K19+K26</f>
        <v>99.9802205409681051</v>
      </c>
      <c r="L27" s="33">
        <f>L19+L26</f>
        <v>104.324701837326998</v>
      </c>
      <c r="M27" s="33">
        <f>M19+M26</f>
        <v>100.013951541645</v>
      </c>
      <c r="N27" s="33">
        <f>N19+N26</f>
        <v>99.9720865317516001</v>
      </c>
      <c r="O27" s="33">
        <f>O19+O26</f>
        <v>100.081503282770996</v>
      </c>
      <c r="P27" s="33">
        <f>P19+P26</f>
        <v>100.032298002906998</v>
      </c>
      <c r="Q27" s="33">
        <f>Q19+Q26</f>
        <v>99.9037474332648969</v>
      </c>
      <c r="R27" s="33">
        <f>R19+R26</f>
        <v>126.576933227764002</v>
      </c>
      <c r="S27" s="33">
        <f>S19+S26</f>
        <v>99.9727915835298973</v>
      </c>
      <c r="T27" s="33">
        <f>T19+T26</f>
        <v>72.1873714520772012</v>
      </c>
      <c r="U27" s="33">
        <f>U19+U26</f>
        <v>100.017222968550996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>
        <f>AB19+AB26</f>
        <v>99.9337943210240951</v>
      </c>
      <c r="AC27" s="33" t="e">
        <f>AC19+AC26</f>
        <v>#DIV/0!</v>
      </c>
      <c r="AD27" s="33">
        <f>AD19+AD26</f>
        <v>99.9893310572923042</v>
      </c>
      <c r="AE27" s="33">
        <f>AE19+AE26</f>
        <v>99.8023612628074943</v>
      </c>
      <c r="AF27" s="45">
        <f>AF19+AF26</f>
        <v>99.9947198901736982</v>
      </c>
      <c r="AG27" s="33">
        <f>AG19+AG26</f>
        <v>100.017885888034002</v>
      </c>
      <c r="AH27" s="33">
        <f>AH19+AH26</f>
        <v>99.9409867023368008</v>
      </c>
      <c r="AI27" s="33">
        <f>AI19+AI26</f>
        <v>100.004818348270007</v>
      </c>
      <c r="AJ27" s="61">
        <f>AJ19+AJ26</f>
        <v>99.8614784032236997</v>
      </c>
      <c r="AK27" s="33">
        <f>AK19+AK26</f>
        <v>100.666157796128005</v>
      </c>
      <c r="AL27" s="33">
        <f>AL19+AL26</f>
        <v>99.8563694619379021</v>
      </c>
      <c r="AM27" s="33">
        <f>AM19+AM26</f>
        <v>99.9149634929478054</v>
      </c>
      <c r="AN27" s="33">
        <f>AN19+AN26</f>
        <v>100.006104260773995</v>
      </c>
      <c r="AO27" s="61">
        <f>AO19+AO26</f>
        <v>99.9612607853495945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>
        <f>B20+B27</f>
        <v>132.975822577714013</v>
      </c>
      <c r="C28" s="33">
        <f>C20+C27</f>
        <v>100.007543184732995</v>
      </c>
      <c r="D28" s="33">
        <f>D20+D27</f>
        <v>99.996049304677598</v>
      </c>
      <c r="E28" s="33">
        <f>E20+E27</f>
        <v>99.9552028670164958</v>
      </c>
      <c r="F28" s="33">
        <f>F20+F27</f>
        <v>99.9790855141040993</v>
      </c>
      <c r="G28" s="33">
        <f>G20+G27</f>
        <v>100.002253216466997</v>
      </c>
      <c r="H28" s="33">
        <f>H20+H27</f>
        <v>100.073515897812996</v>
      </c>
      <c r="I28" s="33">
        <f>I20+I27</f>
        <v>99.890728295907806</v>
      </c>
      <c r="J28" s="33">
        <f>J20+J27</f>
        <v>100.086834270592007</v>
      </c>
      <c r="K28" s="33">
        <f>K20+K27</f>
        <v>99.9901102704839957</v>
      </c>
      <c r="L28" s="33">
        <f>L20+L27</f>
        <v>104.330074137745996</v>
      </c>
      <c r="M28" s="33">
        <f>M20+M27</f>
        <v>100.023252569408996</v>
      </c>
      <c r="N28" s="33">
        <f>N20+N27</f>
        <v>99.9860432658757929</v>
      </c>
      <c r="O28" s="33">
        <f>O20+O27</f>
        <v>100.104143083541004</v>
      </c>
      <c r="P28" s="33">
        <f>P20+P27</f>
        <v>100.059213005328999</v>
      </c>
      <c r="Q28" s="33">
        <f>Q20+Q27</f>
        <v>99.9229979466119005</v>
      </c>
      <c r="R28" s="33">
        <f>R20+R27</f>
        <v>126.576933227764002</v>
      </c>
      <c r="S28" s="33">
        <f>S20+S27</f>
        <v>99.9818610556865934</v>
      </c>
      <c r="T28" s="33">
        <f>T20+T27</f>
        <v>72.182229535170606</v>
      </c>
      <c r="U28" s="33">
        <f>U20+U27</f>
        <v>100.037890530812007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>
        <f>AB20+AB27</f>
        <v>99.9448286008533984</v>
      </c>
      <c r="AC28" s="33" t="e">
        <f>AC20+AC27</f>
        <v>#DIV/0!</v>
      </c>
      <c r="AD28" s="33">
        <f>AD20+AD27</f>
        <v>100.032006828123002</v>
      </c>
      <c r="AE28" s="33">
        <f>AE20+AE27</f>
        <v>99.8127633016071059</v>
      </c>
      <c r="AF28" s="45">
        <f>AF20+AF27</f>
        <v>100.015840329479005</v>
      </c>
      <c r="AG28" s="33">
        <f>AG20+AG27</f>
        <v>100.020866869372995</v>
      </c>
      <c r="AH28" s="33">
        <f>AH20+AH27</f>
        <v>99.9488551420251952</v>
      </c>
      <c r="AI28" s="33">
        <f>AI20+AI27</f>
        <v>100.053001830971994</v>
      </c>
      <c r="AJ28" s="61">
        <f>AJ20+AJ27</f>
        <v>99.8614784032236997</v>
      </c>
      <c r="AK28" s="33">
        <f>AK20+AK27</f>
        <v>100.707792658385998</v>
      </c>
      <c r="AL28" s="33">
        <f>AL20+AL27</f>
        <v>99.9060877251131956</v>
      </c>
      <c r="AM28" s="33">
        <f>AM20+AM27</f>
        <v>99.9354895463741997</v>
      </c>
      <c r="AN28" s="33">
        <f>AN20+AN27</f>
        <v>100.012208521548004</v>
      </c>
      <c r="AO28" s="61">
        <f>AO20+AO27</f>
        <v>99.9753477724951978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44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219.449999999999989</v>
      </c>
      <c r="C30" s="30">
        <f>SUM(C6:C12)</f>
        <v>265.160000000000025</v>
      </c>
      <c r="D30" s="30">
        <f>SUM(D6:D12)</f>
        <v>253.110000000000014</v>
      </c>
      <c r="E30" s="30">
        <f>SUM(E6:E12)</f>
        <v>312.379999999999995</v>
      </c>
      <c r="F30" s="30">
        <f>SUM(F6:F12)</f>
        <v>382.430000000000007</v>
      </c>
      <c r="G30" s="30">
        <f>SUM(G6:G12)</f>
        <v>443.819999999999993</v>
      </c>
      <c r="H30" s="30">
        <f>SUM(H6:H12)</f>
        <v>272.25</v>
      </c>
      <c r="I30" s="30">
        <f>SUM(I6:I12)</f>
        <v>182.830000000000013</v>
      </c>
      <c r="J30" s="30">
        <f>SUM(J6:J12)</f>
        <v>242.050000000000011</v>
      </c>
      <c r="K30" s="30">
        <f>SUM(K6:K12)</f>
        <v>202.210000000000008</v>
      </c>
      <c r="L30" s="30">
        <f>SUM(L6:L12)</f>
        <v>194.199999999999989</v>
      </c>
      <c r="M30" s="30">
        <f>SUM(M6:M12)</f>
        <v>215.080000000000013</v>
      </c>
      <c r="N30" s="30">
        <f>SUM(N6:N12)</f>
        <v>214.919999999999987</v>
      </c>
      <c r="O30" s="30">
        <f>SUM(O6:O12)</f>
        <v>221.080000000000013</v>
      </c>
      <c r="P30" s="30">
        <f>SUM(P6:P12)</f>
        <v>185.879999999999995</v>
      </c>
      <c r="Q30" s="30">
        <f>SUM(Q6:Q12)</f>
        <v>155.719999999999999</v>
      </c>
      <c r="R30" s="30">
        <f>SUM(R6:R12)</f>
        <v>143.879999999999995</v>
      </c>
      <c r="S30" s="30">
        <f>SUM(S6:S12)</f>
        <v>330.720000000000027</v>
      </c>
      <c r="T30" s="30">
        <f>SUM(T6:T12)</f>
        <v>140.379999999999995</v>
      </c>
      <c r="U30" s="30">
        <f>SUM(U6:U12)</f>
        <v>290.420000000000016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271.730000000000018</v>
      </c>
      <c r="AC30" s="30">
        <f>SUM(AC6:AC12)</f>
        <v>0</v>
      </c>
      <c r="AD30" s="30">
        <f>SUM(AD6:AD12)</f>
        <v>187.52000000000001</v>
      </c>
      <c r="AE30" s="30">
        <f>SUM(AE6:AE12)</f>
        <v>191.909999999999997</v>
      </c>
      <c r="AF30" s="44">
        <f>SUM(AF6:AF12)</f>
        <v>189.419999999999987</v>
      </c>
      <c r="AG30" s="30">
        <f>SUM(AG6:AG12)</f>
        <v>335.529999999999973</v>
      </c>
      <c r="AH30" s="30">
        <f>SUM(AH6:AH12)</f>
        <v>254.050000000000011</v>
      </c>
      <c r="AI30" s="30">
        <f>SUM(AI6:AI12)</f>
        <v>207.650000000000006</v>
      </c>
      <c r="AJ30" s="31">
        <f>SUM(AJ6:AJ12)</f>
        <v>158.599999999999994</v>
      </c>
      <c r="AK30" s="30">
        <f>SUM(AK6:AK12)</f>
        <v>145.129999999999995</v>
      </c>
      <c r="AL30" s="30">
        <f>SUM(AL6:AL12)</f>
        <v>361.699999999999989</v>
      </c>
      <c r="AM30" s="30">
        <f>SUM(AM6:AM12)</f>
        <v>340.810000000000002</v>
      </c>
      <c r="AN30" s="30">
        <f>SUM(AN6:AN12)</f>
        <v>163.840000000000003</v>
      </c>
      <c r="AO30" s="31">
        <f>SUM(AO6:AO12)</f>
        <v>283.879999999999995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-54.4200000000000017</v>
      </c>
      <c r="C31" s="36">
        <f>C4-C30</f>
        <v>-0.0200000000000389999</v>
      </c>
      <c r="D31" s="36">
        <f>D4-D30</f>
        <v>0.00999999999999100098</v>
      </c>
      <c r="E31" s="36">
        <f>E4-E30</f>
        <v>0.139999999999986002</v>
      </c>
      <c r="F31" s="36">
        <f>F4-F30</f>
        <v>0.079999999999983995</v>
      </c>
      <c r="G31" s="36">
        <f>G4-G30</f>
        <v>-0.00999999999999100098</v>
      </c>
      <c r="H31" s="36">
        <f>H4-H30</f>
        <v>-0.199999999999988987</v>
      </c>
      <c r="I31" s="36">
        <f>I4-I30</f>
        <v>0.199999999999988987</v>
      </c>
      <c r="J31" s="36">
        <f>J4-J30</f>
        <v>-0.210000000000008002</v>
      </c>
      <c r="K31" s="36">
        <f>K4-K30</f>
        <v>0.019999999999982002</v>
      </c>
      <c r="L31" s="36">
        <f>L4-L30</f>
        <v>-8.0600000000000005</v>
      </c>
      <c r="M31" s="36">
        <f>M4-M30</f>
        <v>-0.0500000000000110045</v>
      </c>
      <c r="N31" s="36">
        <f>N4-N30</f>
        <v>0.0300000000000010036</v>
      </c>
      <c r="O31" s="36">
        <f>O4-O30</f>
        <v>-0.230000000000018012</v>
      </c>
      <c r="P31" s="36">
        <f>P4-P30</f>
        <v>-0.109999999999984999</v>
      </c>
      <c r="Q31" s="36">
        <f>Q4-Q30</f>
        <v>0.120000000000005014</v>
      </c>
      <c r="R31" s="36">
        <f>R4-R30</f>
        <v>-30.2100000000000009</v>
      </c>
      <c r="S31" s="36">
        <f>S4-S30</f>
        <v>0.0599999999999449951</v>
      </c>
      <c r="T31" s="36">
        <f>T4-T30</f>
        <v>54.1000000000000014</v>
      </c>
      <c r="U31" s="36">
        <f>U4-U30</f>
        <v>-0.110000000000013998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0.149999999999977014</v>
      </c>
      <c r="AC31" s="36">
        <f>AC4-AC30</f>
        <v>0</v>
      </c>
      <c r="AD31" s="36">
        <f>AD4-AD30</f>
        <v>-0.0600000000000020073</v>
      </c>
      <c r="AE31" s="36">
        <f>AE4-AE30</f>
        <v>0.360000000000013998</v>
      </c>
      <c r="AF31" s="46">
        <f>AF4-AF30</f>
        <v>-0.0300000000000010036</v>
      </c>
      <c r="AG31" s="36">
        <f>AG4-AG30</f>
        <v>-0.0699999999999930012</v>
      </c>
      <c r="AH31" s="36">
        <f>AH4-AH30</f>
        <v>0.129999999999995008</v>
      </c>
      <c r="AI31" s="36">
        <f>AI4-AI30</f>
        <v>-0.110000000000013998</v>
      </c>
      <c r="AJ31" s="62">
        <f>AJ4-AJ30</f>
        <v>0.219999999999998996</v>
      </c>
      <c r="AK31" s="36">
        <f>AK4-AK30</f>
        <v>-1.01999999999998003</v>
      </c>
      <c r="AL31" s="36">
        <f>AL4-AL30</f>
        <v>0.34000000000003201</v>
      </c>
      <c r="AM31" s="36">
        <f>AM4-AM30</f>
        <v>0.219999999999969997</v>
      </c>
      <c r="AN31" s="36">
        <f>AN4-AN30</f>
        <v>-0.0200000000000100009</v>
      </c>
      <c r="AO31" s="62">
        <f>AO4-AO30</f>
        <v>0.0699999999999930012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K1" workbookViewId="0">
      <selection activeCell="AT8" sqref="AT8"/>
    </sheetView>
  </sheetViews>
  <sheetFormatPr defaultRowHeight="15.40"/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4"/>
      <c r="AM1" s="54"/>
      <c r="AN1" s="54"/>
      <c r="AO1" s="54"/>
      <c r="AP1" s="54"/>
      <c r="AQ1" s="54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10" t="s">
        <v>20</v>
      </c>
      <c r="AM2" s="10" t="s">
        <v>20</v>
      </c>
      <c r="AN2" s="10" t="s">
        <v>21</v>
      </c>
      <c r="AO2" s="10" t="s">
        <v>21</v>
      </c>
      <c r="AP2" s="10" t="s">
        <v>22</v>
      </c>
      <c r="AQ2" s="10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10" t="s">
        <v>35</v>
      </c>
      <c r="AM3" s="10" t="s">
        <v>36</v>
      </c>
      <c r="AN3" s="10" t="s">
        <v>35</v>
      </c>
      <c r="AO3" s="10" t="s">
        <v>36</v>
      </c>
      <c r="AP3" s="10" t="s">
        <v>35</v>
      </c>
      <c r="AQ3" s="10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55"/>
      <c r="AM4" s="55"/>
      <c r="AN4" s="55"/>
      <c r="AO4" s="55"/>
      <c r="AP4" s="55"/>
      <c r="AQ4" s="55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55"/>
      <c r="AM5" s="55"/>
      <c r="AN5" s="55"/>
      <c r="AO5" s="55"/>
      <c r="AP5" s="55"/>
      <c r="AQ5" s="55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55"/>
      <c r="AM6" s="55"/>
      <c r="AN6" s="55"/>
      <c r="AO6" s="55"/>
      <c r="AP6" s="55"/>
      <c r="AQ6" s="55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43" t="s">
        <v>130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55"/>
      <c r="AM7" s="55"/>
      <c r="AN7" s="55"/>
      <c r="AO7" s="55"/>
      <c r="AP7" s="55"/>
      <c r="AQ7" s="55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55"/>
      <c r="AM8" s="55"/>
      <c r="AN8" s="55"/>
      <c r="AO8" s="55"/>
      <c r="AP8" s="55"/>
      <c r="AQ8" s="55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55"/>
      <c r="AM9" s="55"/>
      <c r="AN9" s="55"/>
      <c r="AO9" s="55"/>
      <c r="AP9" s="55"/>
      <c r="AQ9" s="55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55"/>
      <c r="AM10" s="55"/>
      <c r="AN10" s="55"/>
      <c r="AO10" s="55"/>
      <c r="AP10" s="55"/>
      <c r="AQ10" s="55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55"/>
      <c r="AM11" s="55"/>
      <c r="AN11" s="55"/>
      <c r="AO11" s="55"/>
      <c r="AP11" s="55"/>
      <c r="AQ11" s="55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55"/>
      <c r="AM12" s="55"/>
      <c r="AN12" s="55"/>
      <c r="AO12" s="55"/>
      <c r="AP12" s="55"/>
      <c r="AQ12" s="55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55"/>
      <c r="AM13" s="55"/>
      <c r="AN13" s="55"/>
      <c r="AO13" s="55"/>
      <c r="AP13" s="55"/>
      <c r="AQ13" s="55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56" t="e">
        <f>(AL6/AL$4)*100</f>
        <v>#DIV/0!</v>
      </c>
      <c r="AM14" s="56" t="e">
        <f>(AM6/AM$4)*100</f>
        <v>#DIV/0!</v>
      </c>
      <c r="AN14" s="56" t="e">
        <f>(AN6/AN$4)*100</f>
        <v>#DIV/0!</v>
      </c>
      <c r="AO14" s="56" t="e">
        <f>(AO6/AO$4)*100</f>
        <v>#DIV/0!</v>
      </c>
      <c r="AP14" s="56" t="e">
        <f>(AP6/AP$4)*100</f>
        <v>#DIV/0!</v>
      </c>
      <c r="AQ14" s="56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56" t="e">
        <f>(AL7/AL$4)*100</f>
        <v>#DIV/0!</v>
      </c>
      <c r="AM15" s="56" t="e">
        <f>(AM7/AM$4)*100</f>
        <v>#DIV/0!</v>
      </c>
      <c r="AN15" s="56" t="e">
        <f>(AN7/AN$4)*100</f>
        <v>#DIV/0!</v>
      </c>
      <c r="AO15" s="56" t="e">
        <f>(AO7/AO$4)*100</f>
        <v>#DIV/0!</v>
      </c>
      <c r="AP15" s="56" t="e">
        <f>(AP7/AP$4)*100</f>
        <v>#DIV/0!</v>
      </c>
      <c r="AQ15" s="56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56" t="e">
        <f>(AL8/AL$4)*100</f>
        <v>#DIV/0!</v>
      </c>
      <c r="AM16" s="56" t="e">
        <f>(AM8/AM$4)*100</f>
        <v>#DIV/0!</v>
      </c>
      <c r="AN16" s="56" t="e">
        <f>(AN8/AN$4)*100</f>
        <v>#DIV/0!</v>
      </c>
      <c r="AO16" s="56" t="e">
        <f>(AO8/AO$4)*100</f>
        <v>#DIV/0!</v>
      </c>
      <c r="AP16" s="56" t="e">
        <f>(AP8/AP$4)*100</f>
        <v>#DIV/0!</v>
      </c>
      <c r="AQ16" s="56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56" t="e">
        <f>(AL9/AL$4)*100</f>
        <v>#DIV/0!</v>
      </c>
      <c r="AM17" s="56" t="e">
        <f>(AM9/AM$4)*100</f>
        <v>#DIV/0!</v>
      </c>
      <c r="AN17" s="56" t="e">
        <f>(AN9/AN$4)*100</f>
        <v>#DIV/0!</v>
      </c>
      <c r="AO17" s="56" t="e">
        <f>(AO9/AO$4)*100</f>
        <v>#DIV/0!</v>
      </c>
      <c r="AP17" s="56" t="e">
        <f>(AP9/AP$4)*100</f>
        <v>#DIV/0!</v>
      </c>
      <c r="AQ17" s="56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56" t="e">
        <f>(AL10/AL$4)*100</f>
        <v>#DIV/0!</v>
      </c>
      <c r="AM18" s="56" t="e">
        <f>(AM10/AM$4)*100</f>
        <v>#DIV/0!</v>
      </c>
      <c r="AN18" s="56" t="e">
        <f>(AN10/AN$4)*100</f>
        <v>#DIV/0!</v>
      </c>
      <c r="AO18" s="56" t="e">
        <f>(AO10/AO$4)*100</f>
        <v>#DIV/0!</v>
      </c>
      <c r="AP18" s="56" t="e">
        <f>(AP10/AP$4)*100</f>
        <v>#DIV/0!</v>
      </c>
      <c r="AQ18" s="56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56" t="e">
        <f>(AL11/AL$4)*100</f>
        <v>#DIV/0!</v>
      </c>
      <c r="AM19" s="56" t="e">
        <f>(AM11/AM$4)*100</f>
        <v>#DIV/0!</v>
      </c>
      <c r="AN19" s="56" t="e">
        <f>(AN11/AN$4)*100</f>
        <v>#DIV/0!</v>
      </c>
      <c r="AO19" s="56" t="e">
        <f>(AO11/AO$4)*100</f>
        <v>#DIV/0!</v>
      </c>
      <c r="AP19" s="56" t="e">
        <f>(AP11/AP$4)*100</f>
        <v>#DIV/0!</v>
      </c>
      <c r="AQ19" s="56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56" t="e">
        <f>(AL12/AL$4)*100</f>
        <v>#DIV/0!</v>
      </c>
      <c r="AM20" s="56" t="e">
        <f>(AM12/AM$4)*100</f>
        <v>#DIV/0!</v>
      </c>
      <c r="AN20" s="56" t="e">
        <f>(AN12/AN$4)*100</f>
        <v>#DIV/0!</v>
      </c>
      <c r="AO20" s="56" t="e">
        <f>(AO12/AO$4)*100</f>
        <v>#DIV/0!</v>
      </c>
      <c r="AP20" s="56" t="e">
        <f>(AP12/AP$4)*100</f>
        <v>#DIV/0!</v>
      </c>
      <c r="AQ20" s="56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55"/>
      <c r="AM21" s="55"/>
      <c r="AN21" s="55"/>
      <c r="AO21" s="55"/>
      <c r="AP21" s="55"/>
      <c r="AQ21" s="55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56" t="e">
        <f>AL14</f>
        <v>#DIV/0!</v>
      </c>
      <c r="AM22" s="56" t="e">
        <f>AM14</f>
        <v>#DIV/0!</v>
      </c>
      <c r="AN22" s="56" t="e">
        <f>AN14</f>
        <v>#DIV/0!</v>
      </c>
      <c r="AO22" s="56" t="e">
        <f>AO14</f>
        <v>#DIV/0!</v>
      </c>
      <c r="AP22" s="56" t="e">
        <f>AP14</f>
        <v>#DIV/0!</v>
      </c>
      <c r="AQ22" s="56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56" t="e">
        <f>AL15+AL22</f>
        <v>#DIV/0!</v>
      </c>
      <c r="AM23" s="56" t="e">
        <f>AM15+AM22</f>
        <v>#DIV/0!</v>
      </c>
      <c r="AN23" s="56" t="e">
        <f>AN15+AN22</f>
        <v>#DIV/0!</v>
      </c>
      <c r="AO23" s="56" t="e">
        <f>AO15+AO22</f>
        <v>#DIV/0!</v>
      </c>
      <c r="AP23" s="56" t="e">
        <f>AP15+AP22</f>
        <v>#DIV/0!</v>
      </c>
      <c r="AQ23" s="56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56" t="e">
        <f>AL16+AL23</f>
        <v>#DIV/0!</v>
      </c>
      <c r="AM24" s="56" t="e">
        <f>AM16+AM23</f>
        <v>#DIV/0!</v>
      </c>
      <c r="AN24" s="56" t="e">
        <f>AN16+AN23</f>
        <v>#DIV/0!</v>
      </c>
      <c r="AO24" s="56" t="e">
        <f>AO16+AO23</f>
        <v>#DIV/0!</v>
      </c>
      <c r="AP24" s="56" t="e">
        <f>AP16+AP23</f>
        <v>#DIV/0!</v>
      </c>
      <c r="AQ24" s="56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56" t="e">
        <f>AL17+AL24</f>
        <v>#DIV/0!</v>
      </c>
      <c r="AM25" s="56" t="e">
        <f>AM17+AM24</f>
        <v>#DIV/0!</v>
      </c>
      <c r="AN25" s="56" t="e">
        <f>AN17+AN24</f>
        <v>#DIV/0!</v>
      </c>
      <c r="AO25" s="56" t="e">
        <f>AO17+AO24</f>
        <v>#DIV/0!</v>
      </c>
      <c r="AP25" s="56" t="e">
        <f>AP17+AP24</f>
        <v>#DIV/0!</v>
      </c>
      <c r="AQ25" s="56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56" t="e">
        <f>AL18+AL25</f>
        <v>#DIV/0!</v>
      </c>
      <c r="AM26" s="56" t="e">
        <f>AM18+AM25</f>
        <v>#DIV/0!</v>
      </c>
      <c r="AN26" s="56" t="e">
        <f>AN18+AN25</f>
        <v>#DIV/0!</v>
      </c>
      <c r="AO26" s="56" t="e">
        <f>AO18+AO25</f>
        <v>#DIV/0!</v>
      </c>
      <c r="AP26" s="56" t="e">
        <f>AP18+AP25</f>
        <v>#DIV/0!</v>
      </c>
      <c r="AQ26" s="56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56" t="e">
        <f>AL19+AL26</f>
        <v>#DIV/0!</v>
      </c>
      <c r="AM27" s="56" t="e">
        <f>AM19+AM26</f>
        <v>#DIV/0!</v>
      </c>
      <c r="AN27" s="56" t="e">
        <f>AN19+AN26</f>
        <v>#DIV/0!</v>
      </c>
      <c r="AO27" s="56" t="e">
        <f>AO19+AO26</f>
        <v>#DIV/0!</v>
      </c>
      <c r="AP27" s="56" t="e">
        <f>AP19+AP26</f>
        <v>#DIV/0!</v>
      </c>
      <c r="AQ27" s="56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56" t="e">
        <f>AL20+AL27</f>
        <v>#DIV/0!</v>
      </c>
      <c r="AM28" s="56" t="e">
        <f>AM20+AM27</f>
        <v>#DIV/0!</v>
      </c>
      <c r="AN28" s="56" t="e">
        <f>AN20+AN27</f>
        <v>#DIV/0!</v>
      </c>
      <c r="AO28" s="56" t="e">
        <f>AO20+AO27</f>
        <v>#DIV/0!</v>
      </c>
      <c r="AP28" s="56" t="e">
        <f>AP20+AP27</f>
        <v>#DIV/0!</v>
      </c>
      <c r="AQ28" s="56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55"/>
      <c r="AM29" s="55"/>
      <c r="AN29" s="55"/>
      <c r="AO29" s="55"/>
      <c r="AP29" s="55"/>
      <c r="AQ29" s="55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55">
        <f>SUM(AL6:AL12)</f>
        <v>0</v>
      </c>
      <c r="AM30" s="55">
        <f>SUM(AM6:AM12)</f>
        <v>0</v>
      </c>
      <c r="AN30" s="55">
        <f>SUM(AN6:AN12)</f>
        <v>0</v>
      </c>
      <c r="AO30" s="55">
        <f>SUM(AO6:AO12)</f>
        <v>0</v>
      </c>
      <c r="AP30" s="55">
        <f>SUM(AP6:AP12)</f>
        <v>0</v>
      </c>
      <c r="AQ30" s="55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57">
        <f>AL4-AL30</f>
        <v>0</v>
      </c>
      <c r="AM31" s="57">
        <f>AM4-AM30</f>
        <v>0</v>
      </c>
      <c r="AN31" s="57">
        <f>AN4-AN30</f>
        <v>0</v>
      </c>
      <c r="AO31" s="57">
        <f>AO4-AO30</f>
        <v>0</v>
      </c>
      <c r="AP31" s="57">
        <f>AP4-AP30</f>
        <v>0</v>
      </c>
      <c r="AQ31" s="57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BK36"/>
  <sheetViews>
    <sheetView view="normal" topLeftCell="AE1" workbookViewId="0">
      <selection activeCell="AK8" sqref="AK8"/>
    </sheetView>
  </sheetViews>
  <sheetFormatPr defaultRowHeight="15.40"/>
  <cols>
    <col min="38" max="38" width="8.723214" customWidth="1" style="3"/>
    <col min="40" max="40" width="8.723214" customWidth="1" style="3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9"/>
      <c r="AM1" s="5"/>
      <c r="AN1" s="59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40" t="s">
        <v>20</v>
      </c>
      <c r="AM2" s="9" t="s">
        <v>20</v>
      </c>
      <c r="AN2" s="40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40" t="s">
        <v>35</v>
      </c>
      <c r="AM3" s="9" t="s">
        <v>36</v>
      </c>
      <c r="AN3" s="40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 t="n">
        <v>282.850000000000023</v>
      </c>
      <c r="AH4" s="30" t="n">
        <v>379.699999999999989</v>
      </c>
      <c r="AI4" s="30" t="n">
        <v>156.610000000000014</v>
      </c>
      <c r="AJ4" s="30" t="n">
        <v>337.730000000000018</v>
      </c>
      <c r="AK4" s="30" t="n">
        <v>241.759999999999991</v>
      </c>
      <c r="AL4" s="31"/>
      <c r="AM4" s="30" t="n">
        <v>244.669999999999987</v>
      </c>
      <c r="AN4" s="31"/>
      <c r="AO4" s="30" t="n">
        <v>394.569999999999993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 t="n">
        <v>0.520000000000000018</v>
      </c>
      <c r="AH6" s="30" t="n">
        <v>0.05</v>
      </c>
      <c r="AI6" s="30" t="n">
        <v>0.1</v>
      </c>
      <c r="AJ6" s="30" t="n">
        <v>-0.08</v>
      </c>
      <c r="AK6" s="30" t="n">
        <v>0.01</v>
      </c>
      <c r="AL6" s="31"/>
      <c r="AM6" s="30" t="n">
        <v>0</v>
      </c>
      <c r="AN6" s="31"/>
      <c r="AO6" s="30" t="n">
        <v>0</v>
      </c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12" t="n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 t="n">
        <v>0.579999999999999982</v>
      </c>
      <c r="AH7" s="30" t="n">
        <v>0.06</v>
      </c>
      <c r="AI7" s="30" t="n">
        <v>0.09</v>
      </c>
      <c r="AJ7" s="30" t="n">
        <v>0.04</v>
      </c>
      <c r="AK7" s="30" t="n">
        <v>0.05</v>
      </c>
      <c r="AL7" s="31"/>
      <c r="AM7" s="30" t="n">
        <v>0.03</v>
      </c>
      <c r="AN7" s="31"/>
      <c r="AO7" s="30" t="n">
        <v>0.05</v>
      </c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 t="n">
        <v>5.53000000000000025</v>
      </c>
      <c r="AH8" s="31" t="n">
        <v>3.91000000000000014</v>
      </c>
      <c r="AI8" s="31" t="n">
        <v>4.62999999999999989</v>
      </c>
      <c r="AJ8" s="31" t="n">
        <v>2.87999999999999989</v>
      </c>
      <c r="AK8" s="31" t="n">
        <v>2.91000000000000014</v>
      </c>
      <c r="AL8" s="31"/>
      <c r="AM8" s="31" t="n">
        <v>0.01</v>
      </c>
      <c r="AN8" s="31"/>
      <c r="AO8" s="31" t="n">
        <v>0.1</v>
      </c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 t="n">
        <v>155.75</v>
      </c>
      <c r="AH9" s="31" t="n">
        <v>118.409999999999997</v>
      </c>
      <c r="AI9" s="31" t="n">
        <v>99.6800000000000068</v>
      </c>
      <c r="AJ9" s="31" t="n">
        <v>21.0700000000000003</v>
      </c>
      <c r="AK9" s="31" t="n">
        <v>164.47999999999999</v>
      </c>
      <c r="AL9" s="31"/>
      <c r="AM9" s="31" t="n">
        <v>14.3100000000000005</v>
      </c>
      <c r="AN9" s="31"/>
      <c r="AO9" s="31" t="n">
        <v>106.099999999999994</v>
      </c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 t="n">
        <v>118.739999999999995</v>
      </c>
      <c r="AH10" s="31" t="n">
        <v>252.360000000000014</v>
      </c>
      <c r="AI10" s="31" t="n">
        <v>51.5600000000000023</v>
      </c>
      <c r="AJ10" s="30" t="n">
        <v>307.939999999999998</v>
      </c>
      <c r="AK10" s="31" t="n">
        <v>73.3599999999999994</v>
      </c>
      <c r="AL10" s="31"/>
      <c r="AM10" s="31" t="n">
        <v>214.780000000000001</v>
      </c>
      <c r="AN10" s="31"/>
      <c r="AO10" s="31" t="n">
        <v>276.620000000000005</v>
      </c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 t="n">
        <v>2.16999999999999993</v>
      </c>
      <c r="AH11" s="31" t="n">
        <v>4.78000000000000025</v>
      </c>
      <c r="AI11" s="31" t="n">
        <v>0.579999999999999982</v>
      </c>
      <c r="AJ11" s="31" t="n">
        <v>6.00999999999999979</v>
      </c>
      <c r="AK11" s="31" t="n">
        <v>0.790000000000000036</v>
      </c>
      <c r="AL11" s="31"/>
      <c r="AM11" s="31" t="n">
        <v>10.3300000000000001</v>
      </c>
      <c r="AN11" s="31"/>
      <c r="AO11" s="31" t="n">
        <v>11.0899999999999999</v>
      </c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 t="n">
        <v>0.06</v>
      </c>
      <c r="AH12" s="31" t="n">
        <v>0.01</v>
      </c>
      <c r="AI12" s="31" t="n">
        <v>-0.03</v>
      </c>
      <c r="AJ12" s="31" t="n">
        <v>-0.02</v>
      </c>
      <c r="AK12" s="31" t="n">
        <v>0.04</v>
      </c>
      <c r="AL12" s="31"/>
      <c r="AM12" s="31" t="n">
        <v>0.08</v>
      </c>
      <c r="AN12" s="31"/>
      <c r="AO12" s="31" t="n">
        <v>0.09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>
        <f>(AG6/AG$4)*100</f>
        <v>0.183843026338999991</v>
      </c>
      <c r="AH14" s="33">
        <f>(AH6/AH$4)*100</f>
        <v>0.0131682907559000006</v>
      </c>
      <c r="AI14" s="33">
        <f>(AI6/AI$4)*100</f>
        <v>0.0638528829576999968</v>
      </c>
      <c r="AJ14" s="33">
        <f>(AJ6/AJ$4)*100</f>
        <v>-0.0236875610694999983</v>
      </c>
      <c r="AK14" s="33">
        <f>(AK6/AK$4)*100</f>
        <v>0.00413633355390000101</v>
      </c>
      <c r="AL14" s="61" t="e">
        <f>(AL6/AL$4)*100</f>
        <v>#DIV/0!</v>
      </c>
      <c r="AM14" s="33">
        <f>(AM6/AM$4)*100</f>
        <v>0</v>
      </c>
      <c r="AN14" s="61" t="e">
        <f>(AN6/AN$4)*100</f>
        <v>#DIV/0!</v>
      </c>
      <c r="AO14" s="33">
        <f>(AO6/AO$4)*100</f>
        <v>0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>
        <f>(AG7/AG$4)*100</f>
        <v>0.205055683224300012</v>
      </c>
      <c r="AH15" s="33">
        <f>(AH7/AH$4)*100</f>
        <v>0.0158019489069999981</v>
      </c>
      <c r="AI15" s="33">
        <f>(AI7/AI$4)*100</f>
        <v>0.0574675946619000033</v>
      </c>
      <c r="AJ15" s="33">
        <f>(AJ7/AJ$4)*100</f>
        <v>0.0118437805346999991</v>
      </c>
      <c r="AK15" s="33">
        <f>(AK7/AK$4)*100</f>
        <v>0.0206816677697000006</v>
      </c>
      <c r="AL15" s="61" t="e">
        <f>(AL7/AL$4)*100</f>
        <v>#DIV/0!</v>
      </c>
      <c r="AM15" s="33">
        <f>(AM7/AM$4)*100</f>
        <v>0.0122614133322000018</v>
      </c>
      <c r="AN15" s="61" t="e">
        <f>(AN7/AN$4)*100</f>
        <v>#DIV/0!</v>
      </c>
      <c r="AO15" s="33">
        <f>(AO7/AO$4)*100</f>
        <v>0.0126720227083000014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>
        <f>(AG8/AG$4)*100</f>
        <v>1.95509987625950004</v>
      </c>
      <c r="AH16" s="33">
        <f>(AH8/AH$4)*100</f>
        <v>1.02976033710820003</v>
      </c>
      <c r="AI16" s="33">
        <f>(AI8/AI$4)*100</f>
        <v>2.95638848093989992</v>
      </c>
      <c r="AJ16" s="33">
        <f>(AJ8/AJ$4)*100</f>
        <v>0.852752198501799974</v>
      </c>
      <c r="AK16" s="33">
        <f>(AK8/AK$4)*100</f>
        <v>1.20367306419589992</v>
      </c>
      <c r="AL16" s="61" t="e">
        <f>(AL8/AL$4)*100</f>
        <v>#DIV/0!</v>
      </c>
      <c r="AM16" s="33">
        <f>(AM8/AM$4)*100</f>
        <v>0.00408713777739999973</v>
      </c>
      <c r="AN16" s="61" t="e">
        <f>(AN8/AN$4)*100</f>
        <v>#DIV/0!</v>
      </c>
      <c r="AO16" s="33">
        <f>(AO8/AO$4)*100</f>
        <v>0.0253440454164999984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>
        <f>(AG9/AG$4)*100</f>
        <v>55.0645218313594</v>
      </c>
      <c r="AH17" s="33">
        <f>(AH9/AH$4)*100</f>
        <v>31.1851461680274014</v>
      </c>
      <c r="AI17" s="33">
        <f>(AI9/AI$4)*100</f>
        <v>63.6485537322010018</v>
      </c>
      <c r="AJ17" s="33">
        <f>(AJ9/AJ$4)*100</f>
        <v>6.23871139667780028</v>
      </c>
      <c r="AK17" s="33">
        <f>(AK9/AK$4)*100</f>
        <v>68.0344142951688013</v>
      </c>
      <c r="AL17" s="61" t="e">
        <f>(AL9/AL$4)*100</f>
        <v>#DIV/0!</v>
      </c>
      <c r="AM17" s="33">
        <f>(AM9/AM$4)*100</f>
        <v>5.8486941594801003</v>
      </c>
      <c r="AN17" s="61" t="e">
        <f>(AN9/AN$4)*100</f>
        <v>#DIV/0!</v>
      </c>
      <c r="AO17" s="33">
        <f>(AO9/AO$4)*100</f>
        <v>26.8900321869376988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>
        <f>(AG10/AG$4)*100</f>
        <v>41.9798479759589966</v>
      </c>
      <c r="AH18" s="33">
        <f>(AH10/AH$4)*100</f>
        <v>66.4629971029760043</v>
      </c>
      <c r="AI18" s="33">
        <f>(AI10/AI$4)*100</f>
        <v>32.9225464529723979</v>
      </c>
      <c r="AJ18" s="33">
        <f>(AJ10/AJ$4)*100</f>
        <v>91.1793444467473932</v>
      </c>
      <c r="AK18" s="33">
        <f>(AK10/AK$4)*100</f>
        <v>30.3441429516876013</v>
      </c>
      <c r="AL18" s="61" t="e">
        <f>(AL10/AL$4)*100</f>
        <v>#DIV/0!</v>
      </c>
      <c r="AM18" s="33">
        <f>(AM10/AM$4)*100</f>
        <v>87.7835451833081066</v>
      </c>
      <c r="AN18" s="61" t="e">
        <f>(AN10/AN$4)*100</f>
        <v>#DIV/0!</v>
      </c>
      <c r="AO18" s="33">
        <f>(AO10/AO$4)*100</f>
        <v>70.106698431203597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>
        <f>(AG11/AG$4)*100</f>
        <v>0.767191090684099919</v>
      </c>
      <c r="AH19" s="33">
        <f>(AH11/AH$4)*100</f>
        <v>1.25888859626020011</v>
      </c>
      <c r="AI19" s="33">
        <f>(AI11/AI$4)*100</f>
        <v>0.370346721154500003</v>
      </c>
      <c r="AJ19" s="33">
        <f>(AJ11/AJ$4)*100</f>
        <v>1.77952802534569994</v>
      </c>
      <c r="AK19" s="33">
        <f>(AK11/AK$4)*100</f>
        <v>0.326770350761099992</v>
      </c>
      <c r="AL19" s="61" t="e">
        <f>(AL11/AL$4)*100</f>
        <v>#DIV/0!</v>
      </c>
      <c r="AM19" s="33">
        <f>(AM11/AM$4)*100</f>
        <v>4.22201332406920038</v>
      </c>
      <c r="AN19" s="61" t="e">
        <f>(AN11/AN$4)*100</f>
        <v>#DIV/0!</v>
      </c>
      <c r="AO19" s="33">
        <f>(AO11/AO$4)*100</f>
        <v>2.81065463669309992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>
        <f>(AG12/AG$4)*100</f>
        <v>0.0212126568852999986</v>
      </c>
      <c r="AH20" s="33">
        <f>(AH12/AH$4)*100</f>
        <v>0.00263365815120000013</v>
      </c>
      <c r="AI20" s="33">
        <f>(AI12/AI$4)*100</f>
        <v>-0.0191558648872999999</v>
      </c>
      <c r="AJ20" s="33">
        <f>(AJ12/AJ$4)*100</f>
        <v>-0.00592189026739999935</v>
      </c>
      <c r="AK20" s="33">
        <f>(AK12/AK$4)*100</f>
        <v>0.0165453342158000005</v>
      </c>
      <c r="AL20" s="61" t="e">
        <f>(AL12/AL$4)*100</f>
        <v>#DIV/0!</v>
      </c>
      <c r="AM20" s="33">
        <f>(AM12/AM$4)*100</f>
        <v>0.0326971022193000005</v>
      </c>
      <c r="AN20" s="61" t="e">
        <f>(AN12/AN$4)*100</f>
        <v>#DIV/0!</v>
      </c>
      <c r="AO20" s="33">
        <f>(AO12/AO$4)*100</f>
        <v>0.0228096408749000013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>
        <f>AG14</f>
        <v>0.183843026338999991</v>
      </c>
      <c r="AH22" s="33">
        <f>AH14</f>
        <v>0.0131682907559000006</v>
      </c>
      <c r="AI22" s="33">
        <f>AI14</f>
        <v>0.0638528829576999968</v>
      </c>
      <c r="AJ22" s="33">
        <f>AJ14</f>
        <v>-0.0236875610694999983</v>
      </c>
      <c r="AK22" s="33">
        <f>AK14</f>
        <v>0.00413633355390000101</v>
      </c>
      <c r="AL22" s="61" t="e">
        <f>AL14</f>
        <v>#DIV/0!</v>
      </c>
      <c r="AM22" s="33">
        <f>AM14</f>
        <v>0</v>
      </c>
      <c r="AN22" s="61" t="e">
        <f>AN14</f>
        <v>#DIV/0!</v>
      </c>
      <c r="AO22" s="33">
        <f>AO14</f>
        <v>0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>
        <f>AG15+AG22</f>
        <v>0.388898709563300038</v>
      </c>
      <c r="AH23" s="33">
        <f>AH15+AH22</f>
        <v>0.0289702396628999992</v>
      </c>
      <c r="AI23" s="33">
        <f>AI15+AI22</f>
        <v>0.121320477619600009</v>
      </c>
      <c r="AJ23" s="33">
        <f>AJ15+AJ22</f>
        <v>-0.0118437805347999991</v>
      </c>
      <c r="AK23" s="33">
        <f>AK15+AK22</f>
        <v>0.0248180013236000008</v>
      </c>
      <c r="AL23" s="61" t="e">
        <f>AL15+AL22</f>
        <v>#DIV/0!</v>
      </c>
      <c r="AM23" s="33">
        <f>AM15+AM22</f>
        <v>0.0122614133322000018</v>
      </c>
      <c r="AN23" s="61" t="e">
        <f>AN15+AN22</f>
        <v>#DIV/0!</v>
      </c>
      <c r="AO23" s="33">
        <f>AO15+AO22</f>
        <v>0.0126720227083000014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>
        <f>AG16+AG23</f>
        <v>2.34399858582280007</v>
      </c>
      <c r="AH24" s="33">
        <f>AH16+AH23</f>
        <v>1.05873057677109994</v>
      </c>
      <c r="AI24" s="33">
        <f>AI16+AI23</f>
        <v>3.07770895855950011</v>
      </c>
      <c r="AJ24" s="33">
        <f>AJ16+AJ23</f>
        <v>0.840908417966999977</v>
      </c>
      <c r="AK24" s="33">
        <f>AK16+AK23</f>
        <v>1.22849106551950005</v>
      </c>
      <c r="AL24" s="61" t="e">
        <f>AL16+AL23</f>
        <v>#DIV/0!</v>
      </c>
      <c r="AM24" s="33">
        <f>AM16+AM23</f>
        <v>0.016348551109599998</v>
      </c>
      <c r="AN24" s="61" t="e">
        <f>AN16+AN23</f>
        <v>#DIV/0!</v>
      </c>
      <c r="AO24" s="33">
        <f>AO16+AO23</f>
        <v>0.0380160681247999932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>
        <f>AG17+AG24</f>
        <v>57.4085204171822028</v>
      </c>
      <c r="AH25" s="33">
        <f>AH17+AH24</f>
        <v>32.2438767447984986</v>
      </c>
      <c r="AI25" s="33">
        <f>AI17+AI24</f>
        <v>66.7262626907605068</v>
      </c>
      <c r="AJ25" s="33">
        <f>AJ17+AJ24</f>
        <v>7.07961981464479972</v>
      </c>
      <c r="AK25" s="33">
        <f>AK17+AK24</f>
        <v>69.2629053606882934</v>
      </c>
      <c r="AL25" s="61" t="e">
        <f>AL17+AL24</f>
        <v>#DIV/0!</v>
      </c>
      <c r="AM25" s="33">
        <f>AM17+AM24</f>
        <v>5.86504271058969984</v>
      </c>
      <c r="AN25" s="61" t="e">
        <f>AN17+AN24</f>
        <v>#DIV/0!</v>
      </c>
      <c r="AO25" s="33">
        <f>AO17+AO24</f>
        <v>26.9280482550624995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>
        <f>AG18+AG25</f>
        <v>99.3883683931412065</v>
      </c>
      <c r="AH26" s="33">
        <f>AH18+AH25</f>
        <v>98.7068738477745029</v>
      </c>
      <c r="AI26" s="33">
        <f>AI18+AI25</f>
        <v>99.6488091437329047</v>
      </c>
      <c r="AJ26" s="33">
        <f>AJ18+AJ25</f>
        <v>98.2589642613921939</v>
      </c>
      <c r="AK26" s="33">
        <f>AK18+AK25</f>
        <v>99.6070483123758947</v>
      </c>
      <c r="AL26" s="61" t="e">
        <f>AL18+AL25</f>
        <v>#DIV/0!</v>
      </c>
      <c r="AM26" s="33">
        <f>AM18+AM25</f>
        <v>93.6485878938977976</v>
      </c>
      <c r="AN26" s="61" t="e">
        <f>AN18+AN25</f>
        <v>#DIV/0!</v>
      </c>
      <c r="AO26" s="33">
        <f>AO18+AO25</f>
        <v>97.0347466862661037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>
        <f>AG19+AG26</f>
        <v>100.155559483825002</v>
      </c>
      <c r="AH27" s="33">
        <f>AH19+AH26</f>
        <v>99.965762444034695</v>
      </c>
      <c r="AI27" s="33">
        <f>AI19+AI26</f>
        <v>100.019155864886997</v>
      </c>
      <c r="AJ27" s="33">
        <f>AJ19+AJ26</f>
        <v>100.038492286738006</v>
      </c>
      <c r="AK27" s="33">
        <f>AK19+AK26</f>
        <v>99.9338186631370036</v>
      </c>
      <c r="AL27" s="61" t="e">
        <f>AL19+AL26</f>
        <v>#DIV/0!</v>
      </c>
      <c r="AM27" s="33">
        <f>AM19+AM26</f>
        <v>97.8706012179670068</v>
      </c>
      <c r="AN27" s="61" t="e">
        <f>AN19+AN26</f>
        <v>#DIV/0!</v>
      </c>
      <c r="AO27" s="33">
        <f>AO19+AO26</f>
        <v>99.845401322959205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>
        <f>AG20+AG27</f>
        <v>100.17677214071</v>
      </c>
      <c r="AH28" s="33">
        <f>AH20+AH27</f>
        <v>99.9683961021859062</v>
      </c>
      <c r="AI28" s="33">
        <f>AI20+AI27</f>
        <v>99.9999999999997016</v>
      </c>
      <c r="AJ28" s="33">
        <f>AJ20+AJ27</f>
        <v>100.032570396471002</v>
      </c>
      <c r="AK28" s="33">
        <f>AK20+AK27</f>
        <v>99.9503639973527953</v>
      </c>
      <c r="AL28" s="61" t="e">
        <f>AL20+AL27</f>
        <v>#DIV/0!</v>
      </c>
      <c r="AM28" s="33">
        <f>AM20+AM27</f>
        <v>97.9032983201862947</v>
      </c>
      <c r="AN28" s="61" t="e">
        <f>AN20+AN27</f>
        <v>#DIV/0!</v>
      </c>
      <c r="AO28" s="33">
        <f>AO20+AO27</f>
        <v>99.8682109638341018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283.350000000000023</v>
      </c>
      <c r="AH30" s="30">
        <f>SUM(AH6:AH12)</f>
        <v>379.579999999999984</v>
      </c>
      <c r="AI30" s="30">
        <f>SUM(AI6:AI12)</f>
        <v>156.610000000000014</v>
      </c>
      <c r="AJ30" s="30">
        <f>SUM(AJ6:AJ12)</f>
        <v>337.839999999999975</v>
      </c>
      <c r="AK30" s="30">
        <f>SUM(AK6:AK12)</f>
        <v>241.639999999999986</v>
      </c>
      <c r="AL30" s="31">
        <f>SUM(AL6:AL12)</f>
        <v>0</v>
      </c>
      <c r="AM30" s="30">
        <f>SUM(AM6:AM12)</f>
        <v>239.539999999999992</v>
      </c>
      <c r="AN30" s="31">
        <f>SUM(AN6:AN12)</f>
        <v>0</v>
      </c>
      <c r="AO30" s="30">
        <f>SUM(AO6:AO12)</f>
        <v>394.050000000000011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-0.5</v>
      </c>
      <c r="AH31" s="36">
        <f>AH4-AH30</f>
        <v>0.120000000000005014</v>
      </c>
      <c r="AI31" s="36">
        <f>AI4-AI30</f>
        <v>0</v>
      </c>
      <c r="AJ31" s="36">
        <f>AJ4-AJ30</f>
        <v>-0.109999999999956998</v>
      </c>
      <c r="AK31" s="36">
        <f>AK4-AK30</f>
        <v>0.120000000000005014</v>
      </c>
      <c r="AL31" s="62">
        <f>AL4-AL30</f>
        <v>0</v>
      </c>
      <c r="AM31" s="36">
        <f>AM4-AM30</f>
        <v>5.12999999999999989</v>
      </c>
      <c r="AN31" s="62">
        <f>AN4-AN30</f>
        <v>0</v>
      </c>
      <c r="AO31" s="36">
        <f>AO4-AO30</f>
        <v>0.519999999999981988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BK36"/>
  <sheetViews>
    <sheetView view="normal" workbookViewId="0">
      <selection activeCell="A1" sqref="A1"/>
    </sheetView>
  </sheetViews>
  <sheetFormatPr defaultRowHeight="15.40"/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180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 t="n">
        <v>369.54000000000002</v>
      </c>
      <c r="C4" s="30" t="n">
        <v>435.100000000000023</v>
      </c>
      <c r="D4" s="30" t="n">
        <v>296.870000000000005</v>
      </c>
      <c r="E4" s="31" t="n">
        <v>369.230000000000018</v>
      </c>
      <c r="F4" s="31" t="n">
        <v>372.480000000000018</v>
      </c>
      <c r="G4" s="31" t="n">
        <v>327.519999999999982</v>
      </c>
      <c r="H4" s="30" t="n">
        <v>338.730000000000018</v>
      </c>
      <c r="I4" s="30" t="n">
        <v>393.009999999999991</v>
      </c>
      <c r="J4" s="30" t="n">
        <v>272.220000000000027</v>
      </c>
      <c r="K4" s="31" t="n">
        <v>353.430000000000007</v>
      </c>
      <c r="L4" s="31" t="n">
        <v>299.160000000000025</v>
      </c>
      <c r="M4" s="30" t="n">
        <v>359.990000000000009</v>
      </c>
      <c r="N4" s="30" t="n">
        <v>316.850000000000023</v>
      </c>
      <c r="O4" s="31" t="n">
        <v>348.110000000000014</v>
      </c>
      <c r="P4" s="31" t="n">
        <v>346.199999999999989</v>
      </c>
      <c r="Q4" s="31" t="n">
        <v>342.879999999999995</v>
      </c>
      <c r="R4" s="31" t="n">
        <v>347.550000000000011</v>
      </c>
      <c r="S4" s="30" t="n">
        <v>268.779999999999973</v>
      </c>
      <c r="T4" s="30" t="n">
        <v>375.470000000000027</v>
      </c>
      <c r="U4" s="30" t="n">
        <v>342.060000000000002</v>
      </c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 t="n">
        <v>224.039999999999992</v>
      </c>
      <c r="AM4" s="30"/>
      <c r="AN4" s="30" t="n">
        <v>372.660000000000025</v>
      </c>
      <c r="AO4" s="30" t="n">
        <v>381.139999999999986</v>
      </c>
      <c r="AP4" s="30"/>
      <c r="AQ4" s="30"/>
      <c r="AR4" s="30"/>
      <c r="AS4" s="30"/>
      <c r="AT4" s="30"/>
      <c r="AU4" s="30"/>
      <c r="AV4" s="30"/>
      <c r="AW4" s="30"/>
      <c r="AX4" s="30" t="n">
        <v>414.389999999999986</v>
      </c>
      <c r="AY4" s="30" t="n">
        <v>280.420000000000016</v>
      </c>
      <c r="AZ4" s="30" t="n">
        <v>303.660000000000025</v>
      </c>
      <c r="BA4" s="31" t="n">
        <v>373.699999999999989</v>
      </c>
      <c r="BB4" s="30"/>
      <c r="BC4" s="30"/>
      <c r="BD4" s="31"/>
      <c r="BE4" s="30"/>
      <c r="BF4" s="30"/>
      <c r="BG4" s="30"/>
      <c r="BH4" s="30"/>
      <c r="BI4" s="30"/>
      <c r="BJ4" s="30" t="n">
        <v>311.529999999999973</v>
      </c>
      <c r="BK4" s="27" t="n">
        <v>365.75</v>
      </c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 t="n">
        <v>0.479999999999999982</v>
      </c>
      <c r="C6" s="30" t="n">
        <v>0.15</v>
      </c>
      <c r="D6" s="30" t="n">
        <v>0.0700000000000000089</v>
      </c>
      <c r="E6" s="31" t="n">
        <v>2.64000000000000012</v>
      </c>
      <c r="F6" s="31" t="n">
        <v>0.03</v>
      </c>
      <c r="G6" s="31" t="n">
        <v>0</v>
      </c>
      <c r="H6" s="30" t="n">
        <v>0.1</v>
      </c>
      <c r="I6" s="30" t="n">
        <v>0.04</v>
      </c>
      <c r="J6" s="30" t="n">
        <v>0.45</v>
      </c>
      <c r="K6" s="31" t="n">
        <v>0.719999999999999929</v>
      </c>
      <c r="L6" s="31" t="n">
        <v>0</v>
      </c>
      <c r="M6" s="30" t="n">
        <v>0.04</v>
      </c>
      <c r="N6" s="30" t="n">
        <v>0.110000000000000009</v>
      </c>
      <c r="O6" s="31" t="n">
        <v>0.03</v>
      </c>
      <c r="P6" s="31" t="n">
        <v>0.05</v>
      </c>
      <c r="Q6" s="31" t="n">
        <v>0</v>
      </c>
      <c r="R6" s="31" t="n">
        <v>1.93999999999999986</v>
      </c>
      <c r="S6" s="30" t="n">
        <v>0.1</v>
      </c>
      <c r="T6" s="30" t="n">
        <v>0.330000000000000027</v>
      </c>
      <c r="U6" s="30" t="n">
        <v>0.210000000000000009</v>
      </c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 t="n">
        <v>0</v>
      </c>
      <c r="AM6" s="30"/>
      <c r="AN6" s="30" t="n">
        <v>0.15</v>
      </c>
      <c r="AO6" s="30" t="n">
        <v>0.02</v>
      </c>
      <c r="AP6" s="30"/>
      <c r="AQ6" s="30"/>
      <c r="AR6" s="30"/>
      <c r="AS6" s="30"/>
      <c r="AT6" s="30"/>
      <c r="AU6" s="30"/>
      <c r="AV6" s="30"/>
      <c r="AW6" s="30"/>
      <c r="AX6" s="30" t="n">
        <v>2.37000000000000011</v>
      </c>
      <c r="AY6" s="30" t="n">
        <v>0.03</v>
      </c>
      <c r="AZ6" s="30" t="n">
        <v>1.35000000000000009</v>
      </c>
      <c r="BA6" s="31" t="n">
        <v>0</v>
      </c>
      <c r="BB6" s="30"/>
      <c r="BC6" s="30"/>
      <c r="BD6" s="31"/>
      <c r="BE6" s="30"/>
      <c r="BF6" s="30"/>
      <c r="BG6" s="30"/>
      <c r="BH6" s="30"/>
      <c r="BI6" s="30"/>
      <c r="BJ6" s="30" t="n">
        <v>0.01</v>
      </c>
      <c r="BK6" s="27" t="n">
        <v>0</v>
      </c>
    </row>
    <row r="7" spans="1:63">
      <c r="A7" s="12" t="n">
        <v>1</v>
      </c>
      <c r="B7" s="30" t="n">
        <v>5.20000000000000018</v>
      </c>
      <c r="C7" s="30" t="n">
        <v>0.609999999999999964</v>
      </c>
      <c r="D7" s="30" t="n">
        <v>0.859999999999999964</v>
      </c>
      <c r="E7" s="31" t="n">
        <v>4.16999999999999993</v>
      </c>
      <c r="F7" s="31" t="n">
        <v>1.49000000000000004</v>
      </c>
      <c r="G7" s="31" t="n">
        <v>0.530000000000000071</v>
      </c>
      <c r="H7" s="30" t="n">
        <v>2.66000000000000014</v>
      </c>
      <c r="I7" s="30" t="n">
        <v>0.130000000000000004</v>
      </c>
      <c r="J7" s="30" t="n">
        <v>2.45000000000000018</v>
      </c>
      <c r="K7" s="31" t="n">
        <v>0.340000000000000036</v>
      </c>
      <c r="L7" s="31" t="n">
        <v>1.1100000000000001</v>
      </c>
      <c r="M7" s="30" t="n">
        <v>0.119999999999999996</v>
      </c>
      <c r="N7" s="30" t="n">
        <v>3</v>
      </c>
      <c r="O7" s="31" t="n">
        <v>0.220000000000000018</v>
      </c>
      <c r="P7" s="31" t="n">
        <v>1.98000000000000007</v>
      </c>
      <c r="Q7" s="31" t="n">
        <v>0.15</v>
      </c>
      <c r="R7" s="31" t="n">
        <v>2.0299999999999998</v>
      </c>
      <c r="S7" s="30" t="n">
        <v>0.359999999999999964</v>
      </c>
      <c r="T7" s="30" t="n">
        <v>1.5</v>
      </c>
      <c r="U7" s="30" t="n">
        <v>0.110000000000000009</v>
      </c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 t="n">
        <v>0.0700000000000000089</v>
      </c>
      <c r="AM7" s="30"/>
      <c r="AN7" s="30" t="n">
        <v>0.02</v>
      </c>
      <c r="AO7" s="30" t="n">
        <v>0.03</v>
      </c>
      <c r="AP7" s="30"/>
      <c r="AQ7" s="30"/>
      <c r="AR7" s="30"/>
      <c r="AS7" s="30"/>
      <c r="AT7" s="30"/>
      <c r="AU7" s="30"/>
      <c r="AV7" s="30"/>
      <c r="AW7" s="30"/>
      <c r="AX7" s="30" t="n">
        <v>8.36999999999999922</v>
      </c>
      <c r="AY7" s="30" t="n">
        <v>0.02</v>
      </c>
      <c r="AZ7" s="30" t="n">
        <v>1.52000000000000002</v>
      </c>
      <c r="BA7" s="31" t="n">
        <v>0.01</v>
      </c>
      <c r="BB7" s="30"/>
      <c r="BC7" s="30"/>
      <c r="BD7" s="31"/>
      <c r="BE7" s="30"/>
      <c r="BF7" s="30"/>
      <c r="BG7" s="30"/>
      <c r="BH7" s="30"/>
      <c r="BI7" s="30"/>
      <c r="BJ7" s="30" t="n">
        <v>0.03</v>
      </c>
      <c r="BK7" s="27" t="n">
        <v>0.05</v>
      </c>
    </row>
    <row r="8" spans="1:63">
      <c r="A8" s="13" t="n">
        <v>0.5</v>
      </c>
      <c r="B8" s="31" t="n">
        <v>19.629999999999999</v>
      </c>
      <c r="C8" s="31" t="n">
        <v>6.33999999999999986</v>
      </c>
      <c r="D8" s="31" t="n">
        <v>7.69000000000000039</v>
      </c>
      <c r="E8" s="31" t="n">
        <v>14.1899999999999995</v>
      </c>
      <c r="F8" s="31" t="n">
        <v>14.9000000000000004</v>
      </c>
      <c r="G8" s="31" t="n">
        <v>10.9100000000000001</v>
      </c>
      <c r="H8" s="31" t="n">
        <v>27.4899999999999984</v>
      </c>
      <c r="I8" s="31" t="n">
        <v>8.78999999999999915</v>
      </c>
      <c r="J8" s="31" t="n">
        <v>7.20999999999999996</v>
      </c>
      <c r="K8" s="31" t="n">
        <v>5.51999999999999957</v>
      </c>
      <c r="L8" s="31" t="n">
        <v>5.44000000000000039</v>
      </c>
      <c r="M8" s="31" t="n">
        <v>9.71000000000000085</v>
      </c>
      <c r="N8" s="31" t="n">
        <v>16.0300000000000011</v>
      </c>
      <c r="O8" s="31" t="n">
        <v>27.8000000000000007</v>
      </c>
      <c r="P8" s="31" t="n">
        <v>11.9600000000000009</v>
      </c>
      <c r="Q8" s="31" t="n">
        <v>7.67999999999999972</v>
      </c>
      <c r="R8" s="31" t="n">
        <v>17.2600000000000016</v>
      </c>
      <c r="S8" s="31" t="n">
        <v>2.79999999999999982</v>
      </c>
      <c r="T8" s="31" t="n">
        <v>20.2199999999999989</v>
      </c>
      <c r="U8" s="31" t="n">
        <v>3.7799999999999998</v>
      </c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 t="n">
        <v>1.8</v>
      </c>
      <c r="AM8" s="30"/>
      <c r="AN8" s="31" t="n">
        <v>1.90999999999999996</v>
      </c>
      <c r="AO8" s="31" t="n">
        <v>0.01</v>
      </c>
      <c r="AP8" s="30"/>
      <c r="AQ8" s="30"/>
      <c r="AR8" s="30"/>
      <c r="AS8" s="30"/>
      <c r="AT8" s="30"/>
      <c r="AU8" s="30"/>
      <c r="AV8" s="30"/>
      <c r="AW8" s="30"/>
      <c r="AX8" s="31" t="n">
        <v>101.079999999999998</v>
      </c>
      <c r="AY8" s="31" t="n">
        <v>0.04</v>
      </c>
      <c r="AZ8" s="31" t="n">
        <v>43.1400000000000006</v>
      </c>
      <c r="BA8" s="31" t="n">
        <v>0.02</v>
      </c>
      <c r="BB8" s="30"/>
      <c r="BC8" s="30"/>
      <c r="BD8" s="31"/>
      <c r="BE8" s="30"/>
      <c r="BF8" s="30"/>
      <c r="BG8" s="30"/>
      <c r="BH8" s="30"/>
      <c r="BI8" s="30"/>
      <c r="BJ8" s="31" t="n">
        <v>0.02</v>
      </c>
      <c r="BK8" s="27" t="n">
        <v>3.45999999999999996</v>
      </c>
    </row>
    <row r="9" spans="1:63">
      <c r="A9" s="13" t="n">
        <v>0.25</v>
      </c>
      <c r="B9" s="31" t="n">
        <v>326.439999999999998</v>
      </c>
      <c r="C9" s="31" t="n">
        <v>264.019999999999982</v>
      </c>
      <c r="D9" s="31" t="n">
        <v>261.129999999999995</v>
      </c>
      <c r="E9" s="31" t="n">
        <v>277.550000000000011</v>
      </c>
      <c r="F9" s="31" t="n">
        <v>333.610000000000014</v>
      </c>
      <c r="G9" s="31" t="n">
        <v>271.269999999999982</v>
      </c>
      <c r="H9" s="31" t="n">
        <v>267.529999999999973</v>
      </c>
      <c r="I9" s="31" t="n">
        <v>332.879999999999995</v>
      </c>
      <c r="J9" s="31" t="n">
        <v>220.759999999999991</v>
      </c>
      <c r="K9" s="30" t="n">
        <v>230.039999999999992</v>
      </c>
      <c r="L9" s="31" t="n">
        <v>201.669999999999987</v>
      </c>
      <c r="M9" s="31" t="n">
        <v>243.389999999999986</v>
      </c>
      <c r="N9" s="31" t="n">
        <v>272.589999999999975</v>
      </c>
      <c r="O9" s="31" t="n">
        <v>278.54000000000002</v>
      </c>
      <c r="P9" s="31" t="n">
        <v>292.970000000000027</v>
      </c>
      <c r="Q9" s="31" t="n">
        <v>298.160000000000025</v>
      </c>
      <c r="R9" s="31" t="n">
        <v>250.900000000000006</v>
      </c>
      <c r="S9" s="31" t="n">
        <v>213.129999999999995</v>
      </c>
      <c r="T9" s="31" t="n">
        <v>325.779999999999973</v>
      </c>
      <c r="U9" s="31" t="n">
        <v>298.980000000000018</v>
      </c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1" t="n">
        <v>189.039999999999992</v>
      </c>
      <c r="AM9" s="30"/>
      <c r="AN9" s="31" t="n">
        <v>46.1300000000000026</v>
      </c>
      <c r="AO9" s="31" t="n">
        <v>19.6400000000000006</v>
      </c>
      <c r="AP9" s="30"/>
      <c r="AQ9" s="30"/>
      <c r="AR9" s="30"/>
      <c r="AS9" s="30"/>
      <c r="AT9" s="30"/>
      <c r="AU9" s="30"/>
      <c r="AV9" s="30"/>
      <c r="AW9" s="30"/>
      <c r="AX9" s="31" t="n">
        <v>228.409999999999997</v>
      </c>
      <c r="AY9" s="30" t="n">
        <v>18.0700000000000003</v>
      </c>
      <c r="AZ9" s="31" t="n">
        <v>154.930000000000007</v>
      </c>
      <c r="BA9" s="31" t="n">
        <v>58.5200000000000031</v>
      </c>
      <c r="BB9" s="30"/>
      <c r="BC9" s="30"/>
      <c r="BD9" s="31"/>
      <c r="BE9" s="30"/>
      <c r="BF9" s="30"/>
      <c r="BG9" s="30"/>
      <c r="BH9" s="30"/>
      <c r="BI9" s="30"/>
      <c r="BJ9" s="31" t="n">
        <v>57.3699999999999974</v>
      </c>
      <c r="BK9" s="27" t="n">
        <v>131.069999999999993</v>
      </c>
    </row>
    <row r="10" spans="1:63">
      <c r="A10" s="14" t="n">
        <v>0.125</v>
      </c>
      <c r="B10" s="31" t="n">
        <v>17.4699999999999989</v>
      </c>
      <c r="C10" s="31" t="n">
        <v>154.210000000000008</v>
      </c>
      <c r="D10" s="31" t="n">
        <v>26.8599999999999994</v>
      </c>
      <c r="E10" s="31" t="n">
        <v>69.1400000000000006</v>
      </c>
      <c r="F10" s="31" t="n">
        <v>22.2100000000000009</v>
      </c>
      <c r="G10" s="31" t="n">
        <v>44.0700000000000003</v>
      </c>
      <c r="H10" s="31" t="n">
        <v>40.2000000000000028</v>
      </c>
      <c r="I10" s="31" t="n">
        <v>49.0399999999999991</v>
      </c>
      <c r="J10" s="31" t="n">
        <v>40.7299999999999969</v>
      </c>
      <c r="K10" s="31" t="n">
        <v>111.049999999999997</v>
      </c>
      <c r="L10" s="31" t="n">
        <v>88.5900000000000034</v>
      </c>
      <c r="M10" s="31" t="n">
        <v>99.5300000000000011</v>
      </c>
      <c r="N10" s="31" t="n">
        <v>24.7399999999999984</v>
      </c>
      <c r="O10" s="31" t="n">
        <v>40.6499999999999986</v>
      </c>
      <c r="P10" s="31" t="n">
        <v>37.7999999999999972</v>
      </c>
      <c r="Q10" s="31" t="n">
        <v>36.7000000000000028</v>
      </c>
      <c r="R10" s="31" t="n">
        <v>73.9300000000000068</v>
      </c>
      <c r="S10" s="31" t="n">
        <v>51.2299999999999969</v>
      </c>
      <c r="T10" s="31" t="n">
        <v>26.8599999999999994</v>
      </c>
      <c r="U10" s="31" t="n">
        <v>38.2899999999999991</v>
      </c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1" t="n">
        <v>32.9200000000000017</v>
      </c>
      <c r="AM10" s="30"/>
      <c r="AN10" s="31" t="n">
        <v>319.629999999999995</v>
      </c>
      <c r="AO10" s="31" t="n">
        <v>353.629999999999995</v>
      </c>
      <c r="AP10" s="30"/>
      <c r="AQ10" s="30"/>
      <c r="AR10" s="30"/>
      <c r="AS10" s="30"/>
      <c r="AT10" s="30"/>
      <c r="AU10" s="30"/>
      <c r="AV10" s="30"/>
      <c r="AW10" s="30"/>
      <c r="AX10" s="31" t="n">
        <v>72.5799999999999983</v>
      </c>
      <c r="AY10" s="31" t="n">
        <v>250.400000000000006</v>
      </c>
      <c r="AZ10" s="31" t="n">
        <v>100.870000000000005</v>
      </c>
      <c r="BA10" s="31" t="n">
        <v>297.370000000000005</v>
      </c>
      <c r="BB10" s="30"/>
      <c r="BC10" s="30"/>
      <c r="BD10" s="31"/>
      <c r="BE10" s="30"/>
      <c r="BF10" s="30"/>
      <c r="BG10" s="30"/>
      <c r="BH10" s="30"/>
      <c r="BI10" s="30"/>
      <c r="BJ10" s="31" t="n">
        <v>248.75</v>
      </c>
      <c r="BK10" s="27" t="n">
        <v>225.819999999999993</v>
      </c>
    </row>
    <row r="11" spans="1:63">
      <c r="A11" s="14" t="n">
        <v>0.0625</v>
      </c>
      <c r="B11" s="31" t="n">
        <v>0.02</v>
      </c>
      <c r="C11" s="31" t="n">
        <v>9.63000000000000078</v>
      </c>
      <c r="D11" s="31" t="n">
        <v>0.270000000000000018</v>
      </c>
      <c r="E11" s="31" t="n">
        <v>1.70999999999999996</v>
      </c>
      <c r="F11" s="31" t="n">
        <v>0.08</v>
      </c>
      <c r="G11" s="31" t="n">
        <v>1.37999999999999989</v>
      </c>
      <c r="H11" s="31" t="n">
        <v>0.469999999999999929</v>
      </c>
      <c r="I11" s="31" t="n">
        <v>2.45999999999999996</v>
      </c>
      <c r="J11" s="31" t="n">
        <v>0.560000000000000053</v>
      </c>
      <c r="K11" s="31" t="n">
        <v>5.53000000000000025</v>
      </c>
      <c r="L11" s="31" t="n">
        <v>2.74000000000000021</v>
      </c>
      <c r="M11" s="31" t="n">
        <v>7.03000000000000025</v>
      </c>
      <c r="N11" s="31" t="n">
        <v>0.420000000000000018</v>
      </c>
      <c r="O11" s="31" t="n">
        <v>0.859999999999999964</v>
      </c>
      <c r="P11" s="31" t="n">
        <v>0.35</v>
      </c>
      <c r="Q11" s="31" t="n">
        <v>0.409999999999999964</v>
      </c>
      <c r="R11" s="31" t="n">
        <v>1.27000000000000002</v>
      </c>
      <c r="S11" s="31" t="n">
        <v>1.33000000000000007</v>
      </c>
      <c r="T11" s="31" t="n">
        <v>0.709999999999999964</v>
      </c>
      <c r="U11" s="31" t="n">
        <v>0.75</v>
      </c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1" t="n">
        <v>0.35</v>
      </c>
      <c r="AM11" s="30"/>
      <c r="AN11" s="31" t="n">
        <v>5.55999999999999961</v>
      </c>
      <c r="AO11" s="31" t="n">
        <v>8.3100000000000005</v>
      </c>
      <c r="AP11" s="30"/>
      <c r="AQ11" s="30"/>
      <c r="AR11" s="30"/>
      <c r="AS11" s="30"/>
      <c r="AT11" s="30"/>
      <c r="AU11" s="30"/>
      <c r="AV11" s="30"/>
      <c r="AW11" s="30"/>
      <c r="AX11" s="31" t="n">
        <v>1.53000000000000007</v>
      </c>
      <c r="AY11" s="31" t="n">
        <v>11.9800000000000004</v>
      </c>
      <c r="AZ11" s="31" t="n">
        <v>1.82000000000000011</v>
      </c>
      <c r="BA11" s="31" t="n">
        <v>17.8999999999999986</v>
      </c>
      <c r="BB11" s="30"/>
      <c r="BC11" s="30"/>
      <c r="BD11" s="31"/>
      <c r="BE11" s="30"/>
      <c r="BF11" s="30"/>
      <c r="BG11" s="30"/>
      <c r="BH11" s="30"/>
      <c r="BI11" s="30"/>
      <c r="BJ11" s="31" t="n">
        <v>5.51999999999999957</v>
      </c>
      <c r="BK11" s="27" t="n">
        <v>4.75999999999999979</v>
      </c>
    </row>
    <row r="12" spans="1:63">
      <c r="A12" s="15" t="s">
        <v>42</v>
      </c>
      <c r="B12" s="31" t="n">
        <v>0</v>
      </c>
      <c r="C12" s="31" t="n">
        <v>0.1</v>
      </c>
      <c r="D12" s="31" t="n">
        <v>0.06</v>
      </c>
      <c r="E12" s="31" t="n">
        <v>0</v>
      </c>
      <c r="F12" s="31" t="n">
        <v>0</v>
      </c>
      <c r="G12" s="31" t="n">
        <v>0</v>
      </c>
      <c r="H12" s="31" t="n">
        <v>0.03</v>
      </c>
      <c r="I12" s="31" t="n">
        <v>0.02</v>
      </c>
      <c r="J12" s="31" t="n">
        <v>0</v>
      </c>
      <c r="K12" s="31" t="n">
        <v>0</v>
      </c>
      <c r="L12" s="31" t="n">
        <v>0</v>
      </c>
      <c r="M12" s="31" t="n">
        <v>0.06</v>
      </c>
      <c r="N12" s="31" t="n">
        <v>0</v>
      </c>
      <c r="O12" s="31" t="n">
        <v>0.01</v>
      </c>
      <c r="P12" s="31" t="n">
        <v>0</v>
      </c>
      <c r="Q12" s="31" t="n">
        <v>0</v>
      </c>
      <c r="R12" s="31" t="n">
        <v>0</v>
      </c>
      <c r="S12" s="31" t="n">
        <v>0</v>
      </c>
      <c r="T12" s="31" t="n">
        <v>0.04</v>
      </c>
      <c r="U12" s="31" t="n">
        <v>0.06</v>
      </c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1" t="n">
        <v>0.03</v>
      </c>
      <c r="AM12" s="30"/>
      <c r="AN12" s="31" t="n">
        <v>0.06</v>
      </c>
      <c r="AO12" s="31" t="n">
        <v>0.04</v>
      </c>
      <c r="AP12" s="30"/>
      <c r="AQ12" s="30"/>
      <c r="AR12" s="30"/>
      <c r="AS12" s="30"/>
      <c r="AT12" s="30"/>
      <c r="AU12" s="30"/>
      <c r="AV12" s="30"/>
      <c r="AW12" s="30"/>
      <c r="AX12" s="31" t="n">
        <v>0</v>
      </c>
      <c r="AY12" s="31" t="n">
        <v>0.02</v>
      </c>
      <c r="AZ12" s="31" t="n">
        <v>0</v>
      </c>
      <c r="BA12" s="31" t="n">
        <v>0.03</v>
      </c>
      <c r="BB12" s="30"/>
      <c r="BC12" s="30"/>
      <c r="BD12" s="31"/>
      <c r="BE12" s="30"/>
      <c r="BF12" s="30"/>
      <c r="BG12" s="30"/>
      <c r="BH12" s="30"/>
      <c r="BI12" s="30"/>
      <c r="BJ12" s="31" t="n">
        <v>0.02</v>
      </c>
      <c r="BK12" s="27" t="n">
        <v>0.04</v>
      </c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 t="s">
        <v>181</v>
      </c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>
        <f>(B6/B$4)*100</f>
        <v>0.129891216106500007</v>
      </c>
      <c r="C14" s="33">
        <f>(C6/C$4)*100</f>
        <v>0.0344748333715999999</v>
      </c>
      <c r="D14" s="33">
        <f>(D6/D$4)*100</f>
        <v>0.0235793444942000008</v>
      </c>
      <c r="E14" s="33">
        <f>(E6/E$4)*100</f>
        <v>0.715001489586399952</v>
      </c>
      <c r="F14" s="33">
        <f>(F6/F$4)*100</f>
        <v>0.00805412371129999904</v>
      </c>
      <c r="G14" s="33">
        <f>(G6/G$4)*100</f>
        <v>0</v>
      </c>
      <c r="H14" s="33">
        <f>(H6/H$4)*100</f>
        <v>0.0295220382015000027</v>
      </c>
      <c r="I14" s="33">
        <f>(I6/I$4)*100</f>
        <v>0.010177858069800001</v>
      </c>
      <c r="J14" s="33">
        <f>(J6/J$4)*100</f>
        <v>0.165307471897700005</v>
      </c>
      <c r="K14" s="33">
        <f>(K6/K$4)*100</f>
        <v>0.203717850776699994</v>
      </c>
      <c r="L14" s="33">
        <f>(L6/L$4)*100</f>
        <v>0</v>
      </c>
      <c r="M14" s="33">
        <f>(M6/M$4)*100</f>
        <v>0.011111419761700001</v>
      </c>
      <c r="N14" s="33">
        <f>(N6/N$4)*100</f>
        <v>0.0347167429383000048</v>
      </c>
      <c r="O14" s="33">
        <f>(O6/O$4)*100</f>
        <v>0.00861796558560000214</v>
      </c>
      <c r="P14" s="33">
        <f>(P6/P$4)*100</f>
        <v>0.0144425187753000017</v>
      </c>
      <c r="Q14" s="33">
        <f>(Q6/Q$4)*100</f>
        <v>0</v>
      </c>
      <c r="R14" s="33">
        <f>(R6/R$4)*100</f>
        <v>0.558193065745899997</v>
      </c>
      <c r="S14" s="33">
        <f>(S6/S$4)*100</f>
        <v>0.0372051491925999933</v>
      </c>
      <c r="T14" s="33">
        <f>(T6/T$4)*100</f>
        <v>0.0878898447279000017</v>
      </c>
      <c r="U14" s="33">
        <f>(U6/U$4)*100</f>
        <v>0.0613927381160999985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>
        <f>(AL6/AL$4)*100</f>
        <v>0</v>
      </c>
      <c r="AM14" s="33" t="e">
        <f>(AM6/AM$4)*100</f>
        <v>#DIV/0!</v>
      </c>
      <c r="AN14" s="33">
        <f>(AN6/AN$4)*100</f>
        <v>0.0402511672838999957</v>
      </c>
      <c r="AO14" s="33">
        <f>(AO6/AO$4)*100</f>
        <v>0.00524741564780000047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>
        <f>(AX6/AX$4)*100</f>
        <v>0.571924998190100009</v>
      </c>
      <c r="AY14" s="33">
        <f>(AY6/AY$4)*100</f>
        <v>0.0106982383567999983</v>
      </c>
      <c r="AZ14" s="33">
        <f>(AZ6/AZ$4)*100</f>
        <v>0.444576170717200014</v>
      </c>
      <c r="BA14" s="33">
        <f>(BA6/BA$4)*100</f>
        <v>0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>
        <f>(BJ6/BJ$4)*100</f>
        <v>0.00320996372740000036</v>
      </c>
      <c r="BK14" s="29">
        <f>(BK6/BK$4)*100</f>
        <v>0</v>
      </c>
    </row>
    <row r="15" spans="1:63">
      <c r="A15" s="17"/>
      <c r="B15" s="33">
        <f>(B7/B$4)*100</f>
        <v>1.4071548411539001</v>
      </c>
      <c r="C15" s="33">
        <f>(C7/C$4)*100</f>
        <v>0.140197655711300007</v>
      </c>
      <c r="D15" s="33">
        <f>(D7/D$4)*100</f>
        <v>0.289689089500499986</v>
      </c>
      <c r="E15" s="33">
        <f>(E7/E$4)*100</f>
        <v>1.12937735286949992</v>
      </c>
      <c r="F15" s="33">
        <f>(F7/F$4)*100</f>
        <v>0.40002147766320002</v>
      </c>
      <c r="G15" s="33">
        <f>(G7/G$4)*100</f>
        <v>0.161822178798199978</v>
      </c>
      <c r="H15" s="33">
        <f>(H7/H$4)*100</f>
        <v>0.785286216160399952</v>
      </c>
      <c r="I15" s="33">
        <f>(I7/I$4)*100</f>
        <v>0.0330780387267000053</v>
      </c>
      <c r="J15" s="33">
        <f>(J7/J$4)*100</f>
        <v>0.900007346998800095</v>
      </c>
      <c r="K15" s="33">
        <f>(K7/K$4)*100</f>
        <v>0.0962000962001000026</v>
      </c>
      <c r="L15" s="33">
        <f>(L7/L$4)*100</f>
        <v>0.371038908945000045</v>
      </c>
      <c r="M15" s="33">
        <f>(M7/M$4)*100</f>
        <v>0.0333342592850000008</v>
      </c>
      <c r="N15" s="33">
        <f>(N7/N$4)*100</f>
        <v>0.946820261953600095</v>
      </c>
      <c r="O15" s="33">
        <f>(O7/O$4)*100</f>
        <v>0.0631984142942999938</v>
      </c>
      <c r="P15" s="33">
        <f>(P7/P$4)*100</f>
        <v>0.571923743500900006</v>
      </c>
      <c r="Q15" s="33">
        <f>(Q7/Q$4)*100</f>
        <v>0.0437470835277999992</v>
      </c>
      <c r="R15" s="33">
        <f>(R7/R$4)*100</f>
        <v>0.584088620342399967</v>
      </c>
      <c r="S15" s="33">
        <f>(S7/S$4)*100</f>
        <v>0.13393853709350001</v>
      </c>
      <c r="T15" s="33">
        <f>(T7/T$4)*100</f>
        <v>0.399499294217899958</v>
      </c>
      <c r="U15" s="33">
        <f>(U7/U$4)*100</f>
        <v>0.0321581009179999988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>
        <f>(AL7/AL$4)*100</f>
        <v>0.0312444206392000012</v>
      </c>
      <c r="AM15" s="33" t="e">
        <f>(AM7/AM$4)*100</f>
        <v>#DIV/0!</v>
      </c>
      <c r="AN15" s="33">
        <f>(AN7/AN$4)*100</f>
        <v>0.0053668223045000012</v>
      </c>
      <c r="AO15" s="33">
        <f>(AO7/AO$4)*100</f>
        <v>0.00787112347169999893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>
        <f>(AX7/AX$4)*100</f>
        <v>2.01983638601319981</v>
      </c>
      <c r="AY15" s="33">
        <f>(AY7/AY$4)*100</f>
        <v>0.0071321589044999989</v>
      </c>
      <c r="AZ15" s="33">
        <f>(AZ7/AZ$4)*100</f>
        <v>0.500559836659399959</v>
      </c>
      <c r="BA15" s="33">
        <f>(BA7/BA$4)*100</f>
        <v>0.00267594326999999943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>
        <f>(BJ7/BJ$4)*100</f>
        <v>0.00962989118219999973</v>
      </c>
      <c r="BK15" s="29">
        <f>(BK7/BK$4)*100</f>
        <v>0.013670539986300001</v>
      </c>
    </row>
    <row r="16" spans="1:63">
      <c r="A16" s="17"/>
      <c r="B16" s="33">
        <f>(B8/B$4)*100</f>
        <v>5.3120095253558004</v>
      </c>
      <c r="C16" s="33">
        <f>(C8/C$4)*100</f>
        <v>1.4571362905078999</v>
      </c>
      <c r="D16" s="33">
        <f>(D8/D$4)*100</f>
        <v>2.5903594165796</v>
      </c>
      <c r="E16" s="33">
        <f>(E8/E$4)*100</f>
        <v>3.84313300652710019</v>
      </c>
      <c r="F16" s="33">
        <f>(F8/F$4)*100</f>
        <v>4.00021477663230041</v>
      </c>
      <c r="G16" s="33">
        <f>(G8/G$4)*100</f>
        <v>3.33109428431850008</v>
      </c>
      <c r="H16" s="33">
        <f>(H8/H$4)*100</f>
        <v>8.11560830159709923</v>
      </c>
      <c r="I16" s="33">
        <f>(I8/I$4)*100</f>
        <v>2.23658431083179998</v>
      </c>
      <c r="J16" s="33">
        <f>(J8/J$4)*100</f>
        <v>2.64859304973919985</v>
      </c>
      <c r="K16" s="33">
        <f>(K8/K$4)*100</f>
        <v>1.5618368559544999</v>
      </c>
      <c r="L16" s="33">
        <f>(L8/L$4)*100</f>
        <v>1.81842492311809991</v>
      </c>
      <c r="M16" s="33">
        <f>(M8/M$4)*100</f>
        <v>2.69729714714299984</v>
      </c>
      <c r="N16" s="33">
        <f>(N8/N$4)*100</f>
        <v>5.05917626637210027</v>
      </c>
      <c r="O16" s="33">
        <f>(O8/O$4)*100</f>
        <v>7.98598144264740029</v>
      </c>
      <c r="P16" s="33">
        <f>(P8/P$4)*100</f>
        <v>3.45465049104560018</v>
      </c>
      <c r="Q16" s="33">
        <f>(Q8/Q$4)*100</f>
        <v>2.2398506766216002</v>
      </c>
      <c r="R16" s="33">
        <f>(R8/R$4)*100</f>
        <v>4.9661919148324003</v>
      </c>
      <c r="S16" s="33">
        <f>(S8/S$4)*100</f>
        <v>1.0417441773942</v>
      </c>
      <c r="T16" s="33">
        <f>(T8/T$4)*100</f>
        <v>5.38525048605750012</v>
      </c>
      <c r="U16" s="33">
        <f>(U8/U$4)*100</f>
        <v>1.10506928609020005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>
        <f>(AL8/AL$4)*100</f>
        <v>0.803427959292999994</v>
      </c>
      <c r="AM16" s="33" t="e">
        <f>(AM8/AM$4)*100</f>
        <v>#DIV/0!</v>
      </c>
      <c r="AN16" s="33">
        <f>(AN8/AN$4)*100</f>
        <v>0.512531530081000053</v>
      </c>
      <c r="AO16" s="33">
        <f>(AO8/AO$4)*100</f>
        <v>0.00262370782390000024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>
        <f>(AX8/AX$4)*100</f>
        <v>24.3924805135259</v>
      </c>
      <c r="AY16" s="33">
        <f>(AY8/AY$4)*100</f>
        <v>0.0142643178089999978</v>
      </c>
      <c r="AZ16" s="33">
        <f>(AZ8/AZ$4)*100</f>
        <v>14.2066785220312006</v>
      </c>
      <c r="BA16" s="33">
        <f>(BA8/BA$4)*100</f>
        <v>0.00535188653999999886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>
        <f>(BJ8/BJ$4)*100</f>
        <v>0.00641992745480000071</v>
      </c>
      <c r="BK16" s="29">
        <f>(BK8/BK$4)*100</f>
        <v>0.946001367054000042</v>
      </c>
    </row>
    <row r="17" spans="1:63">
      <c r="A17" s="17"/>
      <c r="B17" s="33">
        <f>(B9/B$4)*100</f>
        <v>88.336851220436202</v>
      </c>
      <c r="C17" s="33">
        <f>(C9/C$4)*100</f>
        <v>60.6803033785337007</v>
      </c>
      <c r="D17" s="33">
        <f>(D9/D$4)*100</f>
        <v>87.9610603968067011</v>
      </c>
      <c r="E17" s="33">
        <f>(E9/E$4)*100</f>
        <v>75.1699482707255981</v>
      </c>
      <c r="F17" s="33">
        <f>(F9/F$4)*100</f>
        <v>89.564540378006896</v>
      </c>
      <c r="G17" s="33">
        <f>(G9/G$4)*100</f>
        <v>82.8254763067904065</v>
      </c>
      <c r="H17" s="33">
        <f>(H9/H$4)*100</f>
        <v>78.9803088005195946</v>
      </c>
      <c r="I17" s="33">
        <f>(I9/I$4)*100</f>
        <v>84.7001348566193997</v>
      </c>
      <c r="J17" s="33">
        <f>(J9/J$4)*100</f>
        <v>81.0961722136507035</v>
      </c>
      <c r="K17" s="33">
        <f>(K9/K$4)*100</f>
        <v>65.0878533231474989</v>
      </c>
      <c r="L17" s="33">
        <f>(L9/L$4)*100</f>
        <v>67.4120871774300952</v>
      </c>
      <c r="M17" s="33">
        <f>(M9/M$4)*100</f>
        <v>67.6102113947609951</v>
      </c>
      <c r="N17" s="33">
        <f>(N9/N$4)*100</f>
        <v>86.0312450686444947</v>
      </c>
      <c r="O17" s="33">
        <f>(O9/O$4)*100</f>
        <v>80.0149378070150021</v>
      </c>
      <c r="P17" s="33">
        <f>(P9/P$4)*100</f>
        <v>84.6244945118428973</v>
      </c>
      <c r="Q17" s="33">
        <f>(Q9/Q$4)*100</f>
        <v>86.9575361642556999</v>
      </c>
      <c r="R17" s="33">
        <f>(R9/R$4)*100</f>
        <v>72.1910516472450041</v>
      </c>
      <c r="S17" s="33">
        <f>(S9/S$4)*100</f>
        <v>79.2953344742912947</v>
      </c>
      <c r="T17" s="33">
        <f>(T9/T$4)*100</f>
        <v>86.7659200468745979</v>
      </c>
      <c r="U17" s="33">
        <f>(U9/U$4)*100</f>
        <v>87.4057182950359959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>
        <f>(AL9/AL$4)*100</f>
        <v>84.377789680414196</v>
      </c>
      <c r="AM17" s="33" t="e">
        <f>(AM9/AM$4)*100</f>
        <v>#DIV/0!</v>
      </c>
      <c r="AN17" s="33">
        <f>(AN9/AN$4)*100</f>
        <v>12.3785756453603994</v>
      </c>
      <c r="AO17" s="33">
        <f>(AO9/AO$4)*100</f>
        <v>5.15296216613320013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>
        <f>(AX9/AX$4)*100</f>
        <v>55.1195733487776991</v>
      </c>
      <c r="AY17" s="33">
        <f>(AY9/AY$4)*100</f>
        <v>6.44390557021610011</v>
      </c>
      <c r="AZ17" s="33">
        <f>(AZ9/AZ$4)*100</f>
        <v>51.0208786142395994</v>
      </c>
      <c r="BA17" s="33">
        <f>(BA9/BA$4)*100</f>
        <v>15.6596200160556993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>
        <f>(BJ9/BJ$4)*100</f>
        <v>18.4155619041505005</v>
      </c>
      <c r="BK17" s="29">
        <f>(BK9/BK$4)*100</f>
        <v>35.8359535201639972</v>
      </c>
    </row>
    <row r="18" spans="1:63">
      <c r="A18" s="17"/>
      <c r="B18" s="33">
        <f>(B10/B$4)*100</f>
        <v>4.72749905287650041</v>
      </c>
      <c r="C18" s="33">
        <f>(C10/C$4)*100</f>
        <v>35.4424270282693996</v>
      </c>
      <c r="D18" s="33">
        <f>(D10/D$4)*100</f>
        <v>9.04773133021189935</v>
      </c>
      <c r="E18" s="33">
        <f>(E10/E$4)*100</f>
        <v>18.7254556780326986</v>
      </c>
      <c r="F18" s="33">
        <f>(F10/F$4)*100</f>
        <v>5.9627362542954998</v>
      </c>
      <c r="G18" s="33">
        <f>(G10/G$4)*100</f>
        <v>13.4556668295065993</v>
      </c>
      <c r="H18" s="33">
        <f>(H10/H$4)*100</f>
        <v>11.8678593570099995</v>
      </c>
      <c r="I18" s="33">
        <f>(I10/I$4)*100</f>
        <v>12.4780539935371007</v>
      </c>
      <c r="J18" s="33">
        <f>(J10/J$4)*100</f>
        <v>14.9621629564322998</v>
      </c>
      <c r="K18" s="33">
        <f>(K10/K$4)*100</f>
        <v>31.4206490677078989</v>
      </c>
      <c r="L18" s="33">
        <f>(L10/L$4)*100</f>
        <v>29.6129161652626998</v>
      </c>
      <c r="M18" s="33">
        <f>(M10/M$4)*100</f>
        <v>27.6479902219506002</v>
      </c>
      <c r="N18" s="33">
        <f>(N10/N$4)*100</f>
        <v>7.8081110935774003</v>
      </c>
      <c r="O18" s="33">
        <f>(O10/O$4)*100</f>
        <v>11.6773433684754995</v>
      </c>
      <c r="P18" s="33">
        <f>(P10/P$4)*100</f>
        <v>10.9185441941075005</v>
      </c>
      <c r="Q18" s="33">
        <f>(Q10/Q$4)*100</f>
        <v>10.7034531031265008</v>
      </c>
      <c r="R18" s="33">
        <f>(R10/R$4)*100</f>
        <v>21.2717594590706014</v>
      </c>
      <c r="S18" s="33">
        <f>(S10/S$4)*100</f>
        <v>19.0601979313936987</v>
      </c>
      <c r="T18" s="33">
        <f>(T10/T$4)*100</f>
        <v>7.15370069512879958</v>
      </c>
      <c r="U18" s="33">
        <f>(U10/U$4)*100</f>
        <v>11.1939425831725003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>
        <f>(AL10/AL$4)*100</f>
        <v>14.6938046777361002</v>
      </c>
      <c r="AM18" s="33" t="e">
        <f>(AM10/AM$4)*100</f>
        <v>#DIV/0!</v>
      </c>
      <c r="AN18" s="33">
        <f>(AN10/AN$4)*100</f>
        <v>85.7698706595824945</v>
      </c>
      <c r="AO18" s="33">
        <f>(AO10/AO$4)*100</f>
        <v>92.7821797764600973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>
        <f>(AX10/AX$4)*100</f>
        <v>17.5149014213663001</v>
      </c>
      <c r="AY18" s="33">
        <f>(AY10/AY$4)*100</f>
        <v>89.2946294843448953</v>
      </c>
      <c r="AZ18" s="33">
        <f>(AZ10/AZ$4)*100</f>
        <v>33.2180728446288995</v>
      </c>
      <c r="BA18" s="33">
        <f>(BA10/BA$4)*100</f>
        <v>79.5745250200696006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>
        <f>(BJ10/BJ$4)*100</f>
        <v>79.8478477193207965</v>
      </c>
      <c r="BK18" s="29">
        <f>(BK10/BK$4)*100</f>
        <v>61.7416267942584014</v>
      </c>
    </row>
    <row r="19" spans="1:63">
      <c r="A19" s="17"/>
      <c r="B19" s="33">
        <f>(B11/B$4)*100</f>
        <v>0.00541213400440000036</v>
      </c>
      <c r="C19" s="33">
        <f>(C11/C$4)*100</f>
        <v>2.21328430245920016</v>
      </c>
      <c r="D19" s="33">
        <f>(D11/D$4)*100</f>
        <v>0.0909489001919999929</v>
      </c>
      <c r="E19" s="33">
        <f>(E11/E$4)*100</f>
        <v>0.46312596484580002</v>
      </c>
      <c r="F19" s="33">
        <f>(F11/F$4)*100</f>
        <v>0.0214776632301999992</v>
      </c>
      <c r="G19" s="33">
        <f>(G11/G$4)*100</f>
        <v>0.421348314606700036</v>
      </c>
      <c r="H19" s="33">
        <f>(H11/H$4)*100</f>
        <v>0.138753579547099992</v>
      </c>
      <c r="I19" s="33">
        <f>(I11/I$4)*100</f>
        <v>0.625938271290800063</v>
      </c>
      <c r="J19" s="33">
        <f>(J11/J$4)*100</f>
        <v>0.205715965028299985</v>
      </c>
      <c r="K19" s="33">
        <f>(K11/K$4)*100</f>
        <v>1.56466627054860012</v>
      </c>
      <c r="L19" s="33">
        <f>(L11/L$4)*100</f>
        <v>0.915897847305800106</v>
      </c>
      <c r="M19" s="33">
        <f>(M11/M$4)*100</f>
        <v>1.95283202311179984</v>
      </c>
      <c r="N19" s="33">
        <f>(N11/N$4)*100</f>
        <v>0.132554836673499987</v>
      </c>
      <c r="O19" s="33">
        <f>(O11/O$4)*100</f>
        <v>0.247048346786899975</v>
      </c>
      <c r="P19" s="33">
        <f>(P11/P$4)*100</f>
        <v>0.101097631426900003</v>
      </c>
      <c r="Q19" s="33">
        <f>(Q11/Q$4)*100</f>
        <v>0.119575361642600008</v>
      </c>
      <c r="R19" s="33">
        <f>(R11/R$4)*100</f>
        <v>0.365415048194499992</v>
      </c>
      <c r="S19" s="33">
        <f>(S11/S$4)*100</f>
        <v>0.494828484262199986</v>
      </c>
      <c r="T19" s="33">
        <f>(T11/T$4)*100</f>
        <v>0.189096332596500005</v>
      </c>
      <c r="U19" s="33">
        <f>(U11/U$4)*100</f>
        <v>0.219259778986099985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>
        <f>(AL11/AL$4)*100</f>
        <v>0.156222103195899997</v>
      </c>
      <c r="AM19" s="33" t="e">
        <f>(AM11/AM$4)*100</f>
        <v>#DIV/0!</v>
      </c>
      <c r="AN19" s="33">
        <f>(AN11/AN$4)*100</f>
        <v>1.49197660065480004</v>
      </c>
      <c r="AO19" s="33">
        <f>(AO11/AO$4)*100</f>
        <v>2.18030120165819996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>
        <f>(AX11/AX$4)*100</f>
        <v>0.369217403894900009</v>
      </c>
      <c r="AY19" s="33">
        <f>(AY11/AY$4)*100</f>
        <v>4.27216318379570037</v>
      </c>
      <c r="AZ19" s="33">
        <f>(AZ11/AZ$4)*100</f>
        <v>0.599354541263299989</v>
      </c>
      <c r="BA19" s="33">
        <f>(BA11/BA$4)*100</f>
        <v>4.78993845330480017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>
        <f>(BJ11/BJ$4)*100</f>
        <v>1.77189997753029989</v>
      </c>
      <c r="BK19" s="29">
        <f>(BK11/BK$4)*100</f>
        <v>1.30143540669860003</v>
      </c>
    </row>
    <row r="20" spans="1:63">
      <c r="A20" s="18"/>
      <c r="B20" s="33">
        <f>(B12/B$4)*100</f>
        <v>0</v>
      </c>
      <c r="C20" s="33">
        <f>(C12/C$4)*100</f>
        <v>0.0229832222478000014</v>
      </c>
      <c r="D20" s="33">
        <f>(D12/D$4)*100</f>
        <v>0.0202108667092999994</v>
      </c>
      <c r="E20" s="33">
        <f>(E12/E$4)*100</f>
        <v>0</v>
      </c>
      <c r="F20" s="33">
        <f>(F12/F$4)*100</f>
        <v>0</v>
      </c>
      <c r="G20" s="33">
        <f>(G12/G$4)*100</f>
        <v>0</v>
      </c>
      <c r="H20" s="33">
        <f>(H12/H$4)*100</f>
        <v>0.00885661146049999815</v>
      </c>
      <c r="I20" s="33">
        <f>(I12/I$4)*100</f>
        <v>0.00508892903490000048</v>
      </c>
      <c r="J20" s="33">
        <f>(J12/J$4)*100</f>
        <v>0</v>
      </c>
      <c r="K20" s="33">
        <f>(K12/K$4)*100</f>
        <v>0</v>
      </c>
      <c r="L20" s="33">
        <f>(L12/L$4)*100</f>
        <v>0</v>
      </c>
      <c r="M20" s="33">
        <f>(M12/M$4)*100</f>
        <v>0.0166671296425000008</v>
      </c>
      <c r="N20" s="33">
        <f>(N12/N$4)*100</f>
        <v>0</v>
      </c>
      <c r="O20" s="33">
        <f>(O12/O$4)*100</f>
        <v>0.00287265519520000012</v>
      </c>
      <c r="P20" s="33">
        <f>(P12/P$4)*100</f>
        <v>0</v>
      </c>
      <c r="Q20" s="33">
        <f>(Q12/Q$4)*100</f>
        <v>0</v>
      </c>
      <c r="R20" s="33">
        <f>(R12/R$4)*100</f>
        <v>0</v>
      </c>
      <c r="S20" s="33">
        <f>(S12/S$4)*100</f>
        <v>0</v>
      </c>
      <c r="T20" s="33">
        <f>(T12/T$4)*100</f>
        <v>0.0106533145124999984</v>
      </c>
      <c r="U20" s="33">
        <f>(U12/U$4)*100</f>
        <v>0.0175407823188999989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>
        <f>(AL12/AL$4)*100</f>
        <v>0.0133904659881999999</v>
      </c>
      <c r="AM20" s="33" t="e">
        <f>(AM12/AM$4)*100</f>
        <v>#DIV/0!</v>
      </c>
      <c r="AN20" s="33">
        <f>(AN12/AN$4)*100</f>
        <v>0.0161004669135</v>
      </c>
      <c r="AO20" s="33">
        <f>(AO12/AO$4)*100</f>
        <v>0.0104948312956000001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>
        <f>(AX12/AX$4)*100</f>
        <v>0</v>
      </c>
      <c r="AY20" s="33">
        <f>(AY12/AY$4)*100</f>
        <v>0.0071321589044999989</v>
      </c>
      <c r="AZ20" s="33">
        <f>(AZ12/AZ$4)*100</f>
        <v>0</v>
      </c>
      <c r="BA20" s="33">
        <f>(BA12/BA$4)*100</f>
        <v>0.00802782980999999829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>
        <f>(BJ12/BJ$4)*100</f>
        <v>0.00641992745480000071</v>
      </c>
      <c r="BK20" s="29">
        <f>(BK12/BK$4)*100</f>
        <v>0.0109364319890999994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>
        <f>B14</f>
        <v>0.129891216106500007</v>
      </c>
      <c r="C22" s="33">
        <f>C14</f>
        <v>0.0344748333715999999</v>
      </c>
      <c r="D22" s="33">
        <f>D14</f>
        <v>0.0235793444942000008</v>
      </c>
      <c r="E22" s="33">
        <f>E14</f>
        <v>0.715001489586399952</v>
      </c>
      <c r="F22" s="33">
        <f>F14</f>
        <v>0.00805412371129999904</v>
      </c>
      <c r="G22" s="33">
        <f>G14</f>
        <v>0</v>
      </c>
      <c r="H22" s="33">
        <f>H14</f>
        <v>0.0295220382015000027</v>
      </c>
      <c r="I22" s="33">
        <f>I14</f>
        <v>0.010177858069800001</v>
      </c>
      <c r="J22" s="33">
        <f>J14</f>
        <v>0.165307471897700005</v>
      </c>
      <c r="K22" s="33">
        <f>K14</f>
        <v>0.203717850776699994</v>
      </c>
      <c r="L22" s="33">
        <f>L14</f>
        <v>0</v>
      </c>
      <c r="M22" s="33">
        <f>M14</f>
        <v>0.011111419761700001</v>
      </c>
      <c r="N22" s="33">
        <f>N14</f>
        <v>0.0347167429383000048</v>
      </c>
      <c r="O22" s="33">
        <f>O14</f>
        <v>0.00861796558560000214</v>
      </c>
      <c r="P22" s="33">
        <f>P14</f>
        <v>0.0144425187753000017</v>
      </c>
      <c r="Q22" s="33">
        <f>Q14</f>
        <v>0</v>
      </c>
      <c r="R22" s="33">
        <f>R14</f>
        <v>0.558193065745899997</v>
      </c>
      <c r="S22" s="33">
        <f>S14</f>
        <v>0.0372051491925999933</v>
      </c>
      <c r="T22" s="33">
        <f>T14</f>
        <v>0.0878898447279000017</v>
      </c>
      <c r="U22" s="33">
        <f>U14</f>
        <v>0.0613927381160999985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>
        <f>AL14</f>
        <v>0</v>
      </c>
      <c r="AM22" s="33" t="e">
        <f>AM14</f>
        <v>#DIV/0!</v>
      </c>
      <c r="AN22" s="33">
        <f>AN14</f>
        <v>0.0402511672838999957</v>
      </c>
      <c r="AO22" s="33">
        <f>AO14</f>
        <v>0.00524741564780000047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>
        <f>AX14</f>
        <v>0.571924998190100009</v>
      </c>
      <c r="AY22" s="33">
        <f>AY14</f>
        <v>0.0106982383567999983</v>
      </c>
      <c r="AZ22" s="33">
        <f>AZ14</f>
        <v>0.444576170717200014</v>
      </c>
      <c r="BA22" s="33">
        <f>BA14</f>
        <v>0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>
        <f>BJ14</f>
        <v>0.00320996372740000036</v>
      </c>
      <c r="BK22" s="29">
        <f>BK14</f>
        <v>0</v>
      </c>
    </row>
    <row r="23" spans="1:63">
      <c r="A23" s="17"/>
      <c r="B23" s="33">
        <f>B15+B22</f>
        <v>1.53704605726039993</v>
      </c>
      <c r="C23" s="33">
        <f>C15+C22</f>
        <v>0.174672489082900011</v>
      </c>
      <c r="D23" s="33">
        <f>D15+D22</f>
        <v>0.313268433994700013</v>
      </c>
      <c r="E23" s="33">
        <f>E15+E22</f>
        <v>1.84437884245589991</v>
      </c>
      <c r="F23" s="33">
        <f>F15+F22</f>
        <v>0.408075601374499985</v>
      </c>
      <c r="G23" s="33">
        <f>G15+G22</f>
        <v>0.161822178798199978</v>
      </c>
      <c r="H23" s="33">
        <f>H15+H22</f>
        <v>0.81480825436189992</v>
      </c>
      <c r="I23" s="33">
        <f>I15+I22</f>
        <v>0.0432558967965000019</v>
      </c>
      <c r="J23" s="33">
        <f>J15+J22</f>
        <v>1.06531481889650004</v>
      </c>
      <c r="K23" s="33">
        <f>K15+K22</f>
        <v>0.299917946976800032</v>
      </c>
      <c r="L23" s="33">
        <f>L15+L22</f>
        <v>0.371038908945000045</v>
      </c>
      <c r="M23" s="33">
        <f>M15+M22</f>
        <v>0.0444456790466999951</v>
      </c>
      <c r="N23" s="33">
        <f>N15+N22</f>
        <v>0.981537004891900011</v>
      </c>
      <c r="O23" s="33">
        <f>O15+O22</f>
        <v>0.0718163798798999942</v>
      </c>
      <c r="P23" s="33">
        <f>P15+P22</f>
        <v>0.58636626227619999</v>
      </c>
      <c r="Q23" s="33">
        <f>Q15+Q22</f>
        <v>0.0437470835277999992</v>
      </c>
      <c r="R23" s="33">
        <f>R15+R22</f>
        <v>1.14228168608830005</v>
      </c>
      <c r="S23" s="33">
        <f>S15+S22</f>
        <v>0.171143686286099994</v>
      </c>
      <c r="T23" s="33">
        <f>T15+T22</f>
        <v>0.48738913894579996</v>
      </c>
      <c r="U23" s="33">
        <f>U15+U22</f>
        <v>0.0935508390340999973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>
        <f>AL15+AL22</f>
        <v>0.0312444206392000012</v>
      </c>
      <c r="AM23" s="33" t="e">
        <f>AM15+AM22</f>
        <v>#DIV/0!</v>
      </c>
      <c r="AN23" s="33">
        <f>AN15+AN22</f>
        <v>0.0456179895883999986</v>
      </c>
      <c r="AO23" s="33">
        <f>AO15+AO22</f>
        <v>0.0131185391195000012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>
        <f>AX15+AX22</f>
        <v>2.59176138420329982</v>
      </c>
      <c r="AY23" s="33">
        <f>AY15+AY22</f>
        <v>0.0178303972613000017</v>
      </c>
      <c r="AZ23" s="33">
        <f>AZ15+AZ22</f>
        <v>0.945136007376600062</v>
      </c>
      <c r="BA23" s="33">
        <f>BA15+BA22</f>
        <v>0.00267594326999999943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>
        <f>BJ15+BJ22</f>
        <v>0.0128398549096000014</v>
      </c>
      <c r="BK23" s="29">
        <f>BK15+BK22</f>
        <v>0.013670539986300001</v>
      </c>
    </row>
    <row r="24" spans="1:63">
      <c r="A24" s="17"/>
      <c r="B24" s="33">
        <f>B16+B23</f>
        <v>6.84905558261619962</v>
      </c>
      <c r="C24" s="33">
        <f>C16+C23</f>
        <v>1.63180877959080011</v>
      </c>
      <c r="D24" s="33">
        <f>D16+D23</f>
        <v>2.90362785057430006</v>
      </c>
      <c r="E24" s="33">
        <f>E16+E23</f>
        <v>5.68751184898300011</v>
      </c>
      <c r="F24" s="33">
        <f>F16+F23</f>
        <v>4.40829037800680013</v>
      </c>
      <c r="G24" s="33">
        <f>G16+G23</f>
        <v>3.49291646311669979</v>
      </c>
      <c r="H24" s="33">
        <f>H16+H23</f>
        <v>8.93041655595900075</v>
      </c>
      <c r="I24" s="33">
        <f>I16+I23</f>
        <v>2.27984020762829998</v>
      </c>
      <c r="J24" s="33">
        <f>J16+J23</f>
        <v>3.7139078686357001</v>
      </c>
      <c r="K24" s="33">
        <f>K16+K23</f>
        <v>1.86175480293129993</v>
      </c>
      <c r="L24" s="33">
        <f>L16+L23</f>
        <v>2.18946383206310013</v>
      </c>
      <c r="M24" s="33">
        <f>M16+M23</f>
        <v>2.74174282618970011</v>
      </c>
      <c r="N24" s="33">
        <f>N16+N23</f>
        <v>6.04071327126399993</v>
      </c>
      <c r="O24" s="33">
        <f>O16+O23</f>
        <v>8.05779782252730037</v>
      </c>
      <c r="P24" s="33">
        <f>P16+P23</f>
        <v>4.04101675332180044</v>
      </c>
      <c r="Q24" s="33">
        <f>Q16+Q23</f>
        <v>2.28359776014940019</v>
      </c>
      <c r="R24" s="33">
        <f>R16+R23</f>
        <v>6.10847360092069991</v>
      </c>
      <c r="S24" s="33">
        <f>S16+S23</f>
        <v>1.21288786368029999</v>
      </c>
      <c r="T24" s="33">
        <f>T16+T23</f>
        <v>5.87263962500330017</v>
      </c>
      <c r="U24" s="33">
        <f>U16+U23</f>
        <v>1.19862012512430006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>
        <f>AL16+AL23</f>
        <v>0.834672379932199959</v>
      </c>
      <c r="AM24" s="33" t="e">
        <f>AM16+AM23</f>
        <v>#DIV/0!</v>
      </c>
      <c r="AN24" s="33">
        <f>AN16+AN23</f>
        <v>0.558149519669400007</v>
      </c>
      <c r="AO24" s="33">
        <f>AO16+AO23</f>
        <v>0.0157422469433999979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>
        <f>AX16+AX23</f>
        <v>26.9842418977291985</v>
      </c>
      <c r="AY24" s="33">
        <f>AY16+AY23</f>
        <v>0.032094715070299995</v>
      </c>
      <c r="AZ24" s="33">
        <f>AZ16+AZ23</f>
        <v>15.1518145294077993</v>
      </c>
      <c r="BA24" s="33">
        <f>BA16+BA23</f>
        <v>0.00802782980999999829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>
        <f>BJ16+BJ23</f>
        <v>0.0192597823643999995</v>
      </c>
      <c r="BK24" s="29">
        <f>BK16+BK23</f>
        <v>0.959671907040300098</v>
      </c>
    </row>
    <row r="25" spans="1:63">
      <c r="A25" s="17"/>
      <c r="B25" s="33">
        <f>B17+B24</f>
        <v>95.1859068030524043</v>
      </c>
      <c r="C25" s="33">
        <f>C17+C24</f>
        <v>62.3121121581244992</v>
      </c>
      <c r="D25" s="33">
        <f>D17+D24</f>
        <v>90.8646882473809967</v>
      </c>
      <c r="E25" s="33">
        <f>E17+E24</f>
        <v>80.8574601197086054</v>
      </c>
      <c r="F25" s="33">
        <f>F17+F24</f>
        <v>93.9728307560137068</v>
      </c>
      <c r="G25" s="33">
        <f>G17+G24</f>
        <v>86.3183927699071063</v>
      </c>
      <c r="H25" s="33">
        <f>H17+H24</f>
        <v>87.9107253564785935</v>
      </c>
      <c r="I25" s="33">
        <f>I17+I24</f>
        <v>86.9799750642476965</v>
      </c>
      <c r="J25" s="33">
        <f>J17+J24</f>
        <v>84.8100800822864045</v>
      </c>
      <c r="K25" s="33">
        <f>K17+K24</f>
        <v>66.9496081260788003</v>
      </c>
      <c r="L25" s="33">
        <f>L17+L24</f>
        <v>69.6015510094932068</v>
      </c>
      <c r="M25" s="33">
        <f>M17+M24</f>
        <v>70.3519542209507023</v>
      </c>
      <c r="N25" s="33">
        <f>N17+N24</f>
        <v>92.0719583399085053</v>
      </c>
      <c r="O25" s="33">
        <f>O17+O24</f>
        <v>88.0727356295422936</v>
      </c>
      <c r="P25" s="33">
        <f>P17+P24</f>
        <v>88.6655112651646959</v>
      </c>
      <c r="Q25" s="33">
        <f>Q17+Q24</f>
        <v>89.2411339244051049</v>
      </c>
      <c r="R25" s="33">
        <f>R17+R24</f>
        <v>78.2995252481656934</v>
      </c>
      <c r="S25" s="33">
        <f>S17+S24</f>
        <v>80.5082223379716027</v>
      </c>
      <c r="T25" s="33">
        <f>T17+T24</f>
        <v>92.6385596718778999</v>
      </c>
      <c r="U25" s="33">
        <f>U17+U24</f>
        <v>88.6043384201603033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>
        <f>AL17+AL24</f>
        <v>85.2124620603463967</v>
      </c>
      <c r="AM25" s="33" t="e">
        <f>AM17+AM24</f>
        <v>#DIV/0!</v>
      </c>
      <c r="AN25" s="33">
        <f>AN17+AN24</f>
        <v>12.9367251650298005</v>
      </c>
      <c r="AO25" s="33">
        <f>AO17+AO24</f>
        <v>5.16870441307659956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>
        <f>AX17+AX24</f>
        <v>82.1038152465068976</v>
      </c>
      <c r="AY25" s="33">
        <f>AY17+AY24</f>
        <v>6.47600028528639982</v>
      </c>
      <c r="AZ25" s="33">
        <f>AZ17+AZ24</f>
        <v>66.1726931436473933</v>
      </c>
      <c r="BA25" s="33">
        <f>BA17+BA24</f>
        <v>15.6676478458656998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>
        <f>BJ17+BJ24</f>
        <v>18.4348216865149013</v>
      </c>
      <c r="BK25" s="29">
        <f>BK17+BK24</f>
        <v>36.7956254272042997</v>
      </c>
    </row>
    <row r="26" spans="1:63">
      <c r="A26" s="17"/>
      <c r="B26" s="33">
        <f>B18+B25</f>
        <v>99.9134058559289002</v>
      </c>
      <c r="C26" s="33">
        <f>C18+C25</f>
        <v>97.7545391863938988</v>
      </c>
      <c r="D26" s="33">
        <f>D18+D25</f>
        <v>99.9124195775928996</v>
      </c>
      <c r="E26" s="33">
        <f>E18+E25</f>
        <v>99.5829157977412933</v>
      </c>
      <c r="F26" s="33">
        <f>F18+F25</f>
        <v>99.9355670103091995</v>
      </c>
      <c r="G26" s="33">
        <f>G18+G25</f>
        <v>99.7740595994137038</v>
      </c>
      <c r="H26" s="33">
        <f>H18+H25</f>
        <v>99.7785847134885984</v>
      </c>
      <c r="I26" s="33">
        <f>I18+I25</f>
        <v>99.458029057784799</v>
      </c>
      <c r="J26" s="33">
        <f>J18+J25</f>
        <v>99.7722430387186989</v>
      </c>
      <c r="K26" s="33">
        <f>K18+K25</f>
        <v>98.3702571937866992</v>
      </c>
      <c r="L26" s="33">
        <f>L18+L25</f>
        <v>99.2144671747558959</v>
      </c>
      <c r="M26" s="33">
        <f>M18+M25</f>
        <v>97.9999444429012954</v>
      </c>
      <c r="N26" s="33">
        <f>N18+N25</f>
        <v>99.8800694334859003</v>
      </c>
      <c r="O26" s="33">
        <f>O18+O25</f>
        <v>99.7500789980177984</v>
      </c>
      <c r="P26" s="33">
        <f>P18+P25</f>
        <v>99.5840554592721929</v>
      </c>
      <c r="Q26" s="33">
        <f>Q18+Q25</f>
        <v>99.9445870275315968</v>
      </c>
      <c r="R26" s="33">
        <f>R18+R25</f>
        <v>99.5712847072363019</v>
      </c>
      <c r="S26" s="33">
        <f>S18+S25</f>
        <v>99.5684202693653049</v>
      </c>
      <c r="T26" s="33">
        <f>T18+T25</f>
        <v>99.7922603670067048</v>
      </c>
      <c r="U26" s="33">
        <f>U18+U25</f>
        <v>99.7982810033328036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>
        <f>AL18+AL25</f>
        <v>99.9062667380824934</v>
      </c>
      <c r="AM26" s="33" t="e">
        <f>AM18+AM25</f>
        <v>#DIV/0!</v>
      </c>
      <c r="AN26" s="33">
        <f>AN18+AN25</f>
        <v>98.7065958246122932</v>
      </c>
      <c r="AO26" s="33">
        <f>AO18+AO25</f>
        <v>97.9508841895366942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>
        <f>AX18+AX25</f>
        <v>99.6187166678732012</v>
      </c>
      <c r="AY26" s="33">
        <f>AY18+AY25</f>
        <v>95.7706297696312987</v>
      </c>
      <c r="AZ26" s="33">
        <f>AZ18+AZ25</f>
        <v>99.3907659882762999</v>
      </c>
      <c r="BA26" s="33">
        <f>BA18+BA25</f>
        <v>95.2421728659353022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>
        <f>BJ18+BJ25</f>
        <v>98.2826694058357049</v>
      </c>
      <c r="BK26" s="29">
        <f>BK18+BK25</f>
        <v>98.537252221462694</v>
      </c>
    </row>
    <row r="27" spans="1:63">
      <c r="A27" s="17"/>
      <c r="B27" s="33">
        <f>B19+B26</f>
        <v>99.9188179899333022</v>
      </c>
      <c r="C27" s="33">
        <f>C19+C26</f>
        <v>99.9678234888530994</v>
      </c>
      <c r="D27" s="33">
        <f>D19+D26</f>
        <v>100.003368477785003</v>
      </c>
      <c r="E27" s="33">
        <f>E19+E26</f>
        <v>100.046041762586995</v>
      </c>
      <c r="F27" s="33">
        <f>F19+F26</f>
        <v>99.9570446735394</v>
      </c>
      <c r="G27" s="33">
        <f>G19+G26</f>
        <v>100.195407914019995</v>
      </c>
      <c r="H27" s="33">
        <f>H19+H26</f>
        <v>99.9173382930356979</v>
      </c>
      <c r="I27" s="33">
        <f>I19+I26</f>
        <v>100.083967329076003</v>
      </c>
      <c r="J27" s="33">
        <f>J19+J26</f>
        <v>99.977959003747003</v>
      </c>
      <c r="K27" s="33">
        <f>K19+K26</f>
        <v>99.9349234643352986</v>
      </c>
      <c r="L27" s="33">
        <f>L19+L26</f>
        <v>100.130365022061994</v>
      </c>
      <c r="M27" s="33">
        <f>M19+M26</f>
        <v>99.9527764660131055</v>
      </c>
      <c r="N27" s="33">
        <f>N19+N26</f>
        <v>100.012624270158994</v>
      </c>
      <c r="O27" s="33">
        <f>O19+O26</f>
        <v>99.9971273448046958</v>
      </c>
      <c r="P27" s="33">
        <f>P19+P26</f>
        <v>99.685153090699103</v>
      </c>
      <c r="Q27" s="33">
        <f>Q19+Q26</f>
        <v>100.064162389174001</v>
      </c>
      <c r="R27" s="33">
        <f>R19+R26</f>
        <v>99.9366997554307943</v>
      </c>
      <c r="S27" s="33">
        <f>S19+S26</f>
        <v>100.063248753628002</v>
      </c>
      <c r="T27" s="33">
        <f>T19+T26</f>
        <v>99.9813566996031966</v>
      </c>
      <c r="U27" s="33">
        <f>U19+U26</f>
        <v>100.017540782319003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>
        <f>AL19+AL26</f>
        <v>100.062488841277997</v>
      </c>
      <c r="AM27" s="33" t="e">
        <f>AM19+AM26</f>
        <v>#DIV/0!</v>
      </c>
      <c r="AN27" s="33">
        <f>AN19+AN26</f>
        <v>100.198572425267002</v>
      </c>
      <c r="AO27" s="33">
        <f>AO19+AO26</f>
        <v>100.131185391195004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>
        <f>AX19+AX26</f>
        <v>99.9879340717680947</v>
      </c>
      <c r="AY27" s="33">
        <f>AY19+AY26</f>
        <v>100.042792953426996</v>
      </c>
      <c r="AZ27" s="33">
        <f>AZ19+AZ26</f>
        <v>99.9901205295395954</v>
      </c>
      <c r="BA27" s="33">
        <f>BA19+BA26</f>
        <v>100.032111319240002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>
        <f>BJ19+BJ26</f>
        <v>100.054569383366001</v>
      </c>
      <c r="BK27" s="29">
        <f>BK19+BK26</f>
        <v>99.8386876281612956</v>
      </c>
    </row>
    <row r="28" spans="1:63">
      <c r="A28" s="18"/>
      <c r="B28" s="33">
        <f>B20+B27</f>
        <v>99.9188179899333022</v>
      </c>
      <c r="C28" s="33">
        <f>C20+C27</f>
        <v>99.9908067111009018</v>
      </c>
      <c r="D28" s="33">
        <f>D20+D27</f>
        <v>100.023579344493996</v>
      </c>
      <c r="E28" s="33">
        <f>E20+E27</f>
        <v>100.046041762586995</v>
      </c>
      <c r="F28" s="33">
        <f>F20+F27</f>
        <v>99.9570446735394</v>
      </c>
      <c r="G28" s="33">
        <f>G20+G27</f>
        <v>100.195407914019995</v>
      </c>
      <c r="H28" s="33">
        <f>H20+H27</f>
        <v>99.9261949044961995</v>
      </c>
      <c r="I28" s="33">
        <f>I20+I27</f>
        <v>100.089056258111</v>
      </c>
      <c r="J28" s="33">
        <f>J20+J27</f>
        <v>99.977959003747003</v>
      </c>
      <c r="K28" s="33">
        <f>K20+K27</f>
        <v>99.9349234643352986</v>
      </c>
      <c r="L28" s="33">
        <f>L20+L27</f>
        <v>100.130365022061994</v>
      </c>
      <c r="M28" s="33">
        <f>M20+M27</f>
        <v>99.9694435956556049</v>
      </c>
      <c r="N28" s="33">
        <f>N20+N27</f>
        <v>100.012624270158994</v>
      </c>
      <c r="O28" s="33">
        <f>O20+O27</f>
        <v>99.9999999999999005</v>
      </c>
      <c r="P28" s="33">
        <f>P20+P27</f>
        <v>99.685153090699103</v>
      </c>
      <c r="Q28" s="33">
        <f>Q20+Q27</f>
        <v>100.064162389174001</v>
      </c>
      <c r="R28" s="33">
        <f>R20+R27</f>
        <v>99.9366997554307943</v>
      </c>
      <c r="S28" s="33">
        <f>S20+S27</f>
        <v>100.063248753628002</v>
      </c>
      <c r="T28" s="33">
        <f>T20+T27</f>
        <v>99.9920100141157064</v>
      </c>
      <c r="U28" s="33">
        <f>U20+U27</f>
        <v>100.035081564638006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>
        <f>AL20+AL27</f>
        <v>100.075879307266007</v>
      </c>
      <c r="AM28" s="33" t="e">
        <f>AM20+AM27</f>
        <v>#DIV/0!</v>
      </c>
      <c r="AN28" s="33">
        <f>AN20+AN27</f>
        <v>100.214672892180999</v>
      </c>
      <c r="AO28" s="33">
        <f>AO20+AO27</f>
        <v>100.141680222491004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>
        <f>AX20+AX27</f>
        <v>99.9879340717680947</v>
      </c>
      <c r="AY28" s="33">
        <f>AY20+AY27</f>
        <v>100.049925112332005</v>
      </c>
      <c r="AZ28" s="33">
        <f>AZ20+AZ27</f>
        <v>99.9901205295395954</v>
      </c>
      <c r="BA28" s="33">
        <f>BA20+BA27</f>
        <v>100.040139149050006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>
        <f>BJ20+BJ27</f>
        <v>100.060989310821</v>
      </c>
      <c r="BK28" s="29">
        <f>BK20+BK27</f>
        <v>99.8496240601504041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369.240000000000009</v>
      </c>
      <c r="C30" s="30">
        <f>SUM(C6:C12)</f>
        <v>435.060000000000002</v>
      </c>
      <c r="D30" s="30">
        <f>SUM(D6:D12)</f>
        <v>296.939999999999998</v>
      </c>
      <c r="E30" s="30">
        <f>SUM(E6:E12)</f>
        <v>369.399999999999977</v>
      </c>
      <c r="F30" s="30">
        <f>SUM(F6:F12)</f>
        <v>372.319999999999993</v>
      </c>
      <c r="G30" s="30">
        <f>SUM(G6:G12)</f>
        <v>328.160000000000025</v>
      </c>
      <c r="H30" s="30">
        <f>SUM(H6:H12)</f>
        <v>338.480000000000018</v>
      </c>
      <c r="I30" s="30">
        <f>SUM(I6:I12)</f>
        <v>393.360000000000014</v>
      </c>
      <c r="J30" s="30">
        <f>SUM(J6:J12)</f>
        <v>272.160000000000025</v>
      </c>
      <c r="K30" s="30">
        <f>SUM(K6:K12)</f>
        <v>353.199999999999989</v>
      </c>
      <c r="L30" s="30">
        <f>SUM(L6:L12)</f>
        <v>299.550000000000011</v>
      </c>
      <c r="M30" s="30">
        <f>SUM(M6:M12)</f>
        <v>359.879999999999995</v>
      </c>
      <c r="N30" s="30">
        <f>SUM(N6:N12)</f>
        <v>316.889999999999986</v>
      </c>
      <c r="O30" s="30">
        <f>SUM(O6:O12)</f>
        <v>348.110000000000014</v>
      </c>
      <c r="P30" s="30">
        <f>SUM(P6:P12)</f>
        <v>345.110000000000014</v>
      </c>
      <c r="Q30" s="30">
        <f>SUM(Q6:Q12)</f>
        <v>343.100000000000023</v>
      </c>
      <c r="R30" s="30">
        <f>SUM(R6:R12)</f>
        <v>347.329999999999984</v>
      </c>
      <c r="S30" s="30">
        <f>SUM(S6:S12)</f>
        <v>268.949999999999989</v>
      </c>
      <c r="T30" s="30">
        <f>SUM(T6:T12)</f>
        <v>375.439999999999998</v>
      </c>
      <c r="U30" s="30">
        <f>SUM(U6:U12)</f>
        <v>342.180000000000007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224.210000000000008</v>
      </c>
      <c r="AM30" s="30">
        <f>SUM(AM6:AM12)</f>
        <v>0</v>
      </c>
      <c r="AN30" s="30">
        <f>SUM(AN6:AN12)</f>
        <v>373.45999999999998</v>
      </c>
      <c r="AO30" s="30">
        <f>SUM(AO6:AO12)</f>
        <v>381.680000000000007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414.339999999999975</v>
      </c>
      <c r="AY30" s="30">
        <f>SUM(AY6:AY12)</f>
        <v>280.560000000000002</v>
      </c>
      <c r="AZ30" s="30">
        <f>SUM(AZ6:AZ12)</f>
        <v>303.629999999999995</v>
      </c>
      <c r="BA30" s="30">
        <f>SUM(BA6:BA12)</f>
        <v>373.850000000000023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311.720000000000027</v>
      </c>
      <c r="BK30" s="27">
        <f>SUM(BK6:BK12)</f>
        <v>365.199999999999989</v>
      </c>
    </row>
    <row r="31" spans="1:63">
      <c r="A31" s="18" t="s">
        <v>46</v>
      </c>
      <c r="B31" s="36">
        <f>B4-B30</f>
        <v>0.300000000000010969</v>
      </c>
      <c r="C31" s="36">
        <f>C4-C30</f>
        <v>0.0400000000000200018</v>
      </c>
      <c r="D31" s="36">
        <f>D4-D30</f>
        <v>-0.0699999999999930012</v>
      </c>
      <c r="E31" s="36">
        <f>E4-E30</f>
        <v>-0.169999999999958984</v>
      </c>
      <c r="F31" s="36">
        <f>F4-F30</f>
        <v>0.160000000000025011</v>
      </c>
      <c r="G31" s="36">
        <f>G4-G30</f>
        <v>-0.640000000000043023</v>
      </c>
      <c r="H31" s="36">
        <f>H4-H30</f>
        <v>0.25</v>
      </c>
      <c r="I31" s="36">
        <f>I4-I30</f>
        <v>-0.350000000000023004</v>
      </c>
      <c r="J31" s="36">
        <f>J4-J30</f>
        <v>0.0600000000000020073</v>
      </c>
      <c r="K31" s="36">
        <f>K4-K30</f>
        <v>0.230000000000018012</v>
      </c>
      <c r="L31" s="36">
        <f>L4-L30</f>
        <v>-0.389999999999986002</v>
      </c>
      <c r="M31" s="36">
        <f>M4-M30</f>
        <v>0.110000000000013998</v>
      </c>
      <c r="N31" s="36">
        <f>N4-N30</f>
        <v>-0.0399999999999640021</v>
      </c>
      <c r="O31" s="36">
        <f>O4-O30</f>
        <v>0</v>
      </c>
      <c r="P31" s="36">
        <f>P4-P30</f>
        <v>1.0899999999999801</v>
      </c>
      <c r="Q31" s="36">
        <f>Q4-Q30</f>
        <v>-0.220000000000027018</v>
      </c>
      <c r="R31" s="36">
        <f>R4-R30</f>
        <v>0.220000000000027018</v>
      </c>
      <c r="S31" s="36">
        <f>S4-S30</f>
        <v>-0.170000000000016005</v>
      </c>
      <c r="T31" s="36">
        <f>T4-T30</f>
        <v>0.0300000000000299982</v>
      </c>
      <c r="U31" s="36">
        <f>U4-U30</f>
        <v>-0.120000000000005014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-0.170000000000016005</v>
      </c>
      <c r="AM31" s="36">
        <f>AM4-AM30</f>
        <v>0</v>
      </c>
      <c r="AN31" s="36">
        <f>AN4-AN30</f>
        <v>-0.799999999999954969</v>
      </c>
      <c r="AO31" s="36">
        <f>AO4-AO30</f>
        <v>-0.540000000000020997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0.0500000000000110045</v>
      </c>
      <c r="AY31" s="36">
        <f>AY4-AY30</f>
        <v>-0.139999999999986002</v>
      </c>
      <c r="AZ31" s="36">
        <f>AZ4-AZ30</f>
        <v>0.0300000000000299982</v>
      </c>
      <c r="BA31" s="36">
        <f>BA4-BA30</f>
        <v>-0.150000000000033999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-0.190000000000055014</v>
      </c>
      <c r="BK31" s="38">
        <f>BK4-BK30</f>
        <v>0.550000000000011013</v>
      </c>
    </row>
    <row r="33" spans="1:1">
      <c r="A33" s="58" t="s">
        <v>47</v>
      </c>
    </row>
    <row r="34" spans="1:1">
      <c r="A34" s="58" t="s">
        <v>48</v>
      </c>
    </row>
    <row r="35" spans="1:1">
      <c r="A35" s="58" t="s">
        <v>49</v>
      </c>
    </row>
    <row r="36" spans="1:1">
      <c r="A36" s="58" t="s">
        <v>50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BK31"/>
  <sheetViews>
    <sheetView view="normal" topLeftCell="AR1" workbookViewId="0">
      <selection activeCell="A1" sqref="A1:BK31"/>
    </sheetView>
  </sheetViews>
  <sheetFormatPr defaultRowHeight="15.40"/>
  <cols>
    <col min="1" max="1" width="11.267857" customWidth="1"/>
  </cols>
  <sheetData>
    <row r="1" spans="1:63">
      <c r="A1" s="34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24"/>
      <c r="BB1" s="25"/>
      <c r="BC1" s="25"/>
      <c r="BD1" s="24"/>
      <c r="BE1" s="5"/>
      <c r="BF1" s="5"/>
      <c r="BG1" s="5"/>
      <c r="BH1" s="5"/>
      <c r="BI1" s="7"/>
      <c r="BJ1" s="7"/>
      <c r="BK1" s="7"/>
    </row>
    <row r="2" spans="1:63">
      <c r="A2" s="21"/>
      <c r="B2" s="9" t="s">
        <v>2</v>
      </c>
      <c r="C2" s="9" t="s">
        <v>2</v>
      </c>
      <c r="D2" s="9" t="s">
        <v>3</v>
      </c>
      <c r="E2" s="9" t="s">
        <v>3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6</v>
      </c>
      <c r="K2" s="9" t="s">
        <v>6</v>
      </c>
      <c r="L2" s="9" t="s">
        <v>7</v>
      </c>
      <c r="M2" s="9" t="s">
        <v>7</v>
      </c>
      <c r="N2" s="9" t="s">
        <v>8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10</v>
      </c>
      <c r="T2" s="9" t="s">
        <v>11</v>
      </c>
      <c r="U2" s="20" t="s">
        <v>11</v>
      </c>
      <c r="V2" s="9" t="s">
        <v>12</v>
      </c>
      <c r="W2" s="9" t="s">
        <v>12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15</v>
      </c>
      <c r="AC2" s="9" t="s">
        <v>15</v>
      </c>
      <c r="AD2" s="9" t="s">
        <v>16</v>
      </c>
      <c r="AE2" s="9" t="s">
        <v>16</v>
      </c>
      <c r="AF2" s="9" t="s">
        <v>17</v>
      </c>
      <c r="AG2" s="9" t="s">
        <v>17</v>
      </c>
      <c r="AH2" s="9" t="s">
        <v>18</v>
      </c>
      <c r="AI2" s="9" t="s">
        <v>18</v>
      </c>
      <c r="AJ2" s="9" t="s">
        <v>19</v>
      </c>
      <c r="AK2" s="9" t="s">
        <v>19</v>
      </c>
      <c r="AL2" s="9" t="s">
        <v>20</v>
      </c>
      <c r="AM2" s="9" t="s">
        <v>20</v>
      </c>
      <c r="AN2" s="9" t="s">
        <v>21</v>
      </c>
      <c r="AO2" s="9" t="s">
        <v>21</v>
      </c>
      <c r="AP2" s="9" t="s">
        <v>22</v>
      </c>
      <c r="AQ2" s="9" t="s">
        <v>22</v>
      </c>
      <c r="AR2" s="9" t="s">
        <v>23</v>
      </c>
      <c r="AS2" s="9" t="s">
        <v>23</v>
      </c>
      <c r="AT2" s="9" t="s">
        <v>24</v>
      </c>
      <c r="AU2" s="9" t="s">
        <v>24</v>
      </c>
      <c r="AV2" s="9" t="s">
        <v>25</v>
      </c>
      <c r="AW2" s="9" t="s">
        <v>25</v>
      </c>
      <c r="AX2" s="9" t="s">
        <v>26</v>
      </c>
      <c r="AY2" s="9" t="s">
        <v>26</v>
      </c>
      <c r="AZ2" s="9" t="s">
        <v>27</v>
      </c>
      <c r="BA2" s="26" t="s">
        <v>27</v>
      </c>
      <c r="BB2" s="26" t="s">
        <v>28</v>
      </c>
      <c r="BC2" s="26" t="s">
        <v>28</v>
      </c>
      <c r="BD2" s="26" t="s">
        <v>29</v>
      </c>
      <c r="BE2" s="9" t="s">
        <v>29</v>
      </c>
      <c r="BF2" s="9" t="s">
        <v>30</v>
      </c>
      <c r="BG2" s="9" t="s">
        <v>30</v>
      </c>
      <c r="BH2" s="9" t="s">
        <v>31</v>
      </c>
      <c r="BI2" s="9" t="s">
        <v>31</v>
      </c>
      <c r="BJ2" s="9" t="s">
        <v>32</v>
      </c>
      <c r="BK2" s="9" t="s">
        <v>33</v>
      </c>
    </row>
    <row r="3" spans="1:63">
      <c r="A3" s="21"/>
      <c r="B3" s="9" t="s">
        <v>35</v>
      </c>
      <c r="C3" s="9" t="s">
        <v>36</v>
      </c>
      <c r="D3" s="9" t="s">
        <v>35</v>
      </c>
      <c r="E3" s="9" t="s">
        <v>36</v>
      </c>
      <c r="F3" s="9" t="s">
        <v>35</v>
      </c>
      <c r="G3" s="9" t="s">
        <v>36</v>
      </c>
      <c r="H3" s="9" t="s">
        <v>35</v>
      </c>
      <c r="I3" s="9" t="s">
        <v>36</v>
      </c>
      <c r="J3" s="9" t="s">
        <v>35</v>
      </c>
      <c r="K3" s="9" t="s">
        <v>36</v>
      </c>
      <c r="L3" s="9" t="s">
        <v>35</v>
      </c>
      <c r="M3" s="9" t="s">
        <v>36</v>
      </c>
      <c r="N3" s="9" t="s">
        <v>35</v>
      </c>
      <c r="O3" s="9" t="s">
        <v>36</v>
      </c>
      <c r="P3" s="9" t="s">
        <v>35</v>
      </c>
      <c r="Q3" s="9" t="s">
        <v>36</v>
      </c>
      <c r="R3" s="9" t="s">
        <v>35</v>
      </c>
      <c r="S3" s="9" t="s">
        <v>36</v>
      </c>
      <c r="T3" s="9" t="s">
        <v>35</v>
      </c>
      <c r="U3" s="20" t="s">
        <v>36</v>
      </c>
      <c r="V3" s="9" t="s">
        <v>35</v>
      </c>
      <c r="W3" s="9" t="s">
        <v>36</v>
      </c>
      <c r="X3" s="9" t="s">
        <v>35</v>
      </c>
      <c r="Y3" s="9" t="s">
        <v>36</v>
      </c>
      <c r="Z3" s="9" t="s">
        <v>35</v>
      </c>
      <c r="AA3" s="9" t="s">
        <v>36</v>
      </c>
      <c r="AB3" s="9" t="s">
        <v>35</v>
      </c>
      <c r="AC3" s="9" t="s">
        <v>36</v>
      </c>
      <c r="AD3" s="9" t="s">
        <v>35</v>
      </c>
      <c r="AE3" s="9" t="s">
        <v>36</v>
      </c>
      <c r="AF3" s="9" t="s">
        <v>35</v>
      </c>
      <c r="AG3" s="9" t="s">
        <v>36</v>
      </c>
      <c r="AH3" s="9" t="s">
        <v>35</v>
      </c>
      <c r="AI3" s="9" t="s">
        <v>36</v>
      </c>
      <c r="AJ3" s="9" t="s">
        <v>35</v>
      </c>
      <c r="AK3" s="9" t="s">
        <v>36</v>
      </c>
      <c r="AL3" s="9" t="s">
        <v>35</v>
      </c>
      <c r="AM3" s="9" t="s">
        <v>36</v>
      </c>
      <c r="AN3" s="9" t="s">
        <v>35</v>
      </c>
      <c r="AO3" s="9" t="s">
        <v>36</v>
      </c>
      <c r="AP3" s="9" t="s">
        <v>35</v>
      </c>
      <c r="AQ3" s="9" t="s">
        <v>36</v>
      </c>
      <c r="AR3" s="9" t="s">
        <v>35</v>
      </c>
      <c r="AS3" s="9" t="s">
        <v>36</v>
      </c>
      <c r="AT3" s="9" t="s">
        <v>35</v>
      </c>
      <c r="AU3" s="9" t="s">
        <v>36</v>
      </c>
      <c r="AV3" s="9" t="s">
        <v>35</v>
      </c>
      <c r="AW3" s="9" t="s">
        <v>36</v>
      </c>
      <c r="AX3" s="9" t="s">
        <v>35</v>
      </c>
      <c r="AY3" s="9" t="s">
        <v>36</v>
      </c>
      <c r="AZ3" s="9" t="s">
        <v>35</v>
      </c>
      <c r="BA3" s="26" t="s">
        <v>36</v>
      </c>
      <c r="BB3" s="26" t="s">
        <v>35</v>
      </c>
      <c r="BC3" s="26" t="s">
        <v>36</v>
      </c>
      <c r="BD3" s="26" t="s">
        <v>35</v>
      </c>
      <c r="BE3" s="9" t="s">
        <v>36</v>
      </c>
      <c r="BF3" s="9" t="s">
        <v>35</v>
      </c>
      <c r="BG3" s="9" t="s">
        <v>36</v>
      </c>
      <c r="BH3" s="9" t="s">
        <v>35</v>
      </c>
      <c r="BI3" s="9" t="s">
        <v>36</v>
      </c>
      <c r="BJ3" s="9" t="s">
        <v>35</v>
      </c>
      <c r="BK3" s="9" t="s">
        <v>36</v>
      </c>
    </row>
    <row r="4" spans="1:63">
      <c r="A4" s="9" t="s">
        <v>40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30"/>
      <c r="BC4" s="30"/>
      <c r="BD4" s="31"/>
      <c r="BE4" s="30"/>
      <c r="BF4" s="30"/>
      <c r="BG4" s="30"/>
      <c r="BH4" s="30"/>
      <c r="BI4" s="30"/>
      <c r="BJ4" s="30"/>
      <c r="BK4" s="27"/>
    </row>
    <row r="5" spans="1:63">
      <c r="A5" s="9" t="s">
        <v>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28"/>
    </row>
    <row r="6" spans="1:63">
      <c r="A6" s="12" t="n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1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1"/>
      <c r="BB6" s="30"/>
      <c r="BC6" s="30"/>
      <c r="BD6" s="31"/>
      <c r="BE6" s="30"/>
      <c r="BF6" s="30"/>
      <c r="BG6" s="30"/>
      <c r="BH6" s="30"/>
      <c r="BI6" s="30"/>
      <c r="BJ6" s="30"/>
      <c r="BK6" s="27"/>
    </row>
    <row r="7" spans="1:63">
      <c r="A7" s="43" t="s">
        <v>130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1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0"/>
      <c r="BC7" s="30"/>
      <c r="BD7" s="31"/>
      <c r="BE7" s="30"/>
      <c r="BF7" s="30"/>
      <c r="BG7" s="30"/>
      <c r="BH7" s="30"/>
      <c r="BI7" s="30"/>
      <c r="BJ7" s="30"/>
      <c r="BK7" s="27"/>
    </row>
    <row r="8" spans="1:63">
      <c r="A8" s="13" t="n">
        <v>0.5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1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1"/>
      <c r="BB8" s="30"/>
      <c r="BC8" s="30"/>
      <c r="BD8" s="31"/>
      <c r="BE8" s="30"/>
      <c r="BF8" s="30"/>
      <c r="BG8" s="30"/>
      <c r="BH8" s="30"/>
      <c r="BI8" s="30"/>
      <c r="BJ8" s="30"/>
      <c r="BK8" s="27"/>
    </row>
    <row r="9" spans="1:63">
      <c r="A9" s="13" t="n">
        <v>0.25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  <c r="BB9" s="30"/>
      <c r="BC9" s="30"/>
      <c r="BD9" s="31"/>
      <c r="BE9" s="30"/>
      <c r="BF9" s="30"/>
      <c r="BG9" s="30"/>
      <c r="BH9" s="30"/>
      <c r="BI9" s="30"/>
      <c r="BJ9" s="30"/>
      <c r="BK9" s="27"/>
    </row>
    <row r="10" spans="1:63">
      <c r="A10" s="14" t="n">
        <v>0.125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  <c r="BB10" s="30"/>
      <c r="BC10" s="30"/>
      <c r="BD10" s="31"/>
      <c r="BE10" s="30"/>
      <c r="BF10" s="30"/>
      <c r="BG10" s="30"/>
      <c r="BH10" s="30"/>
      <c r="BI10" s="30"/>
      <c r="BJ10" s="30"/>
      <c r="BK10" s="27"/>
    </row>
    <row r="11" spans="1:63">
      <c r="A11" s="14" t="n">
        <v>0.0625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1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  <c r="BB11" s="30"/>
      <c r="BC11" s="30"/>
      <c r="BD11" s="31"/>
      <c r="BE11" s="30"/>
      <c r="BF11" s="30"/>
      <c r="BG11" s="30"/>
      <c r="BH11" s="30"/>
      <c r="BI11" s="30"/>
      <c r="BJ11" s="30"/>
      <c r="BK11" s="27"/>
    </row>
    <row r="12" spans="1:63">
      <c r="A12" s="15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1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  <c r="BB12" s="30"/>
      <c r="BC12" s="30"/>
      <c r="BD12" s="31"/>
      <c r="BE12" s="30"/>
      <c r="BF12" s="30"/>
      <c r="BG12" s="30"/>
      <c r="BH12" s="30"/>
      <c r="BI12" s="30"/>
      <c r="BJ12" s="30"/>
      <c r="BK12" s="27"/>
    </row>
    <row r="13" spans="1:63">
      <c r="A13" s="2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2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8"/>
    </row>
    <row r="14" spans="1:63">
      <c r="A14" s="16" t="s">
        <v>43</v>
      </c>
      <c r="B14" s="33" t="e">
        <f>(B6/B$4)*100</f>
        <v>#DIV/0!</v>
      </c>
      <c r="C14" s="33" t="e">
        <f>(C6/C$4)*100</f>
        <v>#DIV/0!</v>
      </c>
      <c r="D14" s="33" t="e">
        <f>(D6/D$4)*100</f>
        <v>#DIV/0!</v>
      </c>
      <c r="E14" s="33" t="e">
        <f>(E6/E$4)*100</f>
        <v>#DIV/0!</v>
      </c>
      <c r="F14" s="33" t="e">
        <f>(F6/F$4)*100</f>
        <v>#DIV/0!</v>
      </c>
      <c r="G14" s="33" t="e">
        <f>(G6/G$4)*100</f>
        <v>#DIV/0!</v>
      </c>
      <c r="H14" s="33" t="e">
        <f>(H6/H$4)*100</f>
        <v>#DIV/0!</v>
      </c>
      <c r="I14" s="33" t="e">
        <f>(I6/I$4)*100</f>
        <v>#DIV/0!</v>
      </c>
      <c r="J14" s="33" t="e">
        <f>(J6/J$4)*100</f>
        <v>#DIV/0!</v>
      </c>
      <c r="K14" s="33" t="e">
        <f>(K6/K$4)*100</f>
        <v>#DIV/0!</v>
      </c>
      <c r="L14" s="33" t="e">
        <f>(L6/L$4)*100</f>
        <v>#DIV/0!</v>
      </c>
      <c r="M14" s="33" t="e">
        <f>(M6/M$4)*100</f>
        <v>#DIV/0!</v>
      </c>
      <c r="N14" s="33" t="e">
        <f>(N6/N$4)*100</f>
        <v>#DIV/0!</v>
      </c>
      <c r="O14" s="33" t="e">
        <f>(O6/O$4)*100</f>
        <v>#DIV/0!</v>
      </c>
      <c r="P14" s="33" t="e">
        <f>(P6/P$4)*100</f>
        <v>#DIV/0!</v>
      </c>
      <c r="Q14" s="33" t="e">
        <f>(Q6/Q$4)*100</f>
        <v>#DIV/0!</v>
      </c>
      <c r="R14" s="33" t="e">
        <f>(R6/R$4)*100</f>
        <v>#DIV/0!</v>
      </c>
      <c r="S14" s="33" t="e">
        <f>(S6/S$4)*100</f>
        <v>#DIV/0!</v>
      </c>
      <c r="T14" s="33" t="e">
        <f>(T6/T$4)*100</f>
        <v>#DIV/0!</v>
      </c>
      <c r="U14" s="33" t="e">
        <f>(U6/U$4)*100</f>
        <v>#DIV/0!</v>
      </c>
      <c r="V14" s="23" t="e">
        <f>(V6/V$4)*100</f>
        <v>#DIV/0!</v>
      </c>
      <c r="W14" s="33" t="e">
        <f>(W6/W$4)*100</f>
        <v>#DIV/0!</v>
      </c>
      <c r="X14" s="33" t="e">
        <f>(X6/X$4)*100</f>
        <v>#DIV/0!</v>
      </c>
      <c r="Y14" s="33" t="e">
        <f>(Y6/Y$4)*100</f>
        <v>#DIV/0!</v>
      </c>
      <c r="Z14" s="33" t="e">
        <f>(Z6/Z$4)*100</f>
        <v>#DIV/0!</v>
      </c>
      <c r="AA14" s="33" t="e">
        <f>(AA6/AA$4)*100</f>
        <v>#DIV/0!</v>
      </c>
      <c r="AB14" s="33" t="e">
        <f>(AB6/AB$4)*100</f>
        <v>#DIV/0!</v>
      </c>
      <c r="AC14" s="33" t="e">
        <f>(AC6/AC$4)*100</f>
        <v>#DIV/0!</v>
      </c>
      <c r="AD14" s="33" t="e">
        <f>(AD6/AD$4)*100</f>
        <v>#DIV/0!</v>
      </c>
      <c r="AE14" s="33" t="e">
        <f>(AE6/AE$4)*100</f>
        <v>#DIV/0!</v>
      </c>
      <c r="AF14" s="33" t="e">
        <f>(AF6/AF$4)*100</f>
        <v>#DIV/0!</v>
      </c>
      <c r="AG14" s="33" t="e">
        <f>(AG6/AG$4)*100</f>
        <v>#DIV/0!</v>
      </c>
      <c r="AH14" s="33" t="e">
        <f>(AH6/AH$4)*100</f>
        <v>#DIV/0!</v>
      </c>
      <c r="AI14" s="33" t="e">
        <f>(AI6/AI$4)*100</f>
        <v>#DIV/0!</v>
      </c>
      <c r="AJ14" s="33" t="e">
        <f>(AJ6/AJ$4)*100</f>
        <v>#DIV/0!</v>
      </c>
      <c r="AK14" s="33" t="e">
        <f>(AK6/AK$4)*100</f>
        <v>#DIV/0!</v>
      </c>
      <c r="AL14" s="33" t="e">
        <f>(AL6/AL$4)*100</f>
        <v>#DIV/0!</v>
      </c>
      <c r="AM14" s="33" t="e">
        <f>(AM6/AM$4)*100</f>
        <v>#DIV/0!</v>
      </c>
      <c r="AN14" s="33" t="e">
        <f>(AN6/AN$4)*100</f>
        <v>#DIV/0!</v>
      </c>
      <c r="AO14" s="33" t="e">
        <f>(AO6/AO$4)*100</f>
        <v>#DIV/0!</v>
      </c>
      <c r="AP14" s="33" t="e">
        <f>(AP6/AP$4)*100</f>
        <v>#DIV/0!</v>
      </c>
      <c r="AQ14" s="33" t="e">
        <f>(AQ6/AQ$4)*100</f>
        <v>#DIV/0!</v>
      </c>
      <c r="AR14" s="33" t="e">
        <f>(AR6/AR$4)*100</f>
        <v>#DIV/0!</v>
      </c>
      <c r="AS14" s="33" t="e">
        <f>(AS6/AS$4)*100</f>
        <v>#DIV/0!</v>
      </c>
      <c r="AT14" s="33" t="e">
        <f>(AT6/AT$4)*100</f>
        <v>#DIV/0!</v>
      </c>
      <c r="AU14" s="33" t="e">
        <f>(AU6/AU$4)*100</f>
        <v>#DIV/0!</v>
      </c>
      <c r="AV14" s="33" t="e">
        <f>(AV6/AV$4)*100</f>
        <v>#DIV/0!</v>
      </c>
      <c r="AW14" s="33" t="e">
        <f>(AW6/AW$4)*100</f>
        <v>#DIV/0!</v>
      </c>
      <c r="AX14" s="33" t="e">
        <f>(AX6/AX$4)*100</f>
        <v>#DIV/0!</v>
      </c>
      <c r="AY14" s="33" t="e">
        <f>(AY6/AY$4)*100</f>
        <v>#DIV/0!</v>
      </c>
      <c r="AZ14" s="33" t="e">
        <f>(AZ6/AZ$4)*100</f>
        <v>#DIV/0!</v>
      </c>
      <c r="BA14" s="33" t="e">
        <f>(BA6/BA$4)*100</f>
        <v>#DIV/0!</v>
      </c>
      <c r="BB14" s="33" t="e">
        <f>(BB6/BB$4)*100</f>
        <v>#DIV/0!</v>
      </c>
      <c r="BC14" s="33" t="e">
        <f>(BC6/BC$4)*100</f>
        <v>#DIV/0!</v>
      </c>
      <c r="BD14" s="33" t="e">
        <f>(BD6/BD$4)*100</f>
        <v>#DIV/0!</v>
      </c>
      <c r="BE14" s="33" t="e">
        <f>(BE6/BE$4)*100</f>
        <v>#DIV/0!</v>
      </c>
      <c r="BF14" s="33" t="e">
        <f>(BF6/BF$4)*100</f>
        <v>#DIV/0!</v>
      </c>
      <c r="BG14" s="33" t="e">
        <f>(BG6/BG$4)*100</f>
        <v>#DIV/0!</v>
      </c>
      <c r="BH14" s="33" t="e">
        <f>(BH6/BH$4)*100</f>
        <v>#DIV/0!</v>
      </c>
      <c r="BI14" s="33" t="e">
        <f>(BI6/BI$4)*100</f>
        <v>#DIV/0!</v>
      </c>
      <c r="BJ14" s="33" t="e">
        <f>(BJ6/BJ$4)*100</f>
        <v>#DIV/0!</v>
      </c>
      <c r="BK14" s="29" t="e">
        <f>(BK6/BK$4)*100</f>
        <v>#DIV/0!</v>
      </c>
    </row>
    <row r="15" spans="1:63">
      <c r="A15" s="17"/>
      <c r="B15" s="33" t="e">
        <f>(B7/B$4)*100</f>
        <v>#DIV/0!</v>
      </c>
      <c r="C15" s="33" t="e">
        <f>(C7/C$4)*100</f>
        <v>#DIV/0!</v>
      </c>
      <c r="D15" s="33" t="e">
        <f>(D7/D$4)*100</f>
        <v>#DIV/0!</v>
      </c>
      <c r="E15" s="33" t="e">
        <f>(E7/E$4)*100</f>
        <v>#DIV/0!</v>
      </c>
      <c r="F15" s="33" t="e">
        <f>(F7/F$4)*100</f>
        <v>#DIV/0!</v>
      </c>
      <c r="G15" s="33" t="e">
        <f>(G7/G$4)*100</f>
        <v>#DIV/0!</v>
      </c>
      <c r="H15" s="33" t="e">
        <f>(H7/H$4)*100</f>
        <v>#DIV/0!</v>
      </c>
      <c r="I15" s="33" t="e">
        <f>(I7/I$4)*100</f>
        <v>#DIV/0!</v>
      </c>
      <c r="J15" s="33" t="e">
        <f>(J7/J$4)*100</f>
        <v>#DIV/0!</v>
      </c>
      <c r="K15" s="33" t="e">
        <f>(K7/K$4)*100</f>
        <v>#DIV/0!</v>
      </c>
      <c r="L15" s="33" t="e">
        <f>(L7/L$4)*100</f>
        <v>#DIV/0!</v>
      </c>
      <c r="M15" s="33" t="e">
        <f>(M7/M$4)*100</f>
        <v>#DIV/0!</v>
      </c>
      <c r="N15" s="33" t="e">
        <f>(N7/N$4)*100</f>
        <v>#DIV/0!</v>
      </c>
      <c r="O15" s="33" t="e">
        <f>(O7/O$4)*100</f>
        <v>#DIV/0!</v>
      </c>
      <c r="P15" s="33" t="e">
        <f>(P7/P$4)*100</f>
        <v>#DIV/0!</v>
      </c>
      <c r="Q15" s="33" t="e">
        <f>(Q7/Q$4)*100</f>
        <v>#DIV/0!</v>
      </c>
      <c r="R15" s="33" t="e">
        <f>(R7/R$4)*100</f>
        <v>#DIV/0!</v>
      </c>
      <c r="S15" s="33" t="e">
        <f>(S7/S$4)*100</f>
        <v>#DIV/0!</v>
      </c>
      <c r="T15" s="33" t="e">
        <f>(T7/T$4)*100</f>
        <v>#DIV/0!</v>
      </c>
      <c r="U15" s="33" t="e">
        <f>(U7/U$4)*100</f>
        <v>#DIV/0!</v>
      </c>
      <c r="V15" s="23" t="e">
        <f>(V7/V$4)*100</f>
        <v>#DIV/0!</v>
      </c>
      <c r="W15" s="33" t="e">
        <f>(W7/W$4)*100</f>
        <v>#DIV/0!</v>
      </c>
      <c r="X15" s="33" t="e">
        <f>(X7/X$4)*100</f>
        <v>#DIV/0!</v>
      </c>
      <c r="Y15" s="33" t="e">
        <f>(Y7/Y$4)*100</f>
        <v>#DIV/0!</v>
      </c>
      <c r="Z15" s="33" t="e">
        <f>(Z7/Z$4)*100</f>
        <v>#DIV/0!</v>
      </c>
      <c r="AA15" s="33" t="e">
        <f>(AA7/AA$4)*100</f>
        <v>#DIV/0!</v>
      </c>
      <c r="AB15" s="33" t="e">
        <f>(AB7/AB$4)*100</f>
        <v>#DIV/0!</v>
      </c>
      <c r="AC15" s="33" t="e">
        <f>(AC7/AC$4)*100</f>
        <v>#DIV/0!</v>
      </c>
      <c r="AD15" s="33" t="e">
        <f>(AD7/AD$4)*100</f>
        <v>#DIV/0!</v>
      </c>
      <c r="AE15" s="33" t="e">
        <f>(AE7/AE$4)*100</f>
        <v>#DIV/0!</v>
      </c>
      <c r="AF15" s="33" t="e">
        <f>(AF7/AF$4)*100</f>
        <v>#DIV/0!</v>
      </c>
      <c r="AG15" s="33" t="e">
        <f>(AG7/AG$4)*100</f>
        <v>#DIV/0!</v>
      </c>
      <c r="AH15" s="33" t="e">
        <f>(AH7/AH$4)*100</f>
        <v>#DIV/0!</v>
      </c>
      <c r="AI15" s="33" t="e">
        <f>(AI7/AI$4)*100</f>
        <v>#DIV/0!</v>
      </c>
      <c r="AJ15" s="33" t="e">
        <f>(AJ7/AJ$4)*100</f>
        <v>#DIV/0!</v>
      </c>
      <c r="AK15" s="33" t="e">
        <f>(AK7/AK$4)*100</f>
        <v>#DIV/0!</v>
      </c>
      <c r="AL15" s="33" t="e">
        <f>(AL7/AL$4)*100</f>
        <v>#DIV/0!</v>
      </c>
      <c r="AM15" s="33" t="e">
        <f>(AM7/AM$4)*100</f>
        <v>#DIV/0!</v>
      </c>
      <c r="AN15" s="33" t="e">
        <f>(AN7/AN$4)*100</f>
        <v>#DIV/0!</v>
      </c>
      <c r="AO15" s="33" t="e">
        <f>(AO7/AO$4)*100</f>
        <v>#DIV/0!</v>
      </c>
      <c r="AP15" s="33" t="e">
        <f>(AP7/AP$4)*100</f>
        <v>#DIV/0!</v>
      </c>
      <c r="AQ15" s="33" t="e">
        <f>(AQ7/AQ$4)*100</f>
        <v>#DIV/0!</v>
      </c>
      <c r="AR15" s="33" t="e">
        <f>(AR7/AR$4)*100</f>
        <v>#DIV/0!</v>
      </c>
      <c r="AS15" s="33" t="e">
        <f>(AS7/AS$4)*100</f>
        <v>#DIV/0!</v>
      </c>
      <c r="AT15" s="33" t="e">
        <f>(AT7/AT$4)*100</f>
        <v>#DIV/0!</v>
      </c>
      <c r="AU15" s="33" t="e">
        <f>(AU7/AU$4)*100</f>
        <v>#DIV/0!</v>
      </c>
      <c r="AV15" s="33" t="e">
        <f>(AV7/AV$4)*100</f>
        <v>#DIV/0!</v>
      </c>
      <c r="AW15" s="33" t="e">
        <f>(AW7/AW$4)*100</f>
        <v>#DIV/0!</v>
      </c>
      <c r="AX15" s="33" t="e">
        <f>(AX7/AX$4)*100</f>
        <v>#DIV/0!</v>
      </c>
      <c r="AY15" s="33" t="e">
        <f>(AY7/AY$4)*100</f>
        <v>#DIV/0!</v>
      </c>
      <c r="AZ15" s="33" t="e">
        <f>(AZ7/AZ$4)*100</f>
        <v>#DIV/0!</v>
      </c>
      <c r="BA15" s="33" t="e">
        <f>(BA7/BA$4)*100</f>
        <v>#DIV/0!</v>
      </c>
      <c r="BB15" s="33" t="e">
        <f>(BB7/BB$4)*100</f>
        <v>#DIV/0!</v>
      </c>
      <c r="BC15" s="33" t="e">
        <f>(BC7/BC$4)*100</f>
        <v>#DIV/0!</v>
      </c>
      <c r="BD15" s="33" t="e">
        <f>(BD7/BD$4)*100</f>
        <v>#DIV/0!</v>
      </c>
      <c r="BE15" s="33" t="e">
        <f>(BE7/BE$4)*100</f>
        <v>#DIV/0!</v>
      </c>
      <c r="BF15" s="33" t="e">
        <f>(BF7/BF$4)*100</f>
        <v>#DIV/0!</v>
      </c>
      <c r="BG15" s="33" t="e">
        <f>(BG7/BG$4)*100</f>
        <v>#DIV/0!</v>
      </c>
      <c r="BH15" s="33" t="e">
        <f>(BH7/BH$4)*100</f>
        <v>#DIV/0!</v>
      </c>
      <c r="BI15" s="33" t="e">
        <f>(BI7/BI$4)*100</f>
        <v>#DIV/0!</v>
      </c>
      <c r="BJ15" s="33" t="e">
        <f>(BJ7/BJ$4)*100</f>
        <v>#DIV/0!</v>
      </c>
      <c r="BK15" s="29" t="e">
        <f>(BK7/BK$4)*100</f>
        <v>#DIV/0!</v>
      </c>
    </row>
    <row r="16" spans="1:63">
      <c r="A16" s="17"/>
      <c r="B16" s="33" t="e">
        <f>(B8/B$4)*100</f>
        <v>#DIV/0!</v>
      </c>
      <c r="C16" s="33" t="e">
        <f>(C8/C$4)*100</f>
        <v>#DIV/0!</v>
      </c>
      <c r="D16" s="33" t="e">
        <f>(D8/D$4)*100</f>
        <v>#DIV/0!</v>
      </c>
      <c r="E16" s="33" t="e">
        <f>(E8/E$4)*100</f>
        <v>#DIV/0!</v>
      </c>
      <c r="F16" s="33" t="e">
        <f>(F8/F$4)*100</f>
        <v>#DIV/0!</v>
      </c>
      <c r="G16" s="33" t="e">
        <f>(G8/G$4)*100</f>
        <v>#DIV/0!</v>
      </c>
      <c r="H16" s="33" t="e">
        <f>(H8/H$4)*100</f>
        <v>#DIV/0!</v>
      </c>
      <c r="I16" s="33" t="e">
        <f>(I8/I$4)*100</f>
        <v>#DIV/0!</v>
      </c>
      <c r="J16" s="33" t="e">
        <f>(J8/J$4)*100</f>
        <v>#DIV/0!</v>
      </c>
      <c r="K16" s="33" t="e">
        <f>(K8/K$4)*100</f>
        <v>#DIV/0!</v>
      </c>
      <c r="L16" s="33" t="e">
        <f>(L8/L$4)*100</f>
        <v>#DIV/0!</v>
      </c>
      <c r="M16" s="33" t="e">
        <f>(M8/M$4)*100</f>
        <v>#DIV/0!</v>
      </c>
      <c r="N16" s="33" t="e">
        <f>(N8/N$4)*100</f>
        <v>#DIV/0!</v>
      </c>
      <c r="O16" s="33" t="e">
        <f>(O8/O$4)*100</f>
        <v>#DIV/0!</v>
      </c>
      <c r="P16" s="33" t="e">
        <f>(P8/P$4)*100</f>
        <v>#DIV/0!</v>
      </c>
      <c r="Q16" s="33" t="e">
        <f>(Q8/Q$4)*100</f>
        <v>#DIV/0!</v>
      </c>
      <c r="R16" s="33" t="e">
        <f>(R8/R$4)*100</f>
        <v>#DIV/0!</v>
      </c>
      <c r="S16" s="33" t="e">
        <f>(S8/S$4)*100</f>
        <v>#DIV/0!</v>
      </c>
      <c r="T16" s="33" t="e">
        <f>(T8/T$4)*100</f>
        <v>#DIV/0!</v>
      </c>
      <c r="U16" s="33" t="e">
        <f>(U8/U$4)*100</f>
        <v>#DIV/0!</v>
      </c>
      <c r="V16" s="23" t="e">
        <f>(V8/V$4)*100</f>
        <v>#DIV/0!</v>
      </c>
      <c r="W16" s="33" t="e">
        <f>(W8/W$4)*100</f>
        <v>#DIV/0!</v>
      </c>
      <c r="X16" s="33" t="e">
        <f>(X8/X$4)*100</f>
        <v>#DIV/0!</v>
      </c>
      <c r="Y16" s="33" t="e">
        <f>(Y8/Y$4)*100</f>
        <v>#DIV/0!</v>
      </c>
      <c r="Z16" s="33" t="e">
        <f>(Z8/Z$4)*100</f>
        <v>#DIV/0!</v>
      </c>
      <c r="AA16" s="33" t="e">
        <f>(AA8/AA$4)*100</f>
        <v>#DIV/0!</v>
      </c>
      <c r="AB16" s="33" t="e">
        <f>(AB8/AB$4)*100</f>
        <v>#DIV/0!</v>
      </c>
      <c r="AC16" s="33" t="e">
        <f>(AC8/AC$4)*100</f>
        <v>#DIV/0!</v>
      </c>
      <c r="AD16" s="33" t="e">
        <f>(AD8/AD$4)*100</f>
        <v>#DIV/0!</v>
      </c>
      <c r="AE16" s="33" t="e">
        <f>(AE8/AE$4)*100</f>
        <v>#DIV/0!</v>
      </c>
      <c r="AF16" s="33" t="e">
        <f>(AF8/AF$4)*100</f>
        <v>#DIV/0!</v>
      </c>
      <c r="AG16" s="33" t="e">
        <f>(AG8/AG$4)*100</f>
        <v>#DIV/0!</v>
      </c>
      <c r="AH16" s="33" t="e">
        <f>(AH8/AH$4)*100</f>
        <v>#DIV/0!</v>
      </c>
      <c r="AI16" s="33" t="e">
        <f>(AI8/AI$4)*100</f>
        <v>#DIV/0!</v>
      </c>
      <c r="AJ16" s="33" t="e">
        <f>(AJ8/AJ$4)*100</f>
        <v>#DIV/0!</v>
      </c>
      <c r="AK16" s="33" t="e">
        <f>(AK8/AK$4)*100</f>
        <v>#DIV/0!</v>
      </c>
      <c r="AL16" s="33" t="e">
        <f>(AL8/AL$4)*100</f>
        <v>#DIV/0!</v>
      </c>
      <c r="AM16" s="33" t="e">
        <f>(AM8/AM$4)*100</f>
        <v>#DIV/0!</v>
      </c>
      <c r="AN16" s="33" t="e">
        <f>(AN8/AN$4)*100</f>
        <v>#DIV/0!</v>
      </c>
      <c r="AO16" s="33" t="e">
        <f>(AO8/AO$4)*100</f>
        <v>#DIV/0!</v>
      </c>
      <c r="AP16" s="33" t="e">
        <f>(AP8/AP$4)*100</f>
        <v>#DIV/0!</v>
      </c>
      <c r="AQ16" s="33" t="e">
        <f>(AQ8/AQ$4)*100</f>
        <v>#DIV/0!</v>
      </c>
      <c r="AR16" s="33" t="e">
        <f>(AR8/AR$4)*100</f>
        <v>#DIV/0!</v>
      </c>
      <c r="AS16" s="33" t="e">
        <f>(AS8/AS$4)*100</f>
        <v>#DIV/0!</v>
      </c>
      <c r="AT16" s="33" t="e">
        <f>(AT8/AT$4)*100</f>
        <v>#DIV/0!</v>
      </c>
      <c r="AU16" s="33" t="e">
        <f>(AU8/AU$4)*100</f>
        <v>#DIV/0!</v>
      </c>
      <c r="AV16" s="33" t="e">
        <f>(AV8/AV$4)*100</f>
        <v>#DIV/0!</v>
      </c>
      <c r="AW16" s="33" t="e">
        <f>(AW8/AW$4)*100</f>
        <v>#DIV/0!</v>
      </c>
      <c r="AX16" s="33" t="e">
        <f>(AX8/AX$4)*100</f>
        <v>#DIV/0!</v>
      </c>
      <c r="AY16" s="33" t="e">
        <f>(AY8/AY$4)*100</f>
        <v>#DIV/0!</v>
      </c>
      <c r="AZ16" s="33" t="e">
        <f>(AZ8/AZ$4)*100</f>
        <v>#DIV/0!</v>
      </c>
      <c r="BA16" s="33" t="e">
        <f>(BA8/BA$4)*100</f>
        <v>#DIV/0!</v>
      </c>
      <c r="BB16" s="33" t="e">
        <f>(BB8/BB$4)*100</f>
        <v>#DIV/0!</v>
      </c>
      <c r="BC16" s="33" t="e">
        <f>(BC8/BC$4)*100</f>
        <v>#DIV/0!</v>
      </c>
      <c r="BD16" s="33" t="e">
        <f>(BD8/BD$4)*100</f>
        <v>#DIV/0!</v>
      </c>
      <c r="BE16" s="33" t="e">
        <f>(BE8/BE$4)*100</f>
        <v>#DIV/0!</v>
      </c>
      <c r="BF16" s="33" t="e">
        <f>(BF8/BF$4)*100</f>
        <v>#DIV/0!</v>
      </c>
      <c r="BG16" s="33" t="e">
        <f>(BG8/BG$4)*100</f>
        <v>#DIV/0!</v>
      </c>
      <c r="BH16" s="33" t="e">
        <f>(BH8/BH$4)*100</f>
        <v>#DIV/0!</v>
      </c>
      <c r="BI16" s="33" t="e">
        <f>(BI8/BI$4)*100</f>
        <v>#DIV/0!</v>
      </c>
      <c r="BJ16" s="33" t="e">
        <f>(BJ8/BJ$4)*100</f>
        <v>#DIV/0!</v>
      </c>
      <c r="BK16" s="29" t="e">
        <f>(BK8/BK$4)*100</f>
        <v>#DIV/0!</v>
      </c>
    </row>
    <row r="17" spans="1:63">
      <c r="A17" s="17"/>
      <c r="B17" s="33" t="e">
        <f>(B9/B$4)*100</f>
        <v>#DIV/0!</v>
      </c>
      <c r="C17" s="33" t="e">
        <f>(C9/C$4)*100</f>
        <v>#DIV/0!</v>
      </c>
      <c r="D17" s="33" t="e">
        <f>(D9/D$4)*100</f>
        <v>#DIV/0!</v>
      </c>
      <c r="E17" s="33" t="e">
        <f>(E9/E$4)*100</f>
        <v>#DIV/0!</v>
      </c>
      <c r="F17" s="33" t="e">
        <f>(F9/F$4)*100</f>
        <v>#DIV/0!</v>
      </c>
      <c r="G17" s="33" t="e">
        <f>(G9/G$4)*100</f>
        <v>#DIV/0!</v>
      </c>
      <c r="H17" s="33" t="e">
        <f>(H9/H$4)*100</f>
        <v>#DIV/0!</v>
      </c>
      <c r="I17" s="33" t="e">
        <f>(I9/I$4)*100</f>
        <v>#DIV/0!</v>
      </c>
      <c r="J17" s="33" t="e">
        <f>(J9/J$4)*100</f>
        <v>#DIV/0!</v>
      </c>
      <c r="K17" s="33" t="e">
        <f>(K9/K$4)*100</f>
        <v>#DIV/0!</v>
      </c>
      <c r="L17" s="33" t="e">
        <f>(L9/L$4)*100</f>
        <v>#DIV/0!</v>
      </c>
      <c r="M17" s="33" t="e">
        <f>(M9/M$4)*100</f>
        <v>#DIV/0!</v>
      </c>
      <c r="N17" s="33" t="e">
        <f>(N9/N$4)*100</f>
        <v>#DIV/0!</v>
      </c>
      <c r="O17" s="33" t="e">
        <f>(O9/O$4)*100</f>
        <v>#DIV/0!</v>
      </c>
      <c r="P17" s="33" t="e">
        <f>(P9/P$4)*100</f>
        <v>#DIV/0!</v>
      </c>
      <c r="Q17" s="33" t="e">
        <f>(Q9/Q$4)*100</f>
        <v>#DIV/0!</v>
      </c>
      <c r="R17" s="33" t="e">
        <f>(R9/R$4)*100</f>
        <v>#DIV/0!</v>
      </c>
      <c r="S17" s="33" t="e">
        <f>(S9/S$4)*100</f>
        <v>#DIV/0!</v>
      </c>
      <c r="T17" s="33" t="e">
        <f>(T9/T$4)*100</f>
        <v>#DIV/0!</v>
      </c>
      <c r="U17" s="33" t="e">
        <f>(U9/U$4)*100</f>
        <v>#DIV/0!</v>
      </c>
      <c r="V17" s="23" t="e">
        <f>(V9/V$4)*100</f>
        <v>#DIV/0!</v>
      </c>
      <c r="W17" s="33" t="e">
        <f>(W9/W$4)*100</f>
        <v>#DIV/0!</v>
      </c>
      <c r="X17" s="33" t="e">
        <f>(X9/X$4)*100</f>
        <v>#DIV/0!</v>
      </c>
      <c r="Y17" s="33" t="e">
        <f>(Y9/Y$4)*100</f>
        <v>#DIV/0!</v>
      </c>
      <c r="Z17" s="33" t="e">
        <f>(Z9/Z$4)*100</f>
        <v>#DIV/0!</v>
      </c>
      <c r="AA17" s="33" t="e">
        <f>(AA9/AA$4)*100</f>
        <v>#DIV/0!</v>
      </c>
      <c r="AB17" s="33" t="e">
        <f>(AB9/AB$4)*100</f>
        <v>#DIV/0!</v>
      </c>
      <c r="AC17" s="33" t="e">
        <f>(AC9/AC$4)*100</f>
        <v>#DIV/0!</v>
      </c>
      <c r="AD17" s="33" t="e">
        <f>(AD9/AD$4)*100</f>
        <v>#DIV/0!</v>
      </c>
      <c r="AE17" s="33" t="e">
        <f>(AE9/AE$4)*100</f>
        <v>#DIV/0!</v>
      </c>
      <c r="AF17" s="33" t="e">
        <f>(AF9/AF$4)*100</f>
        <v>#DIV/0!</v>
      </c>
      <c r="AG17" s="33" t="e">
        <f>(AG9/AG$4)*100</f>
        <v>#DIV/0!</v>
      </c>
      <c r="AH17" s="33" t="e">
        <f>(AH9/AH$4)*100</f>
        <v>#DIV/0!</v>
      </c>
      <c r="AI17" s="33" t="e">
        <f>(AI9/AI$4)*100</f>
        <v>#DIV/0!</v>
      </c>
      <c r="AJ17" s="33" t="e">
        <f>(AJ9/AJ$4)*100</f>
        <v>#DIV/0!</v>
      </c>
      <c r="AK17" s="33" t="e">
        <f>(AK9/AK$4)*100</f>
        <v>#DIV/0!</v>
      </c>
      <c r="AL17" s="33" t="e">
        <f>(AL9/AL$4)*100</f>
        <v>#DIV/0!</v>
      </c>
      <c r="AM17" s="33" t="e">
        <f>(AM9/AM$4)*100</f>
        <v>#DIV/0!</v>
      </c>
      <c r="AN17" s="33" t="e">
        <f>(AN9/AN$4)*100</f>
        <v>#DIV/0!</v>
      </c>
      <c r="AO17" s="33" t="e">
        <f>(AO9/AO$4)*100</f>
        <v>#DIV/0!</v>
      </c>
      <c r="AP17" s="33" t="e">
        <f>(AP9/AP$4)*100</f>
        <v>#DIV/0!</v>
      </c>
      <c r="AQ17" s="33" t="e">
        <f>(AQ9/AQ$4)*100</f>
        <v>#DIV/0!</v>
      </c>
      <c r="AR17" s="33" t="e">
        <f>(AR9/AR$4)*100</f>
        <v>#DIV/0!</v>
      </c>
      <c r="AS17" s="33" t="e">
        <f>(AS9/AS$4)*100</f>
        <v>#DIV/0!</v>
      </c>
      <c r="AT17" s="33" t="e">
        <f>(AT9/AT$4)*100</f>
        <v>#DIV/0!</v>
      </c>
      <c r="AU17" s="33" t="e">
        <f>(AU9/AU$4)*100</f>
        <v>#DIV/0!</v>
      </c>
      <c r="AV17" s="33" t="e">
        <f>(AV9/AV$4)*100</f>
        <v>#DIV/0!</v>
      </c>
      <c r="AW17" s="33" t="e">
        <f>(AW9/AW$4)*100</f>
        <v>#DIV/0!</v>
      </c>
      <c r="AX17" s="33" t="e">
        <f>(AX9/AX$4)*100</f>
        <v>#DIV/0!</v>
      </c>
      <c r="AY17" s="33" t="e">
        <f>(AY9/AY$4)*100</f>
        <v>#DIV/0!</v>
      </c>
      <c r="AZ17" s="33" t="e">
        <f>(AZ9/AZ$4)*100</f>
        <v>#DIV/0!</v>
      </c>
      <c r="BA17" s="33" t="e">
        <f>(BA9/BA$4)*100</f>
        <v>#DIV/0!</v>
      </c>
      <c r="BB17" s="33" t="e">
        <f>(BB9/BB$4)*100</f>
        <v>#DIV/0!</v>
      </c>
      <c r="BC17" s="33" t="e">
        <f>(BC9/BC$4)*100</f>
        <v>#DIV/0!</v>
      </c>
      <c r="BD17" s="33" t="e">
        <f>(BD9/BD$4)*100</f>
        <v>#DIV/0!</v>
      </c>
      <c r="BE17" s="33" t="e">
        <f>(BE9/BE$4)*100</f>
        <v>#DIV/0!</v>
      </c>
      <c r="BF17" s="33" t="e">
        <f>(BF9/BF$4)*100</f>
        <v>#DIV/0!</v>
      </c>
      <c r="BG17" s="33" t="e">
        <f>(BG9/BG$4)*100</f>
        <v>#DIV/0!</v>
      </c>
      <c r="BH17" s="33" t="e">
        <f>(BH9/BH$4)*100</f>
        <v>#DIV/0!</v>
      </c>
      <c r="BI17" s="33" t="e">
        <f>(BI9/BI$4)*100</f>
        <v>#DIV/0!</v>
      </c>
      <c r="BJ17" s="33" t="e">
        <f>(BJ9/BJ$4)*100</f>
        <v>#DIV/0!</v>
      </c>
      <c r="BK17" s="29" t="e">
        <f>(BK9/BK$4)*100</f>
        <v>#DIV/0!</v>
      </c>
    </row>
    <row r="18" spans="1:63">
      <c r="A18" s="17"/>
      <c r="B18" s="33" t="e">
        <f>(B10/B$4)*100</f>
        <v>#DIV/0!</v>
      </c>
      <c r="C18" s="33" t="e">
        <f>(C10/C$4)*100</f>
        <v>#DIV/0!</v>
      </c>
      <c r="D18" s="33" t="e">
        <f>(D10/D$4)*100</f>
        <v>#DIV/0!</v>
      </c>
      <c r="E18" s="33" t="e">
        <f>(E10/E$4)*100</f>
        <v>#DIV/0!</v>
      </c>
      <c r="F18" s="33" t="e">
        <f>(F10/F$4)*100</f>
        <v>#DIV/0!</v>
      </c>
      <c r="G18" s="33" t="e">
        <f>(G10/G$4)*100</f>
        <v>#DIV/0!</v>
      </c>
      <c r="H18" s="33" t="e">
        <f>(H10/H$4)*100</f>
        <v>#DIV/0!</v>
      </c>
      <c r="I18" s="33" t="e">
        <f>(I10/I$4)*100</f>
        <v>#DIV/0!</v>
      </c>
      <c r="J18" s="33" t="e">
        <f>(J10/J$4)*100</f>
        <v>#DIV/0!</v>
      </c>
      <c r="K18" s="33" t="e">
        <f>(K10/K$4)*100</f>
        <v>#DIV/0!</v>
      </c>
      <c r="L18" s="33" t="e">
        <f>(L10/L$4)*100</f>
        <v>#DIV/0!</v>
      </c>
      <c r="M18" s="33" t="e">
        <f>(M10/M$4)*100</f>
        <v>#DIV/0!</v>
      </c>
      <c r="N18" s="33" t="e">
        <f>(N10/N$4)*100</f>
        <v>#DIV/0!</v>
      </c>
      <c r="O18" s="33" t="e">
        <f>(O10/O$4)*100</f>
        <v>#DIV/0!</v>
      </c>
      <c r="P18" s="33" t="e">
        <f>(P10/P$4)*100</f>
        <v>#DIV/0!</v>
      </c>
      <c r="Q18" s="33" t="e">
        <f>(Q10/Q$4)*100</f>
        <v>#DIV/0!</v>
      </c>
      <c r="R18" s="33" t="e">
        <f>(R10/R$4)*100</f>
        <v>#DIV/0!</v>
      </c>
      <c r="S18" s="33" t="e">
        <f>(S10/S$4)*100</f>
        <v>#DIV/0!</v>
      </c>
      <c r="T18" s="33" t="e">
        <f>(T10/T$4)*100</f>
        <v>#DIV/0!</v>
      </c>
      <c r="U18" s="33" t="e">
        <f>(U10/U$4)*100</f>
        <v>#DIV/0!</v>
      </c>
      <c r="V18" s="23" t="e">
        <f>(V10/V$4)*100</f>
        <v>#DIV/0!</v>
      </c>
      <c r="W18" s="33" t="e">
        <f>(W10/W$4)*100</f>
        <v>#DIV/0!</v>
      </c>
      <c r="X18" s="33" t="e">
        <f>(X10/X$4)*100</f>
        <v>#DIV/0!</v>
      </c>
      <c r="Y18" s="33" t="e">
        <f>(Y10/Y$4)*100</f>
        <v>#DIV/0!</v>
      </c>
      <c r="Z18" s="33" t="e">
        <f>(Z10/Z$4)*100</f>
        <v>#DIV/0!</v>
      </c>
      <c r="AA18" s="33" t="e">
        <f>(AA10/AA$4)*100</f>
        <v>#DIV/0!</v>
      </c>
      <c r="AB18" s="33" t="e">
        <f>(AB10/AB$4)*100</f>
        <v>#DIV/0!</v>
      </c>
      <c r="AC18" s="33" t="e">
        <f>(AC10/AC$4)*100</f>
        <v>#DIV/0!</v>
      </c>
      <c r="AD18" s="33" t="e">
        <f>(AD10/AD$4)*100</f>
        <v>#DIV/0!</v>
      </c>
      <c r="AE18" s="33" t="e">
        <f>(AE10/AE$4)*100</f>
        <v>#DIV/0!</v>
      </c>
      <c r="AF18" s="33" t="e">
        <f>(AF10/AF$4)*100</f>
        <v>#DIV/0!</v>
      </c>
      <c r="AG18" s="33" t="e">
        <f>(AG10/AG$4)*100</f>
        <v>#DIV/0!</v>
      </c>
      <c r="AH18" s="33" t="e">
        <f>(AH10/AH$4)*100</f>
        <v>#DIV/0!</v>
      </c>
      <c r="AI18" s="33" t="e">
        <f>(AI10/AI$4)*100</f>
        <v>#DIV/0!</v>
      </c>
      <c r="AJ18" s="33" t="e">
        <f>(AJ10/AJ$4)*100</f>
        <v>#DIV/0!</v>
      </c>
      <c r="AK18" s="33" t="e">
        <f>(AK10/AK$4)*100</f>
        <v>#DIV/0!</v>
      </c>
      <c r="AL18" s="33" t="e">
        <f>(AL10/AL$4)*100</f>
        <v>#DIV/0!</v>
      </c>
      <c r="AM18" s="33" t="e">
        <f>(AM10/AM$4)*100</f>
        <v>#DIV/0!</v>
      </c>
      <c r="AN18" s="33" t="e">
        <f>(AN10/AN$4)*100</f>
        <v>#DIV/0!</v>
      </c>
      <c r="AO18" s="33" t="e">
        <f>(AO10/AO$4)*100</f>
        <v>#DIV/0!</v>
      </c>
      <c r="AP18" s="33" t="e">
        <f>(AP10/AP$4)*100</f>
        <v>#DIV/0!</v>
      </c>
      <c r="AQ18" s="33" t="e">
        <f>(AQ10/AQ$4)*100</f>
        <v>#DIV/0!</v>
      </c>
      <c r="AR18" s="33" t="e">
        <f>(AR10/AR$4)*100</f>
        <v>#DIV/0!</v>
      </c>
      <c r="AS18" s="33" t="e">
        <f>(AS10/AS$4)*100</f>
        <v>#DIV/0!</v>
      </c>
      <c r="AT18" s="33" t="e">
        <f>(AT10/AT$4)*100</f>
        <v>#DIV/0!</v>
      </c>
      <c r="AU18" s="33" t="e">
        <f>(AU10/AU$4)*100</f>
        <v>#DIV/0!</v>
      </c>
      <c r="AV18" s="33" t="e">
        <f>(AV10/AV$4)*100</f>
        <v>#DIV/0!</v>
      </c>
      <c r="AW18" s="33" t="e">
        <f>(AW10/AW$4)*100</f>
        <v>#DIV/0!</v>
      </c>
      <c r="AX18" s="33" t="e">
        <f>(AX10/AX$4)*100</f>
        <v>#DIV/0!</v>
      </c>
      <c r="AY18" s="33" t="e">
        <f>(AY10/AY$4)*100</f>
        <v>#DIV/0!</v>
      </c>
      <c r="AZ18" s="33" t="e">
        <f>(AZ10/AZ$4)*100</f>
        <v>#DIV/0!</v>
      </c>
      <c r="BA18" s="33" t="e">
        <f>(BA10/BA$4)*100</f>
        <v>#DIV/0!</v>
      </c>
      <c r="BB18" s="33" t="e">
        <f>(BB10/BB$4)*100</f>
        <v>#DIV/0!</v>
      </c>
      <c r="BC18" s="33" t="e">
        <f>(BC10/BC$4)*100</f>
        <v>#DIV/0!</v>
      </c>
      <c r="BD18" s="33" t="e">
        <f>(BD10/BD$4)*100</f>
        <v>#DIV/0!</v>
      </c>
      <c r="BE18" s="33" t="e">
        <f>(BE10/BE$4)*100</f>
        <v>#DIV/0!</v>
      </c>
      <c r="BF18" s="33" t="e">
        <f>(BF10/BF$4)*100</f>
        <v>#DIV/0!</v>
      </c>
      <c r="BG18" s="33" t="e">
        <f>(BG10/BG$4)*100</f>
        <v>#DIV/0!</v>
      </c>
      <c r="BH18" s="33" t="e">
        <f>(BH10/BH$4)*100</f>
        <v>#DIV/0!</v>
      </c>
      <c r="BI18" s="33" t="e">
        <f>(BI10/BI$4)*100</f>
        <v>#DIV/0!</v>
      </c>
      <c r="BJ18" s="33" t="e">
        <f>(BJ10/BJ$4)*100</f>
        <v>#DIV/0!</v>
      </c>
      <c r="BK18" s="29" t="e">
        <f>(BK10/BK$4)*100</f>
        <v>#DIV/0!</v>
      </c>
    </row>
    <row r="19" spans="1:63">
      <c r="A19" s="17"/>
      <c r="B19" s="33" t="e">
        <f>(B11/B$4)*100</f>
        <v>#DIV/0!</v>
      </c>
      <c r="C19" s="33" t="e">
        <f>(C11/C$4)*100</f>
        <v>#DIV/0!</v>
      </c>
      <c r="D19" s="33" t="e">
        <f>(D11/D$4)*100</f>
        <v>#DIV/0!</v>
      </c>
      <c r="E19" s="33" t="e">
        <f>(E11/E$4)*100</f>
        <v>#DIV/0!</v>
      </c>
      <c r="F19" s="33" t="e">
        <f>(F11/F$4)*100</f>
        <v>#DIV/0!</v>
      </c>
      <c r="G19" s="33" t="e">
        <f>(G11/G$4)*100</f>
        <v>#DIV/0!</v>
      </c>
      <c r="H19" s="33" t="e">
        <f>(H11/H$4)*100</f>
        <v>#DIV/0!</v>
      </c>
      <c r="I19" s="33" t="e">
        <f>(I11/I$4)*100</f>
        <v>#DIV/0!</v>
      </c>
      <c r="J19" s="33" t="e">
        <f>(J11/J$4)*100</f>
        <v>#DIV/0!</v>
      </c>
      <c r="K19" s="33" t="e">
        <f>(K11/K$4)*100</f>
        <v>#DIV/0!</v>
      </c>
      <c r="L19" s="33" t="e">
        <f>(L11/L$4)*100</f>
        <v>#DIV/0!</v>
      </c>
      <c r="M19" s="33" t="e">
        <f>(M11/M$4)*100</f>
        <v>#DIV/0!</v>
      </c>
      <c r="N19" s="33" t="e">
        <f>(N11/N$4)*100</f>
        <v>#DIV/0!</v>
      </c>
      <c r="O19" s="33" t="e">
        <f>(O11/O$4)*100</f>
        <v>#DIV/0!</v>
      </c>
      <c r="P19" s="33" t="e">
        <f>(P11/P$4)*100</f>
        <v>#DIV/0!</v>
      </c>
      <c r="Q19" s="33" t="e">
        <f>(Q11/Q$4)*100</f>
        <v>#DIV/0!</v>
      </c>
      <c r="R19" s="33" t="e">
        <f>(R11/R$4)*100</f>
        <v>#DIV/0!</v>
      </c>
      <c r="S19" s="33" t="e">
        <f>(S11/S$4)*100</f>
        <v>#DIV/0!</v>
      </c>
      <c r="T19" s="33" t="e">
        <f>(T11/T$4)*100</f>
        <v>#DIV/0!</v>
      </c>
      <c r="U19" s="33" t="e">
        <f>(U11/U$4)*100</f>
        <v>#DIV/0!</v>
      </c>
      <c r="V19" s="23" t="e">
        <f>(V11/V$4)*100</f>
        <v>#DIV/0!</v>
      </c>
      <c r="W19" s="33" t="e">
        <f>(W11/W$4)*100</f>
        <v>#DIV/0!</v>
      </c>
      <c r="X19" s="33" t="e">
        <f>(X11/X$4)*100</f>
        <v>#DIV/0!</v>
      </c>
      <c r="Y19" s="33" t="e">
        <f>(Y11/Y$4)*100</f>
        <v>#DIV/0!</v>
      </c>
      <c r="Z19" s="33" t="e">
        <f>(Z11/Z$4)*100</f>
        <v>#DIV/0!</v>
      </c>
      <c r="AA19" s="33" t="e">
        <f>(AA11/AA$4)*100</f>
        <v>#DIV/0!</v>
      </c>
      <c r="AB19" s="33" t="e">
        <f>(AB11/AB$4)*100</f>
        <v>#DIV/0!</v>
      </c>
      <c r="AC19" s="33" t="e">
        <f>(AC11/AC$4)*100</f>
        <v>#DIV/0!</v>
      </c>
      <c r="AD19" s="33" t="e">
        <f>(AD11/AD$4)*100</f>
        <v>#DIV/0!</v>
      </c>
      <c r="AE19" s="33" t="e">
        <f>(AE11/AE$4)*100</f>
        <v>#DIV/0!</v>
      </c>
      <c r="AF19" s="33" t="e">
        <f>(AF11/AF$4)*100</f>
        <v>#DIV/0!</v>
      </c>
      <c r="AG19" s="33" t="e">
        <f>(AG11/AG$4)*100</f>
        <v>#DIV/0!</v>
      </c>
      <c r="AH19" s="33" t="e">
        <f>(AH11/AH$4)*100</f>
        <v>#DIV/0!</v>
      </c>
      <c r="AI19" s="33" t="e">
        <f>(AI11/AI$4)*100</f>
        <v>#DIV/0!</v>
      </c>
      <c r="AJ19" s="33" t="e">
        <f>(AJ11/AJ$4)*100</f>
        <v>#DIV/0!</v>
      </c>
      <c r="AK19" s="33" t="e">
        <f>(AK11/AK$4)*100</f>
        <v>#DIV/0!</v>
      </c>
      <c r="AL19" s="33" t="e">
        <f>(AL11/AL$4)*100</f>
        <v>#DIV/0!</v>
      </c>
      <c r="AM19" s="33" t="e">
        <f>(AM11/AM$4)*100</f>
        <v>#DIV/0!</v>
      </c>
      <c r="AN19" s="33" t="e">
        <f>(AN11/AN$4)*100</f>
        <v>#DIV/0!</v>
      </c>
      <c r="AO19" s="33" t="e">
        <f>(AO11/AO$4)*100</f>
        <v>#DIV/0!</v>
      </c>
      <c r="AP19" s="33" t="e">
        <f>(AP11/AP$4)*100</f>
        <v>#DIV/0!</v>
      </c>
      <c r="AQ19" s="33" t="e">
        <f>(AQ11/AQ$4)*100</f>
        <v>#DIV/0!</v>
      </c>
      <c r="AR19" s="33" t="e">
        <f>(AR11/AR$4)*100</f>
        <v>#DIV/0!</v>
      </c>
      <c r="AS19" s="33" t="e">
        <f>(AS11/AS$4)*100</f>
        <v>#DIV/0!</v>
      </c>
      <c r="AT19" s="33" t="e">
        <f>(AT11/AT$4)*100</f>
        <v>#DIV/0!</v>
      </c>
      <c r="AU19" s="33" t="e">
        <f>(AU11/AU$4)*100</f>
        <v>#DIV/0!</v>
      </c>
      <c r="AV19" s="33" t="e">
        <f>(AV11/AV$4)*100</f>
        <v>#DIV/0!</v>
      </c>
      <c r="AW19" s="33" t="e">
        <f>(AW11/AW$4)*100</f>
        <v>#DIV/0!</v>
      </c>
      <c r="AX19" s="33" t="e">
        <f>(AX11/AX$4)*100</f>
        <v>#DIV/0!</v>
      </c>
      <c r="AY19" s="33" t="e">
        <f>(AY11/AY$4)*100</f>
        <v>#DIV/0!</v>
      </c>
      <c r="AZ19" s="33" t="e">
        <f>(AZ11/AZ$4)*100</f>
        <v>#DIV/0!</v>
      </c>
      <c r="BA19" s="33" t="e">
        <f>(BA11/BA$4)*100</f>
        <v>#DIV/0!</v>
      </c>
      <c r="BB19" s="33" t="e">
        <f>(BB11/BB$4)*100</f>
        <v>#DIV/0!</v>
      </c>
      <c r="BC19" s="33" t="e">
        <f>(BC11/BC$4)*100</f>
        <v>#DIV/0!</v>
      </c>
      <c r="BD19" s="33" t="e">
        <f>(BD11/BD$4)*100</f>
        <v>#DIV/0!</v>
      </c>
      <c r="BE19" s="33" t="e">
        <f>(BE11/BE$4)*100</f>
        <v>#DIV/0!</v>
      </c>
      <c r="BF19" s="33" t="e">
        <f>(BF11/BF$4)*100</f>
        <v>#DIV/0!</v>
      </c>
      <c r="BG19" s="33" t="e">
        <f>(BG11/BG$4)*100</f>
        <v>#DIV/0!</v>
      </c>
      <c r="BH19" s="33" t="e">
        <f>(BH11/BH$4)*100</f>
        <v>#DIV/0!</v>
      </c>
      <c r="BI19" s="33" t="e">
        <f>(BI11/BI$4)*100</f>
        <v>#DIV/0!</v>
      </c>
      <c r="BJ19" s="33" t="e">
        <f>(BJ11/BJ$4)*100</f>
        <v>#DIV/0!</v>
      </c>
      <c r="BK19" s="29" t="e">
        <f>(BK11/BK$4)*100</f>
        <v>#DIV/0!</v>
      </c>
    </row>
    <row r="20" spans="1:63">
      <c r="A20" s="18"/>
      <c r="B20" s="33" t="e">
        <f>(B12/B$4)*100</f>
        <v>#DIV/0!</v>
      </c>
      <c r="C20" s="33" t="e">
        <f>(C12/C$4)*100</f>
        <v>#DIV/0!</v>
      </c>
      <c r="D20" s="33" t="e">
        <f>(D12/D$4)*100</f>
        <v>#DIV/0!</v>
      </c>
      <c r="E20" s="33" t="e">
        <f>(E12/E$4)*100</f>
        <v>#DIV/0!</v>
      </c>
      <c r="F20" s="33" t="e">
        <f>(F12/F$4)*100</f>
        <v>#DIV/0!</v>
      </c>
      <c r="G20" s="33" t="e">
        <f>(G12/G$4)*100</f>
        <v>#DIV/0!</v>
      </c>
      <c r="H20" s="33" t="e">
        <f>(H12/H$4)*100</f>
        <v>#DIV/0!</v>
      </c>
      <c r="I20" s="33" t="e">
        <f>(I12/I$4)*100</f>
        <v>#DIV/0!</v>
      </c>
      <c r="J20" s="33" t="e">
        <f>(J12/J$4)*100</f>
        <v>#DIV/0!</v>
      </c>
      <c r="K20" s="33" t="e">
        <f>(K12/K$4)*100</f>
        <v>#DIV/0!</v>
      </c>
      <c r="L20" s="33" t="e">
        <f>(L12/L$4)*100</f>
        <v>#DIV/0!</v>
      </c>
      <c r="M20" s="33" t="e">
        <f>(M12/M$4)*100</f>
        <v>#DIV/0!</v>
      </c>
      <c r="N20" s="33" t="e">
        <f>(N12/N$4)*100</f>
        <v>#DIV/0!</v>
      </c>
      <c r="O20" s="33" t="e">
        <f>(O12/O$4)*100</f>
        <v>#DIV/0!</v>
      </c>
      <c r="P20" s="33" t="e">
        <f>(P12/P$4)*100</f>
        <v>#DIV/0!</v>
      </c>
      <c r="Q20" s="33" t="e">
        <f>(Q12/Q$4)*100</f>
        <v>#DIV/0!</v>
      </c>
      <c r="R20" s="33" t="e">
        <f>(R12/R$4)*100</f>
        <v>#DIV/0!</v>
      </c>
      <c r="S20" s="33" t="e">
        <f>(S12/S$4)*100</f>
        <v>#DIV/0!</v>
      </c>
      <c r="T20" s="33" t="e">
        <f>(T12/T$4)*100</f>
        <v>#DIV/0!</v>
      </c>
      <c r="U20" s="33" t="e">
        <f>(U12/U$4)*100</f>
        <v>#DIV/0!</v>
      </c>
      <c r="V20" s="23" t="e">
        <f>(V12/V$4)*100</f>
        <v>#DIV/0!</v>
      </c>
      <c r="W20" s="33" t="e">
        <f>(W12/W$4)*100</f>
        <v>#DIV/0!</v>
      </c>
      <c r="X20" s="33" t="e">
        <f>(X12/X$4)*100</f>
        <v>#DIV/0!</v>
      </c>
      <c r="Y20" s="33" t="e">
        <f>(Y12/Y$4)*100</f>
        <v>#DIV/0!</v>
      </c>
      <c r="Z20" s="33" t="e">
        <f>(Z12/Z$4)*100</f>
        <v>#DIV/0!</v>
      </c>
      <c r="AA20" s="33" t="e">
        <f>(AA12/AA$4)*100</f>
        <v>#DIV/0!</v>
      </c>
      <c r="AB20" s="33" t="e">
        <f>(AB12/AB$4)*100</f>
        <v>#DIV/0!</v>
      </c>
      <c r="AC20" s="33" t="e">
        <f>(AC12/AC$4)*100</f>
        <v>#DIV/0!</v>
      </c>
      <c r="AD20" s="33" t="e">
        <f>(AD12/AD$4)*100</f>
        <v>#DIV/0!</v>
      </c>
      <c r="AE20" s="33" t="e">
        <f>(AE12/AE$4)*100</f>
        <v>#DIV/0!</v>
      </c>
      <c r="AF20" s="33" t="e">
        <f>(AF12/AF$4)*100</f>
        <v>#DIV/0!</v>
      </c>
      <c r="AG20" s="33" t="e">
        <f>(AG12/AG$4)*100</f>
        <v>#DIV/0!</v>
      </c>
      <c r="AH20" s="33" t="e">
        <f>(AH12/AH$4)*100</f>
        <v>#DIV/0!</v>
      </c>
      <c r="AI20" s="33" t="e">
        <f>(AI12/AI$4)*100</f>
        <v>#DIV/0!</v>
      </c>
      <c r="AJ20" s="33" t="e">
        <f>(AJ12/AJ$4)*100</f>
        <v>#DIV/0!</v>
      </c>
      <c r="AK20" s="33" t="e">
        <f>(AK12/AK$4)*100</f>
        <v>#DIV/0!</v>
      </c>
      <c r="AL20" s="33" t="e">
        <f>(AL12/AL$4)*100</f>
        <v>#DIV/0!</v>
      </c>
      <c r="AM20" s="33" t="e">
        <f>(AM12/AM$4)*100</f>
        <v>#DIV/0!</v>
      </c>
      <c r="AN20" s="33" t="e">
        <f>(AN12/AN$4)*100</f>
        <v>#DIV/0!</v>
      </c>
      <c r="AO20" s="33" t="e">
        <f>(AO12/AO$4)*100</f>
        <v>#DIV/0!</v>
      </c>
      <c r="AP20" s="33" t="e">
        <f>(AP12/AP$4)*100</f>
        <v>#DIV/0!</v>
      </c>
      <c r="AQ20" s="33" t="e">
        <f>(AQ12/AQ$4)*100</f>
        <v>#DIV/0!</v>
      </c>
      <c r="AR20" s="33" t="e">
        <f>(AR12/AR$4)*100</f>
        <v>#DIV/0!</v>
      </c>
      <c r="AS20" s="33" t="e">
        <f>(AS12/AS$4)*100</f>
        <v>#DIV/0!</v>
      </c>
      <c r="AT20" s="33" t="e">
        <f>(AT12/AT$4)*100</f>
        <v>#DIV/0!</v>
      </c>
      <c r="AU20" s="33" t="e">
        <f>(AU12/AU$4)*100</f>
        <v>#DIV/0!</v>
      </c>
      <c r="AV20" s="33" t="e">
        <f>(AV12/AV$4)*100</f>
        <v>#DIV/0!</v>
      </c>
      <c r="AW20" s="33" t="e">
        <f>(AW12/AW$4)*100</f>
        <v>#DIV/0!</v>
      </c>
      <c r="AX20" s="33" t="e">
        <f>(AX12/AX$4)*100</f>
        <v>#DIV/0!</v>
      </c>
      <c r="AY20" s="33" t="e">
        <f>(AY12/AY$4)*100</f>
        <v>#DIV/0!</v>
      </c>
      <c r="AZ20" s="33" t="e">
        <f>(AZ12/AZ$4)*100</f>
        <v>#DIV/0!</v>
      </c>
      <c r="BA20" s="33" t="e">
        <f>(BA12/BA$4)*100</f>
        <v>#DIV/0!</v>
      </c>
      <c r="BB20" s="33" t="e">
        <f>(BB12/BB$4)*100</f>
        <v>#DIV/0!</v>
      </c>
      <c r="BC20" s="33" t="e">
        <f>(BC12/BC$4)*100</f>
        <v>#DIV/0!</v>
      </c>
      <c r="BD20" s="33" t="e">
        <f>(BD12/BD$4)*100</f>
        <v>#DIV/0!</v>
      </c>
      <c r="BE20" s="33" t="e">
        <f>(BE12/BE$4)*100</f>
        <v>#DIV/0!</v>
      </c>
      <c r="BF20" s="33" t="e">
        <f>(BF12/BF$4)*100</f>
        <v>#DIV/0!</v>
      </c>
      <c r="BG20" s="33" t="e">
        <f>(BG12/BG$4)*100</f>
        <v>#DIV/0!</v>
      </c>
      <c r="BH20" s="33" t="e">
        <f>(BH12/BH$4)*100</f>
        <v>#DIV/0!</v>
      </c>
      <c r="BI20" s="33" t="e">
        <f>(BI12/BI$4)*100</f>
        <v>#DIV/0!</v>
      </c>
      <c r="BJ20" s="33" t="e">
        <f>(BJ12/BJ$4)*100</f>
        <v>#DIV/0!</v>
      </c>
      <c r="BK20" s="29" t="e">
        <f>(BK12/BK$4)*100</f>
        <v>#DIV/0!</v>
      </c>
    </row>
    <row r="21" spans="1:63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28"/>
    </row>
    <row r="22" spans="1:63">
      <c r="A22" s="16" t="s">
        <v>44</v>
      </c>
      <c r="B22" s="33" t="e">
        <f>B14</f>
        <v>#DIV/0!</v>
      </c>
      <c r="C22" s="33" t="e">
        <f>C14</f>
        <v>#DIV/0!</v>
      </c>
      <c r="D22" s="33" t="e">
        <f>D14</f>
        <v>#DIV/0!</v>
      </c>
      <c r="E22" s="33" t="e">
        <f>E14</f>
        <v>#DIV/0!</v>
      </c>
      <c r="F22" s="33" t="e">
        <f>F14</f>
        <v>#DIV/0!</v>
      </c>
      <c r="G22" s="33" t="e">
        <f>G14</f>
        <v>#DIV/0!</v>
      </c>
      <c r="H22" s="33" t="e">
        <f>H14</f>
        <v>#DIV/0!</v>
      </c>
      <c r="I22" s="33" t="e">
        <f>I14</f>
        <v>#DIV/0!</v>
      </c>
      <c r="J22" s="33" t="e">
        <f>J14</f>
        <v>#DIV/0!</v>
      </c>
      <c r="K22" s="33" t="e">
        <f>K14</f>
        <v>#DIV/0!</v>
      </c>
      <c r="L22" s="33" t="e">
        <f>L14</f>
        <v>#DIV/0!</v>
      </c>
      <c r="M22" s="33" t="e">
        <f>M14</f>
        <v>#DIV/0!</v>
      </c>
      <c r="N22" s="33" t="e">
        <f>N14</f>
        <v>#DIV/0!</v>
      </c>
      <c r="O22" s="33" t="e">
        <f>O14</f>
        <v>#DIV/0!</v>
      </c>
      <c r="P22" s="33" t="e">
        <f>P14</f>
        <v>#DIV/0!</v>
      </c>
      <c r="Q22" s="33" t="e">
        <f>Q14</f>
        <v>#DIV/0!</v>
      </c>
      <c r="R22" s="33" t="e">
        <f>R14</f>
        <v>#DIV/0!</v>
      </c>
      <c r="S22" s="33" t="e">
        <f>S14</f>
        <v>#DIV/0!</v>
      </c>
      <c r="T22" s="33" t="e">
        <f>T14</f>
        <v>#DIV/0!</v>
      </c>
      <c r="U22" s="33" t="e">
        <f>U14</f>
        <v>#DIV/0!</v>
      </c>
      <c r="V22" s="23" t="e">
        <f>V14</f>
        <v>#DIV/0!</v>
      </c>
      <c r="W22" s="33" t="e">
        <f>W14</f>
        <v>#DIV/0!</v>
      </c>
      <c r="X22" s="33" t="e">
        <f>X14</f>
        <v>#DIV/0!</v>
      </c>
      <c r="Y22" s="33" t="e">
        <f>Y14</f>
        <v>#DIV/0!</v>
      </c>
      <c r="Z22" s="33" t="e">
        <f>Z14</f>
        <v>#DIV/0!</v>
      </c>
      <c r="AA22" s="33" t="e">
        <f>AA14</f>
        <v>#DIV/0!</v>
      </c>
      <c r="AB22" s="33" t="e">
        <f>AB14</f>
        <v>#DIV/0!</v>
      </c>
      <c r="AC22" s="33" t="e">
        <f>AC14</f>
        <v>#DIV/0!</v>
      </c>
      <c r="AD22" s="33" t="e">
        <f>AD14</f>
        <v>#DIV/0!</v>
      </c>
      <c r="AE22" s="33" t="e">
        <f>AE14</f>
        <v>#DIV/0!</v>
      </c>
      <c r="AF22" s="33" t="e">
        <f>AF14</f>
        <v>#DIV/0!</v>
      </c>
      <c r="AG22" s="33" t="e">
        <f>AG14</f>
        <v>#DIV/0!</v>
      </c>
      <c r="AH22" s="33" t="e">
        <f>AH14</f>
        <v>#DIV/0!</v>
      </c>
      <c r="AI22" s="33" t="e">
        <f>AI14</f>
        <v>#DIV/0!</v>
      </c>
      <c r="AJ22" s="33" t="e">
        <f>AJ14</f>
        <v>#DIV/0!</v>
      </c>
      <c r="AK22" s="33" t="e">
        <f>AK14</f>
        <v>#DIV/0!</v>
      </c>
      <c r="AL22" s="33" t="e">
        <f>AL14</f>
        <v>#DIV/0!</v>
      </c>
      <c r="AM22" s="33" t="e">
        <f>AM14</f>
        <v>#DIV/0!</v>
      </c>
      <c r="AN22" s="33" t="e">
        <f>AN14</f>
        <v>#DIV/0!</v>
      </c>
      <c r="AO22" s="33" t="e">
        <f>AO14</f>
        <v>#DIV/0!</v>
      </c>
      <c r="AP22" s="33" t="e">
        <f>AP14</f>
        <v>#DIV/0!</v>
      </c>
      <c r="AQ22" s="33" t="e">
        <f>AQ14</f>
        <v>#DIV/0!</v>
      </c>
      <c r="AR22" s="33" t="e">
        <f>AR14</f>
        <v>#DIV/0!</v>
      </c>
      <c r="AS22" s="33" t="e">
        <f>AS14</f>
        <v>#DIV/0!</v>
      </c>
      <c r="AT22" s="33" t="e">
        <f>AT14</f>
        <v>#DIV/0!</v>
      </c>
      <c r="AU22" s="33" t="e">
        <f>AU14</f>
        <v>#DIV/0!</v>
      </c>
      <c r="AV22" s="33" t="e">
        <f>AV14</f>
        <v>#DIV/0!</v>
      </c>
      <c r="AW22" s="33" t="e">
        <f>AW14</f>
        <v>#DIV/0!</v>
      </c>
      <c r="AX22" s="33" t="e">
        <f>AX14</f>
        <v>#DIV/0!</v>
      </c>
      <c r="AY22" s="33" t="e">
        <f>AY14</f>
        <v>#DIV/0!</v>
      </c>
      <c r="AZ22" s="33" t="e">
        <f>AZ14</f>
        <v>#DIV/0!</v>
      </c>
      <c r="BA22" s="33" t="e">
        <f>BA14</f>
        <v>#DIV/0!</v>
      </c>
      <c r="BB22" s="33" t="e">
        <f>BB14</f>
        <v>#DIV/0!</v>
      </c>
      <c r="BC22" s="33" t="e">
        <f>BC14</f>
        <v>#DIV/0!</v>
      </c>
      <c r="BD22" s="33" t="e">
        <f>BD14</f>
        <v>#DIV/0!</v>
      </c>
      <c r="BE22" s="33" t="e">
        <f>BE14</f>
        <v>#DIV/0!</v>
      </c>
      <c r="BF22" s="33" t="e">
        <f>BF14</f>
        <v>#DIV/0!</v>
      </c>
      <c r="BG22" s="33" t="e">
        <f>BG14</f>
        <v>#DIV/0!</v>
      </c>
      <c r="BH22" s="33" t="e">
        <f>BH14</f>
        <v>#DIV/0!</v>
      </c>
      <c r="BI22" s="33" t="e">
        <f>BI14</f>
        <v>#DIV/0!</v>
      </c>
      <c r="BJ22" s="33" t="e">
        <f>BJ14</f>
        <v>#DIV/0!</v>
      </c>
      <c r="BK22" s="29" t="e">
        <f>BK14</f>
        <v>#DIV/0!</v>
      </c>
    </row>
    <row r="23" spans="1:63">
      <c r="A23" s="17"/>
      <c r="B23" s="33" t="e">
        <f>B15+B22</f>
        <v>#DIV/0!</v>
      </c>
      <c r="C23" s="33" t="e">
        <f>C15+C22</f>
        <v>#DIV/0!</v>
      </c>
      <c r="D23" s="33" t="e">
        <f>D15+D22</f>
        <v>#DIV/0!</v>
      </c>
      <c r="E23" s="33" t="e">
        <f>E15+E22</f>
        <v>#DIV/0!</v>
      </c>
      <c r="F23" s="33" t="e">
        <f>F15+F22</f>
        <v>#DIV/0!</v>
      </c>
      <c r="G23" s="33" t="e">
        <f>G15+G22</f>
        <v>#DIV/0!</v>
      </c>
      <c r="H23" s="33" t="e">
        <f>H15+H22</f>
        <v>#DIV/0!</v>
      </c>
      <c r="I23" s="33" t="e">
        <f>I15+I22</f>
        <v>#DIV/0!</v>
      </c>
      <c r="J23" s="33" t="e">
        <f>J15+J22</f>
        <v>#DIV/0!</v>
      </c>
      <c r="K23" s="33" t="e">
        <f>K15+K22</f>
        <v>#DIV/0!</v>
      </c>
      <c r="L23" s="33" t="e">
        <f>L15+L22</f>
        <v>#DIV/0!</v>
      </c>
      <c r="M23" s="33" t="e">
        <f>M15+M22</f>
        <v>#DIV/0!</v>
      </c>
      <c r="N23" s="33" t="e">
        <f>N15+N22</f>
        <v>#DIV/0!</v>
      </c>
      <c r="O23" s="33" t="e">
        <f>O15+O22</f>
        <v>#DIV/0!</v>
      </c>
      <c r="P23" s="33" t="e">
        <f>P15+P22</f>
        <v>#DIV/0!</v>
      </c>
      <c r="Q23" s="33" t="e">
        <f>Q15+Q22</f>
        <v>#DIV/0!</v>
      </c>
      <c r="R23" s="33" t="e">
        <f>R15+R22</f>
        <v>#DIV/0!</v>
      </c>
      <c r="S23" s="33" t="e">
        <f>S15+S22</f>
        <v>#DIV/0!</v>
      </c>
      <c r="T23" s="33" t="e">
        <f>T15+T22</f>
        <v>#DIV/0!</v>
      </c>
      <c r="U23" s="33" t="e">
        <f>U15+U22</f>
        <v>#DIV/0!</v>
      </c>
      <c r="V23" s="23" t="e">
        <f>V15+V22</f>
        <v>#DIV/0!</v>
      </c>
      <c r="W23" s="33" t="e">
        <f>W15+W22</f>
        <v>#DIV/0!</v>
      </c>
      <c r="X23" s="33" t="e">
        <f>X15+X22</f>
        <v>#DIV/0!</v>
      </c>
      <c r="Y23" s="33" t="e">
        <f>Y15+Y22</f>
        <v>#DIV/0!</v>
      </c>
      <c r="Z23" s="33" t="e">
        <f>Z15+Z22</f>
        <v>#DIV/0!</v>
      </c>
      <c r="AA23" s="33" t="e">
        <f>AA15+AA22</f>
        <v>#DIV/0!</v>
      </c>
      <c r="AB23" s="33" t="e">
        <f>AB15+AB22</f>
        <v>#DIV/0!</v>
      </c>
      <c r="AC23" s="33" t="e">
        <f>AC15+AC22</f>
        <v>#DIV/0!</v>
      </c>
      <c r="AD23" s="33" t="e">
        <f>AD15+AD22</f>
        <v>#DIV/0!</v>
      </c>
      <c r="AE23" s="33" t="e">
        <f>AE15+AE22</f>
        <v>#DIV/0!</v>
      </c>
      <c r="AF23" s="33" t="e">
        <f>AF15+AF22</f>
        <v>#DIV/0!</v>
      </c>
      <c r="AG23" s="33" t="e">
        <f>AG15+AG22</f>
        <v>#DIV/0!</v>
      </c>
      <c r="AH23" s="33" t="e">
        <f>AH15+AH22</f>
        <v>#DIV/0!</v>
      </c>
      <c r="AI23" s="33" t="e">
        <f>AI15+AI22</f>
        <v>#DIV/0!</v>
      </c>
      <c r="AJ23" s="33" t="e">
        <f>AJ15+AJ22</f>
        <v>#DIV/0!</v>
      </c>
      <c r="AK23" s="33" t="e">
        <f>AK15+AK22</f>
        <v>#DIV/0!</v>
      </c>
      <c r="AL23" s="33" t="e">
        <f>AL15+AL22</f>
        <v>#DIV/0!</v>
      </c>
      <c r="AM23" s="33" t="e">
        <f>AM15+AM22</f>
        <v>#DIV/0!</v>
      </c>
      <c r="AN23" s="33" t="e">
        <f>AN15+AN22</f>
        <v>#DIV/0!</v>
      </c>
      <c r="AO23" s="33" t="e">
        <f>AO15+AO22</f>
        <v>#DIV/0!</v>
      </c>
      <c r="AP23" s="33" t="e">
        <f>AP15+AP22</f>
        <v>#DIV/0!</v>
      </c>
      <c r="AQ23" s="33" t="e">
        <f>AQ15+AQ22</f>
        <v>#DIV/0!</v>
      </c>
      <c r="AR23" s="33" t="e">
        <f>AR15+AR22</f>
        <v>#DIV/0!</v>
      </c>
      <c r="AS23" s="33" t="e">
        <f>AS15+AS22</f>
        <v>#DIV/0!</v>
      </c>
      <c r="AT23" s="33" t="e">
        <f>AT15+AT22</f>
        <v>#DIV/0!</v>
      </c>
      <c r="AU23" s="33" t="e">
        <f>AU15+AU22</f>
        <v>#DIV/0!</v>
      </c>
      <c r="AV23" s="33" t="e">
        <f>AV15+AV22</f>
        <v>#DIV/0!</v>
      </c>
      <c r="AW23" s="33" t="e">
        <f>AW15+AW22</f>
        <v>#DIV/0!</v>
      </c>
      <c r="AX23" s="33" t="e">
        <f>AX15+AX22</f>
        <v>#DIV/0!</v>
      </c>
      <c r="AY23" s="33" t="e">
        <f>AY15+AY22</f>
        <v>#DIV/0!</v>
      </c>
      <c r="AZ23" s="33" t="e">
        <f>AZ15+AZ22</f>
        <v>#DIV/0!</v>
      </c>
      <c r="BA23" s="33" t="e">
        <f>BA15+BA22</f>
        <v>#DIV/0!</v>
      </c>
      <c r="BB23" s="33" t="e">
        <f>BB15+BB22</f>
        <v>#DIV/0!</v>
      </c>
      <c r="BC23" s="33" t="e">
        <f>BC15+BC22</f>
        <v>#DIV/0!</v>
      </c>
      <c r="BD23" s="33" t="e">
        <f>BD15+BD22</f>
        <v>#DIV/0!</v>
      </c>
      <c r="BE23" s="33" t="e">
        <f>BE15+BE22</f>
        <v>#DIV/0!</v>
      </c>
      <c r="BF23" s="33" t="e">
        <f>BF15+BF22</f>
        <v>#DIV/0!</v>
      </c>
      <c r="BG23" s="33" t="e">
        <f>BG15+BG22</f>
        <v>#DIV/0!</v>
      </c>
      <c r="BH23" s="33" t="e">
        <f>BH15+BH22</f>
        <v>#DIV/0!</v>
      </c>
      <c r="BI23" s="33" t="e">
        <f>BI15+BI22</f>
        <v>#DIV/0!</v>
      </c>
      <c r="BJ23" s="33" t="e">
        <f>BJ15+BJ22</f>
        <v>#DIV/0!</v>
      </c>
      <c r="BK23" s="29" t="e">
        <f>BK15+BK22</f>
        <v>#DIV/0!</v>
      </c>
    </row>
    <row r="24" spans="1:63">
      <c r="A24" s="17"/>
      <c r="B24" s="33" t="e">
        <f>B16+B23</f>
        <v>#DIV/0!</v>
      </c>
      <c r="C24" s="33" t="e">
        <f>C16+C23</f>
        <v>#DIV/0!</v>
      </c>
      <c r="D24" s="33" t="e">
        <f>D16+D23</f>
        <v>#DIV/0!</v>
      </c>
      <c r="E24" s="33" t="e">
        <f>E16+E23</f>
        <v>#DIV/0!</v>
      </c>
      <c r="F24" s="33" t="e">
        <f>F16+F23</f>
        <v>#DIV/0!</v>
      </c>
      <c r="G24" s="33" t="e">
        <f>G16+G23</f>
        <v>#DIV/0!</v>
      </c>
      <c r="H24" s="33" t="e">
        <f>H16+H23</f>
        <v>#DIV/0!</v>
      </c>
      <c r="I24" s="33" t="e">
        <f>I16+I23</f>
        <v>#DIV/0!</v>
      </c>
      <c r="J24" s="33" t="e">
        <f>J16+J23</f>
        <v>#DIV/0!</v>
      </c>
      <c r="K24" s="33" t="e">
        <f>K16+K23</f>
        <v>#DIV/0!</v>
      </c>
      <c r="L24" s="33" t="e">
        <f>L16+L23</f>
        <v>#DIV/0!</v>
      </c>
      <c r="M24" s="33" t="e">
        <f>M16+M23</f>
        <v>#DIV/0!</v>
      </c>
      <c r="N24" s="33" t="e">
        <f>N16+N23</f>
        <v>#DIV/0!</v>
      </c>
      <c r="O24" s="33" t="e">
        <f>O16+O23</f>
        <v>#DIV/0!</v>
      </c>
      <c r="P24" s="33" t="e">
        <f>P16+P23</f>
        <v>#DIV/0!</v>
      </c>
      <c r="Q24" s="33" t="e">
        <f>Q16+Q23</f>
        <v>#DIV/0!</v>
      </c>
      <c r="R24" s="33" t="e">
        <f>R16+R23</f>
        <v>#DIV/0!</v>
      </c>
      <c r="S24" s="33" t="e">
        <f>S16+S23</f>
        <v>#DIV/0!</v>
      </c>
      <c r="T24" s="33" t="e">
        <f>T16+T23</f>
        <v>#DIV/0!</v>
      </c>
      <c r="U24" s="33" t="e">
        <f>U16+U23</f>
        <v>#DIV/0!</v>
      </c>
      <c r="V24" s="23" t="e">
        <f>V16+V23</f>
        <v>#DIV/0!</v>
      </c>
      <c r="W24" s="33" t="e">
        <f>W16+W23</f>
        <v>#DIV/0!</v>
      </c>
      <c r="X24" s="33" t="e">
        <f>X16+X23</f>
        <v>#DIV/0!</v>
      </c>
      <c r="Y24" s="33" t="e">
        <f>Y16+Y23</f>
        <v>#DIV/0!</v>
      </c>
      <c r="Z24" s="33" t="e">
        <f>Z16+Z23</f>
        <v>#DIV/0!</v>
      </c>
      <c r="AA24" s="33" t="e">
        <f>AA16+AA23</f>
        <v>#DIV/0!</v>
      </c>
      <c r="AB24" s="33" t="e">
        <f>AB16+AB23</f>
        <v>#DIV/0!</v>
      </c>
      <c r="AC24" s="33" t="e">
        <f>AC16+AC23</f>
        <v>#DIV/0!</v>
      </c>
      <c r="AD24" s="33" t="e">
        <f>AD16+AD23</f>
        <v>#DIV/0!</v>
      </c>
      <c r="AE24" s="33" t="e">
        <f>AE16+AE23</f>
        <v>#DIV/0!</v>
      </c>
      <c r="AF24" s="33" t="e">
        <f>AF16+AF23</f>
        <v>#DIV/0!</v>
      </c>
      <c r="AG24" s="33" t="e">
        <f>AG16+AG23</f>
        <v>#DIV/0!</v>
      </c>
      <c r="AH24" s="33" t="e">
        <f>AH16+AH23</f>
        <v>#DIV/0!</v>
      </c>
      <c r="AI24" s="33" t="e">
        <f>AI16+AI23</f>
        <v>#DIV/0!</v>
      </c>
      <c r="AJ24" s="33" t="e">
        <f>AJ16+AJ23</f>
        <v>#DIV/0!</v>
      </c>
      <c r="AK24" s="33" t="e">
        <f>AK16+AK23</f>
        <v>#DIV/0!</v>
      </c>
      <c r="AL24" s="33" t="e">
        <f>AL16+AL23</f>
        <v>#DIV/0!</v>
      </c>
      <c r="AM24" s="33" t="e">
        <f>AM16+AM23</f>
        <v>#DIV/0!</v>
      </c>
      <c r="AN24" s="33" t="e">
        <f>AN16+AN23</f>
        <v>#DIV/0!</v>
      </c>
      <c r="AO24" s="33" t="e">
        <f>AO16+AO23</f>
        <v>#DIV/0!</v>
      </c>
      <c r="AP24" s="33" t="e">
        <f>AP16+AP23</f>
        <v>#DIV/0!</v>
      </c>
      <c r="AQ24" s="33" t="e">
        <f>AQ16+AQ23</f>
        <v>#DIV/0!</v>
      </c>
      <c r="AR24" s="33" t="e">
        <f>AR16+AR23</f>
        <v>#DIV/0!</v>
      </c>
      <c r="AS24" s="33" t="e">
        <f>AS16+AS23</f>
        <v>#DIV/0!</v>
      </c>
      <c r="AT24" s="33" t="e">
        <f>AT16+AT23</f>
        <v>#DIV/0!</v>
      </c>
      <c r="AU24" s="33" t="e">
        <f>AU16+AU23</f>
        <v>#DIV/0!</v>
      </c>
      <c r="AV24" s="33" t="e">
        <f>AV16+AV23</f>
        <v>#DIV/0!</v>
      </c>
      <c r="AW24" s="33" t="e">
        <f>AW16+AW23</f>
        <v>#DIV/0!</v>
      </c>
      <c r="AX24" s="33" t="e">
        <f>AX16+AX23</f>
        <v>#DIV/0!</v>
      </c>
      <c r="AY24" s="33" t="e">
        <f>AY16+AY23</f>
        <v>#DIV/0!</v>
      </c>
      <c r="AZ24" s="33" t="e">
        <f>AZ16+AZ23</f>
        <v>#DIV/0!</v>
      </c>
      <c r="BA24" s="33" t="e">
        <f>BA16+BA23</f>
        <v>#DIV/0!</v>
      </c>
      <c r="BB24" s="33" t="e">
        <f>BB16+BB23</f>
        <v>#DIV/0!</v>
      </c>
      <c r="BC24" s="33" t="e">
        <f>BC16+BC23</f>
        <v>#DIV/0!</v>
      </c>
      <c r="BD24" s="33" t="e">
        <f>BD16+BD23</f>
        <v>#DIV/0!</v>
      </c>
      <c r="BE24" s="33" t="e">
        <f>BE16+BE23</f>
        <v>#DIV/0!</v>
      </c>
      <c r="BF24" s="33" t="e">
        <f>BF16+BF23</f>
        <v>#DIV/0!</v>
      </c>
      <c r="BG24" s="33" t="e">
        <f>BG16+BG23</f>
        <v>#DIV/0!</v>
      </c>
      <c r="BH24" s="33" t="e">
        <f>BH16+BH23</f>
        <v>#DIV/0!</v>
      </c>
      <c r="BI24" s="33" t="e">
        <f>BI16+BI23</f>
        <v>#DIV/0!</v>
      </c>
      <c r="BJ24" s="33" t="e">
        <f>BJ16+BJ23</f>
        <v>#DIV/0!</v>
      </c>
      <c r="BK24" s="29" t="e">
        <f>BK16+BK23</f>
        <v>#DIV/0!</v>
      </c>
    </row>
    <row r="25" spans="1:63">
      <c r="A25" s="17"/>
      <c r="B25" s="33" t="e">
        <f>B17+B24</f>
        <v>#DIV/0!</v>
      </c>
      <c r="C25" s="33" t="e">
        <f>C17+C24</f>
        <v>#DIV/0!</v>
      </c>
      <c r="D25" s="33" t="e">
        <f>D17+D24</f>
        <v>#DIV/0!</v>
      </c>
      <c r="E25" s="33" t="e">
        <f>E17+E24</f>
        <v>#DIV/0!</v>
      </c>
      <c r="F25" s="33" t="e">
        <f>F17+F24</f>
        <v>#DIV/0!</v>
      </c>
      <c r="G25" s="33" t="e">
        <f>G17+G24</f>
        <v>#DIV/0!</v>
      </c>
      <c r="H25" s="33" t="e">
        <f>H17+H24</f>
        <v>#DIV/0!</v>
      </c>
      <c r="I25" s="33" t="e">
        <f>I17+I24</f>
        <v>#DIV/0!</v>
      </c>
      <c r="J25" s="33" t="e">
        <f>J17+J24</f>
        <v>#DIV/0!</v>
      </c>
      <c r="K25" s="33" t="e">
        <f>K17+K24</f>
        <v>#DIV/0!</v>
      </c>
      <c r="L25" s="33" t="e">
        <f>L17+L24</f>
        <v>#DIV/0!</v>
      </c>
      <c r="M25" s="33" t="e">
        <f>M17+M24</f>
        <v>#DIV/0!</v>
      </c>
      <c r="N25" s="33" t="e">
        <f>N17+N24</f>
        <v>#DIV/0!</v>
      </c>
      <c r="O25" s="33" t="e">
        <f>O17+O24</f>
        <v>#DIV/0!</v>
      </c>
      <c r="P25" s="33" t="e">
        <f>P17+P24</f>
        <v>#DIV/0!</v>
      </c>
      <c r="Q25" s="33" t="e">
        <f>Q17+Q24</f>
        <v>#DIV/0!</v>
      </c>
      <c r="R25" s="33" t="e">
        <f>R17+R24</f>
        <v>#DIV/0!</v>
      </c>
      <c r="S25" s="33" t="e">
        <f>S17+S24</f>
        <v>#DIV/0!</v>
      </c>
      <c r="T25" s="33" t="e">
        <f>T17+T24</f>
        <v>#DIV/0!</v>
      </c>
      <c r="U25" s="33" t="e">
        <f>U17+U24</f>
        <v>#DIV/0!</v>
      </c>
      <c r="V25" s="23" t="e">
        <f>V17+V24</f>
        <v>#DIV/0!</v>
      </c>
      <c r="W25" s="33" t="e">
        <f>W17+W24</f>
        <v>#DIV/0!</v>
      </c>
      <c r="X25" s="33" t="e">
        <f>X17+X24</f>
        <v>#DIV/0!</v>
      </c>
      <c r="Y25" s="33" t="e">
        <f>Y17+Y24</f>
        <v>#DIV/0!</v>
      </c>
      <c r="Z25" s="33" t="e">
        <f>Z17+Z24</f>
        <v>#DIV/0!</v>
      </c>
      <c r="AA25" s="33" t="e">
        <f>AA17+AA24</f>
        <v>#DIV/0!</v>
      </c>
      <c r="AB25" s="33" t="e">
        <f>AB17+AB24</f>
        <v>#DIV/0!</v>
      </c>
      <c r="AC25" s="33" t="e">
        <f>AC17+AC24</f>
        <v>#DIV/0!</v>
      </c>
      <c r="AD25" s="33" t="e">
        <f>AD17+AD24</f>
        <v>#DIV/0!</v>
      </c>
      <c r="AE25" s="33" t="e">
        <f>AE17+AE24</f>
        <v>#DIV/0!</v>
      </c>
      <c r="AF25" s="33" t="e">
        <f>AF17+AF24</f>
        <v>#DIV/0!</v>
      </c>
      <c r="AG25" s="33" t="e">
        <f>AG17+AG24</f>
        <v>#DIV/0!</v>
      </c>
      <c r="AH25" s="33" t="e">
        <f>AH17+AH24</f>
        <v>#DIV/0!</v>
      </c>
      <c r="AI25" s="33" t="e">
        <f>AI17+AI24</f>
        <v>#DIV/0!</v>
      </c>
      <c r="AJ25" s="33" t="e">
        <f>AJ17+AJ24</f>
        <v>#DIV/0!</v>
      </c>
      <c r="AK25" s="33" t="e">
        <f>AK17+AK24</f>
        <v>#DIV/0!</v>
      </c>
      <c r="AL25" s="33" t="e">
        <f>AL17+AL24</f>
        <v>#DIV/0!</v>
      </c>
      <c r="AM25" s="33" t="e">
        <f>AM17+AM24</f>
        <v>#DIV/0!</v>
      </c>
      <c r="AN25" s="33" t="e">
        <f>AN17+AN24</f>
        <v>#DIV/0!</v>
      </c>
      <c r="AO25" s="33" t="e">
        <f>AO17+AO24</f>
        <v>#DIV/0!</v>
      </c>
      <c r="AP25" s="33" t="e">
        <f>AP17+AP24</f>
        <v>#DIV/0!</v>
      </c>
      <c r="AQ25" s="33" t="e">
        <f>AQ17+AQ24</f>
        <v>#DIV/0!</v>
      </c>
      <c r="AR25" s="33" t="e">
        <f>AR17+AR24</f>
        <v>#DIV/0!</v>
      </c>
      <c r="AS25" s="33" t="e">
        <f>AS17+AS24</f>
        <v>#DIV/0!</v>
      </c>
      <c r="AT25" s="33" t="e">
        <f>AT17+AT24</f>
        <v>#DIV/0!</v>
      </c>
      <c r="AU25" s="33" t="e">
        <f>AU17+AU24</f>
        <v>#DIV/0!</v>
      </c>
      <c r="AV25" s="33" t="e">
        <f>AV17+AV24</f>
        <v>#DIV/0!</v>
      </c>
      <c r="AW25" s="33" t="e">
        <f>AW17+AW24</f>
        <v>#DIV/0!</v>
      </c>
      <c r="AX25" s="33" t="e">
        <f>AX17+AX24</f>
        <v>#DIV/0!</v>
      </c>
      <c r="AY25" s="33" t="e">
        <f>AY17+AY24</f>
        <v>#DIV/0!</v>
      </c>
      <c r="AZ25" s="33" t="e">
        <f>AZ17+AZ24</f>
        <v>#DIV/0!</v>
      </c>
      <c r="BA25" s="33" t="e">
        <f>BA17+BA24</f>
        <v>#DIV/0!</v>
      </c>
      <c r="BB25" s="33" t="e">
        <f>BB17+BB24</f>
        <v>#DIV/0!</v>
      </c>
      <c r="BC25" s="33" t="e">
        <f>BC17+BC24</f>
        <v>#DIV/0!</v>
      </c>
      <c r="BD25" s="33" t="e">
        <f>BD17+BD24</f>
        <v>#DIV/0!</v>
      </c>
      <c r="BE25" s="33" t="e">
        <f>BE17+BE24</f>
        <v>#DIV/0!</v>
      </c>
      <c r="BF25" s="33" t="e">
        <f>BF17+BF24</f>
        <v>#DIV/0!</v>
      </c>
      <c r="BG25" s="33" t="e">
        <f>BG17+BG24</f>
        <v>#DIV/0!</v>
      </c>
      <c r="BH25" s="33" t="e">
        <f>BH17+BH24</f>
        <v>#DIV/0!</v>
      </c>
      <c r="BI25" s="33" t="e">
        <f>BI17+BI24</f>
        <v>#DIV/0!</v>
      </c>
      <c r="BJ25" s="33" t="e">
        <f>BJ17+BJ24</f>
        <v>#DIV/0!</v>
      </c>
      <c r="BK25" s="29" t="e">
        <f>BK17+BK24</f>
        <v>#DIV/0!</v>
      </c>
    </row>
    <row r="26" spans="1:63">
      <c r="A26" s="17"/>
      <c r="B26" s="33" t="e">
        <f>B18+B25</f>
        <v>#DIV/0!</v>
      </c>
      <c r="C26" s="33" t="e">
        <f>C18+C25</f>
        <v>#DIV/0!</v>
      </c>
      <c r="D26" s="33" t="e">
        <f>D18+D25</f>
        <v>#DIV/0!</v>
      </c>
      <c r="E26" s="33" t="e">
        <f>E18+E25</f>
        <v>#DIV/0!</v>
      </c>
      <c r="F26" s="33" t="e">
        <f>F18+F25</f>
        <v>#DIV/0!</v>
      </c>
      <c r="G26" s="33" t="e">
        <f>G18+G25</f>
        <v>#DIV/0!</v>
      </c>
      <c r="H26" s="33" t="e">
        <f>H18+H25</f>
        <v>#DIV/0!</v>
      </c>
      <c r="I26" s="33" t="e">
        <f>I18+I25</f>
        <v>#DIV/0!</v>
      </c>
      <c r="J26" s="33" t="e">
        <f>J18+J25</f>
        <v>#DIV/0!</v>
      </c>
      <c r="K26" s="33" t="e">
        <f>K18+K25</f>
        <v>#DIV/0!</v>
      </c>
      <c r="L26" s="33" t="e">
        <f>L18+L25</f>
        <v>#DIV/0!</v>
      </c>
      <c r="M26" s="33" t="e">
        <f>M18+M25</f>
        <v>#DIV/0!</v>
      </c>
      <c r="N26" s="33" t="e">
        <f>N18+N25</f>
        <v>#DIV/0!</v>
      </c>
      <c r="O26" s="33" t="e">
        <f>O18+O25</f>
        <v>#DIV/0!</v>
      </c>
      <c r="P26" s="33" t="e">
        <f>P18+P25</f>
        <v>#DIV/0!</v>
      </c>
      <c r="Q26" s="33" t="e">
        <f>Q18+Q25</f>
        <v>#DIV/0!</v>
      </c>
      <c r="R26" s="33" t="e">
        <f>R18+R25</f>
        <v>#DIV/0!</v>
      </c>
      <c r="S26" s="33" t="e">
        <f>S18+S25</f>
        <v>#DIV/0!</v>
      </c>
      <c r="T26" s="33" t="e">
        <f>T18+T25</f>
        <v>#DIV/0!</v>
      </c>
      <c r="U26" s="33" t="e">
        <f>U18+U25</f>
        <v>#DIV/0!</v>
      </c>
      <c r="V26" s="23" t="e">
        <f>V18+V25</f>
        <v>#DIV/0!</v>
      </c>
      <c r="W26" s="33" t="e">
        <f>W18+W25</f>
        <v>#DIV/0!</v>
      </c>
      <c r="X26" s="33" t="e">
        <f>X18+X25</f>
        <v>#DIV/0!</v>
      </c>
      <c r="Y26" s="33" t="e">
        <f>Y18+Y25</f>
        <v>#DIV/0!</v>
      </c>
      <c r="Z26" s="33" t="e">
        <f>Z18+Z25</f>
        <v>#DIV/0!</v>
      </c>
      <c r="AA26" s="33" t="e">
        <f>AA18+AA25</f>
        <v>#DIV/0!</v>
      </c>
      <c r="AB26" s="33" t="e">
        <f>AB18+AB25</f>
        <v>#DIV/0!</v>
      </c>
      <c r="AC26" s="33" t="e">
        <f>AC18+AC25</f>
        <v>#DIV/0!</v>
      </c>
      <c r="AD26" s="33" t="e">
        <f>AD18+AD25</f>
        <v>#DIV/0!</v>
      </c>
      <c r="AE26" s="33" t="e">
        <f>AE18+AE25</f>
        <v>#DIV/0!</v>
      </c>
      <c r="AF26" s="33" t="e">
        <f>AF18+AF25</f>
        <v>#DIV/0!</v>
      </c>
      <c r="AG26" s="33" t="e">
        <f>AG18+AG25</f>
        <v>#DIV/0!</v>
      </c>
      <c r="AH26" s="33" t="e">
        <f>AH18+AH25</f>
        <v>#DIV/0!</v>
      </c>
      <c r="AI26" s="33" t="e">
        <f>AI18+AI25</f>
        <v>#DIV/0!</v>
      </c>
      <c r="AJ26" s="33" t="e">
        <f>AJ18+AJ25</f>
        <v>#DIV/0!</v>
      </c>
      <c r="AK26" s="33" t="e">
        <f>AK18+AK25</f>
        <v>#DIV/0!</v>
      </c>
      <c r="AL26" s="33" t="e">
        <f>AL18+AL25</f>
        <v>#DIV/0!</v>
      </c>
      <c r="AM26" s="33" t="e">
        <f>AM18+AM25</f>
        <v>#DIV/0!</v>
      </c>
      <c r="AN26" s="33" t="e">
        <f>AN18+AN25</f>
        <v>#DIV/0!</v>
      </c>
      <c r="AO26" s="33" t="e">
        <f>AO18+AO25</f>
        <v>#DIV/0!</v>
      </c>
      <c r="AP26" s="33" t="e">
        <f>AP18+AP25</f>
        <v>#DIV/0!</v>
      </c>
      <c r="AQ26" s="33" t="e">
        <f>AQ18+AQ25</f>
        <v>#DIV/0!</v>
      </c>
      <c r="AR26" s="33" t="e">
        <f>AR18+AR25</f>
        <v>#DIV/0!</v>
      </c>
      <c r="AS26" s="33" t="e">
        <f>AS18+AS25</f>
        <v>#DIV/0!</v>
      </c>
      <c r="AT26" s="33" t="e">
        <f>AT18+AT25</f>
        <v>#DIV/0!</v>
      </c>
      <c r="AU26" s="33" t="e">
        <f>AU18+AU25</f>
        <v>#DIV/0!</v>
      </c>
      <c r="AV26" s="33" t="e">
        <f>AV18+AV25</f>
        <v>#DIV/0!</v>
      </c>
      <c r="AW26" s="33" t="e">
        <f>AW18+AW25</f>
        <v>#DIV/0!</v>
      </c>
      <c r="AX26" s="33" t="e">
        <f>AX18+AX25</f>
        <v>#DIV/0!</v>
      </c>
      <c r="AY26" s="33" t="e">
        <f>AY18+AY25</f>
        <v>#DIV/0!</v>
      </c>
      <c r="AZ26" s="33" t="e">
        <f>AZ18+AZ25</f>
        <v>#DIV/0!</v>
      </c>
      <c r="BA26" s="33" t="e">
        <f>BA18+BA25</f>
        <v>#DIV/0!</v>
      </c>
      <c r="BB26" s="33" t="e">
        <f>BB18+BB25</f>
        <v>#DIV/0!</v>
      </c>
      <c r="BC26" s="33" t="e">
        <f>BC18+BC25</f>
        <v>#DIV/0!</v>
      </c>
      <c r="BD26" s="33" t="e">
        <f>BD18+BD25</f>
        <v>#DIV/0!</v>
      </c>
      <c r="BE26" s="33" t="e">
        <f>BE18+BE25</f>
        <v>#DIV/0!</v>
      </c>
      <c r="BF26" s="33" t="e">
        <f>BF18+BF25</f>
        <v>#DIV/0!</v>
      </c>
      <c r="BG26" s="33" t="e">
        <f>BG18+BG25</f>
        <v>#DIV/0!</v>
      </c>
      <c r="BH26" s="33" t="e">
        <f>BH18+BH25</f>
        <v>#DIV/0!</v>
      </c>
      <c r="BI26" s="33" t="e">
        <f>BI18+BI25</f>
        <v>#DIV/0!</v>
      </c>
      <c r="BJ26" s="33" t="e">
        <f>BJ18+BJ25</f>
        <v>#DIV/0!</v>
      </c>
      <c r="BK26" s="29" t="e">
        <f>BK18+BK25</f>
        <v>#DIV/0!</v>
      </c>
    </row>
    <row r="27" spans="1:63">
      <c r="A27" s="17"/>
      <c r="B27" s="33" t="e">
        <f>B19+B26</f>
        <v>#DIV/0!</v>
      </c>
      <c r="C27" s="33" t="e">
        <f>C19+C26</f>
        <v>#DIV/0!</v>
      </c>
      <c r="D27" s="33" t="e">
        <f>D19+D26</f>
        <v>#DIV/0!</v>
      </c>
      <c r="E27" s="33" t="e">
        <f>E19+E26</f>
        <v>#DIV/0!</v>
      </c>
      <c r="F27" s="33" t="e">
        <f>F19+F26</f>
        <v>#DIV/0!</v>
      </c>
      <c r="G27" s="33" t="e">
        <f>G19+G26</f>
        <v>#DIV/0!</v>
      </c>
      <c r="H27" s="33" t="e">
        <f>H19+H26</f>
        <v>#DIV/0!</v>
      </c>
      <c r="I27" s="33" t="e">
        <f>I19+I26</f>
        <v>#DIV/0!</v>
      </c>
      <c r="J27" s="33" t="e">
        <f>J19+J26</f>
        <v>#DIV/0!</v>
      </c>
      <c r="K27" s="33" t="e">
        <f>K19+K26</f>
        <v>#DIV/0!</v>
      </c>
      <c r="L27" s="33" t="e">
        <f>L19+L26</f>
        <v>#DIV/0!</v>
      </c>
      <c r="M27" s="33" t="e">
        <f>M19+M26</f>
        <v>#DIV/0!</v>
      </c>
      <c r="N27" s="33" t="e">
        <f>N19+N26</f>
        <v>#DIV/0!</v>
      </c>
      <c r="O27" s="33" t="e">
        <f>O19+O26</f>
        <v>#DIV/0!</v>
      </c>
      <c r="P27" s="33" t="e">
        <f>P19+P26</f>
        <v>#DIV/0!</v>
      </c>
      <c r="Q27" s="33" t="e">
        <f>Q19+Q26</f>
        <v>#DIV/0!</v>
      </c>
      <c r="R27" s="33" t="e">
        <f>R19+R26</f>
        <v>#DIV/0!</v>
      </c>
      <c r="S27" s="33" t="e">
        <f>S19+S26</f>
        <v>#DIV/0!</v>
      </c>
      <c r="T27" s="33" t="e">
        <f>T19+T26</f>
        <v>#DIV/0!</v>
      </c>
      <c r="U27" s="33" t="e">
        <f>U19+U26</f>
        <v>#DIV/0!</v>
      </c>
      <c r="V27" s="23" t="e">
        <f>V19+V26</f>
        <v>#DIV/0!</v>
      </c>
      <c r="W27" s="33" t="e">
        <f>W19+W26</f>
        <v>#DIV/0!</v>
      </c>
      <c r="X27" s="33" t="e">
        <f>X19+X26</f>
        <v>#DIV/0!</v>
      </c>
      <c r="Y27" s="33" t="e">
        <f>Y19+Y26</f>
        <v>#DIV/0!</v>
      </c>
      <c r="Z27" s="33" t="e">
        <f>Z19+Z26</f>
        <v>#DIV/0!</v>
      </c>
      <c r="AA27" s="33" t="e">
        <f>AA19+AA26</f>
        <v>#DIV/0!</v>
      </c>
      <c r="AB27" s="33" t="e">
        <f>AB19+AB26</f>
        <v>#DIV/0!</v>
      </c>
      <c r="AC27" s="33" t="e">
        <f>AC19+AC26</f>
        <v>#DIV/0!</v>
      </c>
      <c r="AD27" s="33" t="e">
        <f>AD19+AD26</f>
        <v>#DIV/0!</v>
      </c>
      <c r="AE27" s="33" t="e">
        <f>AE19+AE26</f>
        <v>#DIV/0!</v>
      </c>
      <c r="AF27" s="33" t="e">
        <f>AF19+AF26</f>
        <v>#DIV/0!</v>
      </c>
      <c r="AG27" s="33" t="e">
        <f>AG19+AG26</f>
        <v>#DIV/0!</v>
      </c>
      <c r="AH27" s="33" t="e">
        <f>AH19+AH26</f>
        <v>#DIV/0!</v>
      </c>
      <c r="AI27" s="33" t="e">
        <f>AI19+AI26</f>
        <v>#DIV/0!</v>
      </c>
      <c r="AJ27" s="33" t="e">
        <f>AJ19+AJ26</f>
        <v>#DIV/0!</v>
      </c>
      <c r="AK27" s="33" t="e">
        <f>AK19+AK26</f>
        <v>#DIV/0!</v>
      </c>
      <c r="AL27" s="33" t="e">
        <f>AL19+AL26</f>
        <v>#DIV/0!</v>
      </c>
      <c r="AM27" s="33" t="e">
        <f>AM19+AM26</f>
        <v>#DIV/0!</v>
      </c>
      <c r="AN27" s="33" t="e">
        <f>AN19+AN26</f>
        <v>#DIV/0!</v>
      </c>
      <c r="AO27" s="33" t="e">
        <f>AO19+AO26</f>
        <v>#DIV/0!</v>
      </c>
      <c r="AP27" s="33" t="e">
        <f>AP19+AP26</f>
        <v>#DIV/0!</v>
      </c>
      <c r="AQ27" s="33" t="e">
        <f>AQ19+AQ26</f>
        <v>#DIV/0!</v>
      </c>
      <c r="AR27" s="33" t="e">
        <f>AR19+AR26</f>
        <v>#DIV/0!</v>
      </c>
      <c r="AS27" s="33" t="e">
        <f>AS19+AS26</f>
        <v>#DIV/0!</v>
      </c>
      <c r="AT27" s="33" t="e">
        <f>AT19+AT26</f>
        <v>#DIV/0!</v>
      </c>
      <c r="AU27" s="33" t="e">
        <f>AU19+AU26</f>
        <v>#DIV/0!</v>
      </c>
      <c r="AV27" s="33" t="e">
        <f>AV19+AV26</f>
        <v>#DIV/0!</v>
      </c>
      <c r="AW27" s="33" t="e">
        <f>AW19+AW26</f>
        <v>#DIV/0!</v>
      </c>
      <c r="AX27" s="33" t="e">
        <f>AX19+AX26</f>
        <v>#DIV/0!</v>
      </c>
      <c r="AY27" s="33" t="e">
        <f>AY19+AY26</f>
        <v>#DIV/0!</v>
      </c>
      <c r="AZ27" s="33" t="e">
        <f>AZ19+AZ26</f>
        <v>#DIV/0!</v>
      </c>
      <c r="BA27" s="33" t="e">
        <f>BA19+BA26</f>
        <v>#DIV/0!</v>
      </c>
      <c r="BB27" s="33" t="e">
        <f>BB19+BB26</f>
        <v>#DIV/0!</v>
      </c>
      <c r="BC27" s="33" t="e">
        <f>BC19+BC26</f>
        <v>#DIV/0!</v>
      </c>
      <c r="BD27" s="33" t="e">
        <f>BD19+BD26</f>
        <v>#DIV/0!</v>
      </c>
      <c r="BE27" s="33" t="e">
        <f>BE19+BE26</f>
        <v>#DIV/0!</v>
      </c>
      <c r="BF27" s="33" t="e">
        <f>BF19+BF26</f>
        <v>#DIV/0!</v>
      </c>
      <c r="BG27" s="33" t="e">
        <f>BG19+BG26</f>
        <v>#DIV/0!</v>
      </c>
      <c r="BH27" s="33" t="e">
        <f>BH19+BH26</f>
        <v>#DIV/0!</v>
      </c>
      <c r="BI27" s="33" t="e">
        <f>BI19+BI26</f>
        <v>#DIV/0!</v>
      </c>
      <c r="BJ27" s="33" t="e">
        <f>BJ19+BJ26</f>
        <v>#DIV/0!</v>
      </c>
      <c r="BK27" s="29" t="e">
        <f>BK19+BK26</f>
        <v>#DIV/0!</v>
      </c>
    </row>
    <row r="28" spans="1:63">
      <c r="A28" s="18"/>
      <c r="B28" s="33" t="e">
        <f>B20+B27</f>
        <v>#DIV/0!</v>
      </c>
      <c r="C28" s="33" t="e">
        <f>C20+C27</f>
        <v>#DIV/0!</v>
      </c>
      <c r="D28" s="33" t="e">
        <f>D20+D27</f>
        <v>#DIV/0!</v>
      </c>
      <c r="E28" s="33" t="e">
        <f>E20+E27</f>
        <v>#DIV/0!</v>
      </c>
      <c r="F28" s="33" t="e">
        <f>F20+F27</f>
        <v>#DIV/0!</v>
      </c>
      <c r="G28" s="33" t="e">
        <f>G20+G27</f>
        <v>#DIV/0!</v>
      </c>
      <c r="H28" s="33" t="e">
        <f>H20+H27</f>
        <v>#DIV/0!</v>
      </c>
      <c r="I28" s="33" t="e">
        <f>I20+I27</f>
        <v>#DIV/0!</v>
      </c>
      <c r="J28" s="33" t="e">
        <f>J20+J27</f>
        <v>#DIV/0!</v>
      </c>
      <c r="K28" s="33" t="e">
        <f>K20+K27</f>
        <v>#DIV/0!</v>
      </c>
      <c r="L28" s="33" t="e">
        <f>L20+L27</f>
        <v>#DIV/0!</v>
      </c>
      <c r="M28" s="33" t="e">
        <f>M20+M27</f>
        <v>#DIV/0!</v>
      </c>
      <c r="N28" s="33" t="e">
        <f>N20+N27</f>
        <v>#DIV/0!</v>
      </c>
      <c r="O28" s="33" t="e">
        <f>O20+O27</f>
        <v>#DIV/0!</v>
      </c>
      <c r="P28" s="33" t="e">
        <f>P20+P27</f>
        <v>#DIV/0!</v>
      </c>
      <c r="Q28" s="33" t="e">
        <f>Q20+Q27</f>
        <v>#DIV/0!</v>
      </c>
      <c r="R28" s="33" t="e">
        <f>R20+R27</f>
        <v>#DIV/0!</v>
      </c>
      <c r="S28" s="33" t="e">
        <f>S20+S27</f>
        <v>#DIV/0!</v>
      </c>
      <c r="T28" s="33" t="e">
        <f>T20+T27</f>
        <v>#DIV/0!</v>
      </c>
      <c r="U28" s="33" t="e">
        <f>U20+U27</f>
        <v>#DIV/0!</v>
      </c>
      <c r="V28" s="23" t="e">
        <f>V20+V27</f>
        <v>#DIV/0!</v>
      </c>
      <c r="W28" s="33" t="e">
        <f>W20+W27</f>
        <v>#DIV/0!</v>
      </c>
      <c r="X28" s="33" t="e">
        <f>X20+X27</f>
        <v>#DIV/0!</v>
      </c>
      <c r="Y28" s="33" t="e">
        <f>Y20+Y27</f>
        <v>#DIV/0!</v>
      </c>
      <c r="Z28" s="33" t="e">
        <f>Z20+Z27</f>
        <v>#DIV/0!</v>
      </c>
      <c r="AA28" s="33" t="e">
        <f>AA20+AA27</f>
        <v>#DIV/0!</v>
      </c>
      <c r="AB28" s="33" t="e">
        <f>AB20+AB27</f>
        <v>#DIV/0!</v>
      </c>
      <c r="AC28" s="33" t="e">
        <f>AC20+AC27</f>
        <v>#DIV/0!</v>
      </c>
      <c r="AD28" s="33" t="e">
        <f>AD20+AD27</f>
        <v>#DIV/0!</v>
      </c>
      <c r="AE28" s="33" t="e">
        <f>AE20+AE27</f>
        <v>#DIV/0!</v>
      </c>
      <c r="AF28" s="33" t="e">
        <f>AF20+AF27</f>
        <v>#DIV/0!</v>
      </c>
      <c r="AG28" s="33" t="e">
        <f>AG20+AG27</f>
        <v>#DIV/0!</v>
      </c>
      <c r="AH28" s="33" t="e">
        <f>AH20+AH27</f>
        <v>#DIV/0!</v>
      </c>
      <c r="AI28" s="33" t="e">
        <f>AI20+AI27</f>
        <v>#DIV/0!</v>
      </c>
      <c r="AJ28" s="33" t="e">
        <f>AJ20+AJ27</f>
        <v>#DIV/0!</v>
      </c>
      <c r="AK28" s="33" t="e">
        <f>AK20+AK27</f>
        <v>#DIV/0!</v>
      </c>
      <c r="AL28" s="33" t="e">
        <f>AL20+AL27</f>
        <v>#DIV/0!</v>
      </c>
      <c r="AM28" s="33" t="e">
        <f>AM20+AM27</f>
        <v>#DIV/0!</v>
      </c>
      <c r="AN28" s="33" t="e">
        <f>AN20+AN27</f>
        <v>#DIV/0!</v>
      </c>
      <c r="AO28" s="33" t="e">
        <f>AO20+AO27</f>
        <v>#DIV/0!</v>
      </c>
      <c r="AP28" s="33" t="e">
        <f>AP20+AP27</f>
        <v>#DIV/0!</v>
      </c>
      <c r="AQ28" s="33" t="e">
        <f>AQ20+AQ27</f>
        <v>#DIV/0!</v>
      </c>
      <c r="AR28" s="33" t="e">
        <f>AR20+AR27</f>
        <v>#DIV/0!</v>
      </c>
      <c r="AS28" s="33" t="e">
        <f>AS20+AS27</f>
        <v>#DIV/0!</v>
      </c>
      <c r="AT28" s="33" t="e">
        <f>AT20+AT27</f>
        <v>#DIV/0!</v>
      </c>
      <c r="AU28" s="33" t="e">
        <f>AU20+AU27</f>
        <v>#DIV/0!</v>
      </c>
      <c r="AV28" s="33" t="e">
        <f>AV20+AV27</f>
        <v>#DIV/0!</v>
      </c>
      <c r="AW28" s="33" t="e">
        <f>AW20+AW27</f>
        <v>#DIV/0!</v>
      </c>
      <c r="AX28" s="33" t="e">
        <f>AX20+AX27</f>
        <v>#DIV/0!</v>
      </c>
      <c r="AY28" s="33" t="e">
        <f>AY20+AY27</f>
        <v>#DIV/0!</v>
      </c>
      <c r="AZ28" s="33" t="e">
        <f>AZ20+AZ27</f>
        <v>#DIV/0!</v>
      </c>
      <c r="BA28" s="33" t="e">
        <f>BA20+BA27</f>
        <v>#DIV/0!</v>
      </c>
      <c r="BB28" s="33" t="e">
        <f>BB20+BB27</f>
        <v>#DIV/0!</v>
      </c>
      <c r="BC28" s="33" t="e">
        <f>BC20+BC27</f>
        <v>#DIV/0!</v>
      </c>
      <c r="BD28" s="33" t="e">
        <f>BD20+BD27</f>
        <v>#DIV/0!</v>
      </c>
      <c r="BE28" s="33" t="e">
        <f>BE20+BE27</f>
        <v>#DIV/0!</v>
      </c>
      <c r="BF28" s="33" t="e">
        <f>BF20+BF27</f>
        <v>#DIV/0!</v>
      </c>
      <c r="BG28" s="33" t="e">
        <f>BG20+BG27</f>
        <v>#DIV/0!</v>
      </c>
      <c r="BH28" s="33" t="e">
        <f>BH20+BH27</f>
        <v>#DIV/0!</v>
      </c>
      <c r="BI28" s="33" t="e">
        <f>BI20+BI27</f>
        <v>#DIV/0!</v>
      </c>
      <c r="BJ28" s="33" t="e">
        <f>BJ20+BJ27</f>
        <v>#DIV/0!</v>
      </c>
      <c r="BK28" s="29" t="e">
        <f>BK20+BK27</f>
        <v>#DIV/0!</v>
      </c>
    </row>
    <row r="29" spans="1:63">
      <c r="A29" s="35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2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28"/>
    </row>
    <row r="30" spans="1:63">
      <c r="A30" s="9" t="s">
        <v>45</v>
      </c>
      <c r="B30" s="30">
        <f>SUM(B6:B12)</f>
        <v>0</v>
      </c>
      <c r="C30" s="30">
        <f>SUM(C6:C12)</f>
        <v>0</v>
      </c>
      <c r="D30" s="30">
        <f>SUM(D6:D12)</f>
        <v>0</v>
      </c>
      <c r="E30" s="30">
        <f>SUM(E6:E12)</f>
        <v>0</v>
      </c>
      <c r="F30" s="30">
        <f>SUM(F6:F12)</f>
        <v>0</v>
      </c>
      <c r="G30" s="30">
        <f>SUM(G6:G12)</f>
        <v>0</v>
      </c>
      <c r="H30" s="30">
        <f>SUM(H6:H12)</f>
        <v>0</v>
      </c>
      <c r="I30" s="30">
        <f>SUM(I6:I12)</f>
        <v>0</v>
      </c>
      <c r="J30" s="30">
        <f>SUM(J6:J12)</f>
        <v>0</v>
      </c>
      <c r="K30" s="30">
        <f>SUM(K6:K12)</f>
        <v>0</v>
      </c>
      <c r="L30" s="30">
        <f>SUM(L6:L12)</f>
        <v>0</v>
      </c>
      <c r="M30" s="30">
        <f>SUM(M6:M12)</f>
        <v>0</v>
      </c>
      <c r="N30" s="30">
        <f>SUM(N6:N12)</f>
        <v>0</v>
      </c>
      <c r="O30" s="30">
        <f>SUM(O6:O12)</f>
        <v>0</v>
      </c>
      <c r="P30" s="30">
        <f>SUM(P6:P12)</f>
        <v>0</v>
      </c>
      <c r="Q30" s="30">
        <f>SUM(Q6:Q12)</f>
        <v>0</v>
      </c>
      <c r="R30" s="30">
        <f>SUM(R6:R12)</f>
        <v>0</v>
      </c>
      <c r="S30" s="30">
        <f>SUM(S6:S12)</f>
        <v>0</v>
      </c>
      <c r="T30" s="30">
        <f>SUM(T6:T12)</f>
        <v>0</v>
      </c>
      <c r="U30" s="30">
        <f>SUM(U6:U12)</f>
        <v>0</v>
      </c>
      <c r="V30" s="21">
        <f>SUM(V6:V12)</f>
        <v>0</v>
      </c>
      <c r="W30" s="30">
        <f>SUM(W6:W12)</f>
        <v>0</v>
      </c>
      <c r="X30" s="30">
        <f>SUM(X6:X12)</f>
        <v>0</v>
      </c>
      <c r="Y30" s="30">
        <f>SUM(Y6:Y12)</f>
        <v>0</v>
      </c>
      <c r="Z30" s="30">
        <f>SUM(Z6:Z12)</f>
        <v>0</v>
      </c>
      <c r="AA30" s="30">
        <f>SUM(AA6:AA12)</f>
        <v>0</v>
      </c>
      <c r="AB30" s="30">
        <f>SUM(AB6:AB12)</f>
        <v>0</v>
      </c>
      <c r="AC30" s="30">
        <f>SUM(AC6:AC12)</f>
        <v>0</v>
      </c>
      <c r="AD30" s="30">
        <f>SUM(AD6:AD12)</f>
        <v>0</v>
      </c>
      <c r="AE30" s="30">
        <f>SUM(AE6:AE12)</f>
        <v>0</v>
      </c>
      <c r="AF30" s="30">
        <f>SUM(AF6:AF12)</f>
        <v>0</v>
      </c>
      <c r="AG30" s="30">
        <f>SUM(AG6:AG12)</f>
        <v>0</v>
      </c>
      <c r="AH30" s="30">
        <f>SUM(AH6:AH12)</f>
        <v>0</v>
      </c>
      <c r="AI30" s="30">
        <f>SUM(AI6:AI12)</f>
        <v>0</v>
      </c>
      <c r="AJ30" s="30">
        <f>SUM(AJ6:AJ12)</f>
        <v>0</v>
      </c>
      <c r="AK30" s="30">
        <f>SUM(AK6:AK12)</f>
        <v>0</v>
      </c>
      <c r="AL30" s="30">
        <f>SUM(AL6:AL12)</f>
        <v>0</v>
      </c>
      <c r="AM30" s="30">
        <f>SUM(AM6:AM12)</f>
        <v>0</v>
      </c>
      <c r="AN30" s="30">
        <f>SUM(AN6:AN12)</f>
        <v>0</v>
      </c>
      <c r="AO30" s="30">
        <f>SUM(AO6:AO12)</f>
        <v>0</v>
      </c>
      <c r="AP30" s="30">
        <f>SUM(AP6:AP12)</f>
        <v>0</v>
      </c>
      <c r="AQ30" s="30">
        <f>SUM(AQ6:AQ12)</f>
        <v>0</v>
      </c>
      <c r="AR30" s="30">
        <f>SUM(AR6:AR12)</f>
        <v>0</v>
      </c>
      <c r="AS30" s="30">
        <f>SUM(AS6:AS12)</f>
        <v>0</v>
      </c>
      <c r="AT30" s="30">
        <f>SUM(AT6:AT12)</f>
        <v>0</v>
      </c>
      <c r="AU30" s="30">
        <f>SUM(AU6:AU12)</f>
        <v>0</v>
      </c>
      <c r="AV30" s="30">
        <f>SUM(AV6:AV12)</f>
        <v>0</v>
      </c>
      <c r="AW30" s="30">
        <f>SUM(AW6:AW12)</f>
        <v>0</v>
      </c>
      <c r="AX30" s="30">
        <f>SUM(AX6:AX12)</f>
        <v>0</v>
      </c>
      <c r="AY30" s="30">
        <f>SUM(AY6:AY12)</f>
        <v>0</v>
      </c>
      <c r="AZ30" s="30">
        <f>SUM(AZ6:AZ12)</f>
        <v>0</v>
      </c>
      <c r="BA30" s="30">
        <f>SUM(BA6:BA12)</f>
        <v>0</v>
      </c>
      <c r="BB30" s="30">
        <f>SUM(BB6:BB12)</f>
        <v>0</v>
      </c>
      <c r="BC30" s="30">
        <f>SUM(BC6:BC12)</f>
        <v>0</v>
      </c>
      <c r="BD30" s="30">
        <f>SUM(BD6:BD12)</f>
        <v>0</v>
      </c>
      <c r="BE30" s="30">
        <f>SUM(BE6:BE12)</f>
        <v>0</v>
      </c>
      <c r="BF30" s="30">
        <f>SUM(BF6:BF12)</f>
        <v>0</v>
      </c>
      <c r="BG30" s="30">
        <f>SUM(BG6:BG12)</f>
        <v>0</v>
      </c>
      <c r="BH30" s="30">
        <f>SUM(BH6:BH12)</f>
        <v>0</v>
      </c>
      <c r="BI30" s="30">
        <f>SUM(BI6:BI12)</f>
        <v>0</v>
      </c>
      <c r="BJ30" s="30">
        <f>SUM(BJ6:BJ12)</f>
        <v>0</v>
      </c>
      <c r="BK30" s="27">
        <f>SUM(BK6:BK12)</f>
        <v>0</v>
      </c>
    </row>
    <row r="31" spans="1:63">
      <c r="A31" s="18" t="s">
        <v>46</v>
      </c>
      <c r="B31" s="36">
        <f>B4-B30</f>
        <v>0</v>
      </c>
      <c r="C31" s="36">
        <f>C4-C30</f>
        <v>0</v>
      </c>
      <c r="D31" s="36">
        <f>D4-D30</f>
        <v>0</v>
      </c>
      <c r="E31" s="36">
        <f>E4-E30</f>
        <v>0</v>
      </c>
      <c r="F31" s="36">
        <f>F4-F30</f>
        <v>0</v>
      </c>
      <c r="G31" s="36">
        <f>G4-G30</f>
        <v>0</v>
      </c>
      <c r="H31" s="36">
        <f>H4-H30</f>
        <v>0</v>
      </c>
      <c r="I31" s="36">
        <f>I4-I30</f>
        <v>0</v>
      </c>
      <c r="J31" s="36">
        <f>J4-J30</f>
        <v>0</v>
      </c>
      <c r="K31" s="36">
        <f>K4-K30</f>
        <v>0</v>
      </c>
      <c r="L31" s="36">
        <f>L4-L30</f>
        <v>0</v>
      </c>
      <c r="M31" s="36">
        <f>M4-M30</f>
        <v>0</v>
      </c>
      <c r="N31" s="36">
        <f>N4-N30</f>
        <v>0</v>
      </c>
      <c r="O31" s="36">
        <f>O4-O30</f>
        <v>0</v>
      </c>
      <c r="P31" s="36">
        <f>P4-P30</f>
        <v>0</v>
      </c>
      <c r="Q31" s="36">
        <f>Q4-Q30</f>
        <v>0</v>
      </c>
      <c r="R31" s="36">
        <f>R4-R30</f>
        <v>0</v>
      </c>
      <c r="S31" s="36">
        <f>S4-S30</f>
        <v>0</v>
      </c>
      <c r="T31" s="36">
        <f>T4-T30</f>
        <v>0</v>
      </c>
      <c r="U31" s="36">
        <f>U4-U30</f>
        <v>0</v>
      </c>
      <c r="V31" s="37">
        <f>V4-V30</f>
        <v>0</v>
      </c>
      <c r="W31" s="36">
        <f>W4-W30</f>
        <v>0</v>
      </c>
      <c r="X31" s="36">
        <f>X4-X30</f>
        <v>0</v>
      </c>
      <c r="Y31" s="36">
        <f>Y4-Y30</f>
        <v>0</v>
      </c>
      <c r="Z31" s="36">
        <f>Z4-Z30</f>
        <v>0</v>
      </c>
      <c r="AA31" s="36">
        <f>AA4-AA30</f>
        <v>0</v>
      </c>
      <c r="AB31" s="36">
        <f>AB4-AB30</f>
        <v>0</v>
      </c>
      <c r="AC31" s="36">
        <f>AC4-AC30</f>
        <v>0</v>
      </c>
      <c r="AD31" s="36">
        <f>AD4-AD30</f>
        <v>0</v>
      </c>
      <c r="AE31" s="36">
        <f>AE4-AE30</f>
        <v>0</v>
      </c>
      <c r="AF31" s="36">
        <f>AF4-AF30</f>
        <v>0</v>
      </c>
      <c r="AG31" s="36">
        <f>AG4-AG30</f>
        <v>0</v>
      </c>
      <c r="AH31" s="36">
        <f>AH4-AH30</f>
        <v>0</v>
      </c>
      <c r="AI31" s="36">
        <f>AI4-AI30</f>
        <v>0</v>
      </c>
      <c r="AJ31" s="36">
        <f>AJ4-AJ30</f>
        <v>0</v>
      </c>
      <c r="AK31" s="36">
        <f>AK4-AK30</f>
        <v>0</v>
      </c>
      <c r="AL31" s="36">
        <f>AL4-AL30</f>
        <v>0</v>
      </c>
      <c r="AM31" s="36">
        <f>AM4-AM30</f>
        <v>0</v>
      </c>
      <c r="AN31" s="36">
        <f>AN4-AN30</f>
        <v>0</v>
      </c>
      <c r="AO31" s="36">
        <f>AO4-AO30</f>
        <v>0</v>
      </c>
      <c r="AP31" s="36">
        <f>AP4-AP30</f>
        <v>0</v>
      </c>
      <c r="AQ31" s="36">
        <f>AQ4-AQ30</f>
        <v>0</v>
      </c>
      <c r="AR31" s="36">
        <f>AR4-AR30</f>
        <v>0</v>
      </c>
      <c r="AS31" s="36">
        <f>AS4-AS30</f>
        <v>0</v>
      </c>
      <c r="AT31" s="36">
        <f>AT4-AT30</f>
        <v>0</v>
      </c>
      <c r="AU31" s="36">
        <f>AU4-AU30</f>
        <v>0</v>
      </c>
      <c r="AV31" s="36">
        <f>AV4-AV30</f>
        <v>0</v>
      </c>
      <c r="AW31" s="36">
        <f>AW4-AW30</f>
        <v>0</v>
      </c>
      <c r="AX31" s="36">
        <f>AX4-AX30</f>
        <v>0</v>
      </c>
      <c r="AY31" s="36">
        <f>AY4-AY30</f>
        <v>0</v>
      </c>
      <c r="AZ31" s="36">
        <f>AZ4-AZ30</f>
        <v>0</v>
      </c>
      <c r="BA31" s="36">
        <f>BA4-BA30</f>
        <v>0</v>
      </c>
      <c r="BB31" s="36">
        <f>BB4-BB30</f>
        <v>0</v>
      </c>
      <c r="BC31" s="36">
        <f>BC4-BC30</f>
        <v>0</v>
      </c>
      <c r="BD31" s="36">
        <f>BD4-BD30</f>
        <v>0</v>
      </c>
      <c r="BE31" s="36">
        <f>BE4-BE30</f>
        <v>0</v>
      </c>
      <c r="BF31" s="36">
        <f>BF4-BF30</f>
        <v>0</v>
      </c>
      <c r="BG31" s="36">
        <f>BG4-BG30</f>
        <v>0</v>
      </c>
      <c r="BH31" s="36">
        <f>BH4-BH30</f>
        <v>0</v>
      </c>
      <c r="BI31" s="36">
        <f>BI4-BI30</f>
        <v>0</v>
      </c>
      <c r="BJ31" s="36">
        <f>BJ4-BJ30</f>
        <v>0</v>
      </c>
      <c r="BK31" s="38">
        <f>BK4-BK30</f>
        <v>0</v>
      </c>
    </row>
  </sheetData>
  <printOptions>
    <extLst>
      <ext uri="smNativeData">
        <pm:pageFlags xmlns:pm="smNativeData" id="15829136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2913666" l="56" r="56" t="56" b="56" borderId="0" fillId="0" vertical="0"/>
        <pm:footer xmlns:pm="smNativeData" id="1582913666" l="56" r="56" t="56" b="56" borderId="0" fillId="0" vertical="2"/>
        <pm:paperBin xmlns:pm="smNativeData" id="1582913666" Id="0" type="0" value="0"/>
        <pm:paperBin xmlns:pm="smNativeData" id="1582913666" Id="1" type="0" value="0"/>
      </ext>
    </extLst>
  </headerFooter>
  <extLst>
    <ext uri="smNativeData">
      <pm:sheetPrefs xmlns:pm="smNativeData" day="158291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</cp:lastModifiedBy>
  <cp:revision>0</cp:revision>
  <dcterms:created xsi:type="dcterms:W3CDTF">2012-10-30T20:36:58Z</dcterms:created>
  <dcterms:modified xsi:type="dcterms:W3CDTF">2020-02-28T18:14:26Z</dcterms:modified>
</cp:coreProperties>
</file>