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Assumptions" sheetId="1" r:id="rId1"/>
    <sheet name="Model" sheetId="2" r:id="rId2"/>
    <sheet name="AuditPractice" sheetId="3" r:id="rId3"/>
    <sheet name="CashLoop" sheetId="4" r:id="rId4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1" sqref="A1"/>
    </sheetView>
  </sheetViews>
  <sheetFormatPr defaultRowHeight="15"/>
  <sheetData>
    <row r="1" spans="1:4">
      <c r="A1" s="1" t="inlineStr">
        <is>
          <t>Model Assumptions</t>
        </is>
      </c>
      <c r="B1"/>
    </row>
    <row r="2" spans="1:4">
      <c r="A2"/>
      <c r="B2"/>
    </row>
    <row r="3" spans="1:4">
      <c r="A3" t="inlineStr">
        <is>
          <t>Starting Units (Month 1)</t>
        </is>
      </c>
      <c r="B3">
        <v>800</v>
      </c>
    </row>
    <row r="4" spans="1:4">
      <c r="A4" t="inlineStr">
        <is>
          <t>Monthly Growth Rate</t>
        </is>
      </c>
      <c r="B4"/>
    </row>
    <row r="5" spans="1:4">
      <c r="A5" t="inlineStr">
        <is>
          <t>Price per Unit ($)</t>
        </is>
      </c>
      <c r="B5"/>
    </row>
    <row r="6" spans="1:4">
      <c r="A6" t="inlineStr">
        <is>
          <t>Cost per Unit ($)</t>
        </is>
      </c>
      <c r="B6">
        <v>21.0</v>
      </c>
    </row>
    <row r="7" spans="1:4">
      <c r="A7" t="inlineStr">
        <is>
          <t>Monthly Operating Expenses ($)</t>
        </is>
      </c>
      <c r="B7">
        <v>12000.0</v>
      </c>
    </row>
    <row r="8" spans="1:4">
      <c r="A8"/>
      <c r="B8"/>
    </row>
    <row r="9" spans="1:4">
      <c r="A9" t="inlineStr">
        <is>
          <t>Scenario Selection (1=Base, 2=Best, 3=Worst)</t>
        </is>
      </c>
      <c r="B9">
        <v>2</v>
      </c>
    </row>
    <row r="10" spans="1:4">
      <c r="A10"/>
      <c r="B10"/>
    </row>
    <row r="11" spans="1:4">
      <c r="A11" s="1" t="inlineStr">
        <is>
          <t>Scenario ID</t>
        </is>
      </c>
      <c r="B11" s="1" t="inlineStr">
        <is>
          <t>Name</t>
        </is>
      </c>
      <c r="C11" s="1" t="inlineStr">
        <is>
          <t>Growth Rate</t>
        </is>
      </c>
      <c r="D11" s="1" t="inlineStr">
        <is>
          <t>Price per Unit ($)</t>
        </is>
      </c>
    </row>
    <row r="12" spans="1:4">
      <c r="A12">
        <v>1</v>
      </c>
      <c r="B12" t="inlineStr">
        <is>
          <t>Base Case</t>
        </is>
      </c>
      <c r="C12">
        <v>0.06</v>
      </c>
      <c r="D12">
        <v>45.0</v>
      </c>
    </row>
    <row r="13" spans="1:4">
      <c r="A13">
        <v>2</v>
      </c>
      <c r="B13" t="inlineStr">
        <is>
          <t>Best Case</t>
        </is>
      </c>
      <c r="C13">
        <v>0.08</v>
      </c>
      <c r="D13">
        <v>47.0</v>
      </c>
    </row>
    <row r="14" spans="1:4">
      <c r="A14">
        <v>3</v>
      </c>
      <c r="B14" t="inlineStr">
        <is>
          <t>Worst Case</t>
        </is>
      </c>
      <c r="C14">
        <v>0.04</v>
      </c>
      <c r="D14">
        <v>43.0</v>
      </c>
    </row>
    <row r="15" spans="1:4">
      <c r="A15"/>
      <c r="B15"/>
      <c r="C15"/>
      <c r="D15"/>
    </row>
    <row r="16" spans="1:4">
      <c r="A16" t="inlineStr">
        <is>
          <t>Active Growth Rate</t>
        </is>
      </c>
      <c r="B16">
        <f>IF($B$9=1,$C$12,IF($B$9=2,$C$13,$C$14))</f>
        <v>0.08</v>
      </c>
    </row>
    <row r="17" spans="1:4">
      <c r="A17" t="inlineStr">
        <is>
          <t>Active Price per Unit ($)</t>
        </is>
      </c>
      <c r="B17">
        <f>IF($B$9=1,$D$12,IF($B$9=2,$D$13,$D$14))</f>
        <v>47.0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1" sqref="A1"/>
    </sheetView>
  </sheetViews>
  <sheetFormatPr defaultRowHeight="15"/>
  <sheetData>
    <row r="1" spans="1:7">
      <c r="A1" s="1" t="inlineStr">
        <is>
          <t>Metric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Month 3</t>
        </is>
      </c>
      <c r="E1" s="1" t="inlineStr">
        <is>
          <t>Month 4</t>
        </is>
      </c>
      <c r="F1" s="1" t="inlineStr">
        <is>
          <t>Month 5</t>
        </is>
      </c>
      <c r="G1" s="1" t="inlineStr">
        <is>
          <t>Month 6</t>
        </is>
      </c>
    </row>
    <row r="2" spans="1:7">
      <c r="A2" t="inlineStr">
        <is>
          <t>Units Sold</t>
        </is>
      </c>
      <c r="B2">
        <f>=Assumptions!B3</f>
        <v>800</v>
      </c>
      <c r="C2">
        <f>=B2*(1+Assumptions!B16)</f>
        <v>864.0</v>
      </c>
      <c r="D2">
        <f>=C2*(1+Assumptions!B16)</f>
        <v>933.12</v>
      </c>
      <c r="E2">
        <f>=D2*(1+Assumptions!B16)</f>
        <v>1007.77</v>
      </c>
      <c r="F2">
        <f>=E2*(1+Assumptions!B16)</f>
        <v>1088.39</v>
      </c>
      <c r="G2">
        <f>=F2*(1+Assumptions!B16)</f>
        <v>1175.46</v>
      </c>
    </row>
    <row r="3" spans="1:7">
      <c r="A3" t="inlineStr">
        <is>
          <t>Revenue ($)</t>
        </is>
      </c>
      <c r="B3">
        <f>=B2*Assumptions!B17</f>
        <v>37600.0</v>
      </c>
      <c r="C3">
        <f>=C2*Assumptions!B17</f>
        <v>40608.0</v>
      </c>
      <c r="D3">
        <f>=D2*Assumptions!B17</f>
        <v>43856.64</v>
      </c>
      <c r="E3">
        <f>=E2*Assumptions!B17</f>
        <v>47365.19</v>
      </c>
      <c r="F3">
        <f>=F2*Assumptions!B17</f>
        <v>51154.33</v>
      </c>
      <c r="G3">
        <f>=G2*Assumptions!B17</f>
        <v>55246.62</v>
      </c>
    </row>
    <row r="4" spans="1:7">
      <c r="A4" t="inlineStr">
        <is>
          <t>Cost of Goods Sold ($)</t>
        </is>
      </c>
      <c r="B4">
        <f>=B2*Assumptions!B6</f>
        <v>16800.0</v>
      </c>
      <c r="C4">
        <f>=C2*Assumptions!B6</f>
        <v>18144.0</v>
      </c>
      <c r="D4">
        <f>=D2*Assumptions!B6</f>
        <v>19595.52</v>
      </c>
      <c r="E4">
        <f>=E2*Assumptions!B6</f>
        <v>21163.17</v>
      </c>
      <c r="F4">
        <f>=F2*Assumptions!B6</f>
        <v>22856.19</v>
      </c>
      <c r="G4">
        <f>=G2*Assumptions!B6</f>
        <v>24684.66</v>
      </c>
    </row>
    <row r="5" spans="1:7">
      <c r="A5" t="inlineStr">
        <is>
          <t>Gross Profit ($)</t>
        </is>
      </c>
      <c r="B5">
        <f>=B3-B4</f>
        <v>20800.0</v>
      </c>
      <c r="C5">
        <f>=C3-C4</f>
        <v>22464.0</v>
      </c>
      <c r="D5">
        <f>=D3-D4</f>
        <v>24261.12</v>
      </c>
      <c r="E5">
        <f>=E3-E4</f>
        <v>26202.02</v>
      </c>
      <c r="F5">
        <f>=F3-F4</f>
        <v>28298.14</v>
      </c>
      <c r="G5">
        <f>=G3-G4</f>
        <v>30561.96</v>
      </c>
    </row>
    <row r="6" spans="1:7">
      <c r="A6" t="inlineStr">
        <is>
          <t>Operating Expenses ($)</t>
        </is>
      </c>
      <c r="B6">
        <f>=Assumptions!B7</f>
        <v>12000.0</v>
      </c>
      <c r="C6">
        <f>=Assumptions!B7</f>
        <v>12000.0</v>
      </c>
      <c r="D6">
        <f>=Assumptions!B7</f>
        <v>12000.0</v>
      </c>
      <c r="E6">
        <f>=Assumptions!B7</f>
        <v>12000.0</v>
      </c>
      <c r="F6">
        <f>=Assumptions!B7</f>
        <v>12000.0</v>
      </c>
      <c r="G6">
        <f>=Assumptions!B7</f>
        <v>12000.0</v>
      </c>
    </row>
    <row r="7" spans="1:7">
      <c r="A7" t="inlineStr">
        <is>
          <t>Net Income ($)</t>
        </is>
      </c>
      <c r="B7">
        <f>=B5-B6</f>
        <v>8800.0</v>
      </c>
      <c r="C7">
        <f>=C5-C6</f>
        <v>10464.0</v>
      </c>
      <c r="D7">
        <f>=D5-D6</f>
        <v>12261.12</v>
      </c>
      <c r="E7">
        <f>=E5-E6</f>
        <v>14202.02</v>
      </c>
      <c r="F7">
        <f>=F5-F6</f>
        <v>16298.14</v>
      </c>
      <c r="G7">
        <f>=G5-G6</f>
        <v>18561.96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1" sqref="A1"/>
    </sheetView>
  </sheetViews>
  <sheetFormatPr defaultRowHeight="15"/>
  <sheetData>
    <row r="1" spans="1:2">
      <c r="A1" s="1" t="inlineStr">
        <is>
          <t>Audit View</t>
        </is>
      </c>
      <c r="B1"/>
    </row>
    <row r="2" spans="1:2">
      <c r="A2"/>
      <c r="B2"/>
    </row>
    <row r="3" spans="1:2">
      <c r="A3" s="1" t="inlineStr">
        <is>
          <t>Metric</t>
        </is>
      </c>
      <c r="B3" s="1" t="inlineStr">
        <is>
          <t>Value</t>
        </is>
      </c>
    </row>
    <row r="4" spans="1:2">
      <c r="A4" t="inlineStr">
        <is>
          <t>Month 6 Units</t>
        </is>
      </c>
      <c r="B4">
        <f>=Model!G2</f>
      </c>
    </row>
    <row r="5" spans="1:2">
      <c r="A5" t="inlineStr">
        <is>
          <t>Month 6 Revenue ($)</t>
        </is>
      </c>
      <c r="B5">
        <f>=Model!G3</f>
      </c>
    </row>
    <row r="6" spans="1:2">
      <c r="A6" t="inlineStr">
        <is>
          <t>Month 6 Net Income ($)</t>
        </is>
      </c>
      <c r="B6">
        <f>=Model!G7</f>
      </c>
    </row>
    <row r="7" spans="1:2">
      <c r="A7"/>
      <c r="B7"/>
    </row>
    <row r="8" spans="1:2">
      <c r="A8" t="inlineStr">
        <is>
          <t>Cumulative Net Income ($)</t>
        </is>
      </c>
      <c r="B8">
        <f>=SUM(Model!B7:G7)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Circular Cash Forecast</t>
        </is>
      </c>
      <c r="B1"/>
    </row>
    <row r="2" spans="1:2">
      <c r="A2"/>
      <c r="B2"/>
    </row>
    <row r="3" spans="1:2">
      <c r="A3" t="inlineStr">
        <is>
          <t>Beginning Cash ($)</t>
        </is>
      </c>
      <c r="B3">
        <v>20000</v>
      </c>
    </row>
    <row r="4" spans="1:2">
      <c r="A4" t="inlineStr">
        <is>
          <t>Operating Cash Flow ($)</t>
        </is>
      </c>
      <c r="B4">
        <f>=SUM(Model!B7:G7)</f>
      </c>
    </row>
    <row r="5" spans="1:2">
      <c r="A5" t="inlineStr">
        <is>
          <t>Interest Rate</t>
        </is>
      </c>
      <c r="B5">
        <v>0.02</v>
      </c>
    </row>
    <row r="6" spans="1:2">
      <c r="A6" t="inlineStr">
        <is>
          <t>Interest Income ($)</t>
        </is>
      </c>
      <c r="B6"/>
    </row>
    <row r="7" spans="1:2">
      <c r="A7" t="inlineStr">
        <is>
          <t>Ending Cash ($)</t>
        </is>
      </c>
      <c r="B7"/>
    </row>
    <row r="8" spans="1:2">
      <c r="A8"/>
      <c r="B8"/>
    </row>
    <row r="9" spans="1:2">
      <c r="A9" t="inlineStr">
        <is>
          <t>Note:</t>
        </is>
      </c>
      <c r="B9" t="inlineStr">
        <is>
          <t/>
        </is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Model</vt:lpstr>
      <vt:lpstr>AuditPractice</vt:lpstr>
      <vt:lpstr>CashLoop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