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4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b\Documents\LHCb\ddecay\"/>
    </mc:Choice>
  </mc:AlternateContent>
  <xr:revisionPtr revIDLastSave="0" documentId="13_ncr:1_{76A938B5-F5FB-4DC8-998F-74261FEA5BCF}" xr6:coauthVersionLast="46" xr6:coauthVersionMax="46" xr10:uidLastSave="{00000000-0000-0000-0000-000000000000}"/>
  <bookViews>
    <workbookView xWindow="-120" yWindow="-120" windowWidth="29040" windowHeight="15840" firstSheet="2" activeTab="3" xr2:uid="{87EEAC3C-FA2D-401C-8E53-C708F608E3E5}"/>
  </bookViews>
  <sheets>
    <sheet name="all data" sheetId="1" r:id="rId1"/>
    <sheet name="all data &gt;1.5ps" sheetId="11" r:id="rId2"/>
    <sheet name="all data 1.5ps BAD" sheetId="8" r:id="rId3"/>
    <sheet name="all data comparison" sheetId="10" r:id="rId4"/>
    <sheet name="positive ALL" sheetId="5" r:id="rId5"/>
    <sheet name="negative ALL" sheetId="6" r:id="rId6"/>
    <sheet name="posneg comparison" sheetId="12" r:id="rId7"/>
    <sheet name="pos up" sheetId="13" r:id="rId8"/>
    <sheet name="pos down" sheetId="16" r:id="rId9"/>
    <sheet name="neg up" sheetId="15" r:id="rId10"/>
    <sheet name="neg down" sheetId="14" r:id="rId11"/>
    <sheet name="posneg updown comparison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6" l="1"/>
  <c r="C44" i="16"/>
  <c r="B44" i="16"/>
  <c r="D43" i="16"/>
  <c r="C43" i="16"/>
  <c r="B43" i="16"/>
  <c r="D42" i="16"/>
  <c r="C42" i="16"/>
  <c r="B42" i="16"/>
  <c r="D41" i="16"/>
  <c r="C41" i="16"/>
  <c r="B41" i="16"/>
  <c r="D40" i="16"/>
  <c r="C40" i="16"/>
  <c r="B40" i="16"/>
  <c r="D12" i="16"/>
  <c r="D22" i="16" s="1"/>
  <c r="C12" i="16"/>
  <c r="C22" i="16" s="1"/>
  <c r="B12" i="16"/>
  <c r="B22" i="16" s="1"/>
  <c r="G10" i="16"/>
  <c r="H9" i="16" s="1"/>
  <c r="D44" i="15"/>
  <c r="C44" i="15"/>
  <c r="B44" i="15"/>
  <c r="D43" i="15"/>
  <c r="C43" i="15"/>
  <c r="B43" i="15"/>
  <c r="D42" i="15"/>
  <c r="C42" i="15"/>
  <c r="B42" i="15"/>
  <c r="D41" i="15"/>
  <c r="C41" i="15"/>
  <c r="B41" i="15"/>
  <c r="D40" i="15"/>
  <c r="C40" i="15"/>
  <c r="B40" i="15"/>
  <c r="D12" i="15"/>
  <c r="D22" i="15" s="1"/>
  <c r="C12" i="15"/>
  <c r="C22" i="15" s="1"/>
  <c r="B12" i="15"/>
  <c r="B22" i="15" s="1"/>
  <c r="G10" i="15"/>
  <c r="H7" i="15" s="1"/>
  <c r="D44" i="14"/>
  <c r="C44" i="14"/>
  <c r="B44" i="14"/>
  <c r="D43" i="14"/>
  <c r="C43" i="14"/>
  <c r="B43" i="14"/>
  <c r="D42" i="14"/>
  <c r="C42" i="14"/>
  <c r="B42" i="14"/>
  <c r="D41" i="14"/>
  <c r="C41" i="14"/>
  <c r="B41" i="14"/>
  <c r="D40" i="14"/>
  <c r="C40" i="14"/>
  <c r="B40" i="14"/>
  <c r="D12" i="14"/>
  <c r="D22" i="14" s="1"/>
  <c r="C12" i="14"/>
  <c r="C22" i="14" s="1"/>
  <c r="B12" i="14"/>
  <c r="B22" i="14" s="1"/>
  <c r="G10" i="14"/>
  <c r="H6" i="14" s="1"/>
  <c r="L6" i="14" s="1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B40" i="13"/>
  <c r="D12" i="13"/>
  <c r="D21" i="13" s="1"/>
  <c r="C12" i="13"/>
  <c r="C21" i="13" s="1"/>
  <c r="B12" i="13"/>
  <c r="B21" i="13" s="1"/>
  <c r="G10" i="13"/>
  <c r="H8" i="13" s="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B40" i="11"/>
  <c r="D12" i="11"/>
  <c r="D24" i="11" s="1"/>
  <c r="C12" i="11"/>
  <c r="C24" i="11" s="1"/>
  <c r="B12" i="11"/>
  <c r="B24" i="11" s="1"/>
  <c r="G10" i="11"/>
  <c r="H9" i="11" s="1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12" i="8"/>
  <c r="D23" i="8" s="1"/>
  <c r="C12" i="8"/>
  <c r="C22" i="8" s="1"/>
  <c r="B12" i="8"/>
  <c r="B21" i="8" s="1"/>
  <c r="G10" i="8"/>
  <c r="H9" i="8" s="1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12" i="6"/>
  <c r="D23" i="6" s="1"/>
  <c r="C12" i="6"/>
  <c r="C22" i="6" s="1"/>
  <c r="B12" i="6"/>
  <c r="B21" i="6" s="1"/>
  <c r="G10" i="6"/>
  <c r="H9" i="6" s="1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12" i="5"/>
  <c r="D22" i="5" s="1"/>
  <c r="C12" i="5"/>
  <c r="C21" i="5" s="1"/>
  <c r="B12" i="5"/>
  <c r="B24" i="5" s="1"/>
  <c r="G10" i="5"/>
  <c r="H9" i="5" s="1"/>
  <c r="D41" i="1"/>
  <c r="D42" i="1"/>
  <c r="D43" i="1"/>
  <c r="D44" i="1"/>
  <c r="C41" i="1"/>
  <c r="C42" i="1"/>
  <c r="C43" i="1"/>
  <c r="C44" i="1"/>
  <c r="C40" i="1"/>
  <c r="D40" i="1"/>
  <c r="B41" i="1"/>
  <c r="B42" i="1"/>
  <c r="B43" i="1"/>
  <c r="B44" i="1"/>
  <c r="B40" i="1"/>
  <c r="G10" i="1"/>
  <c r="H6" i="1" s="1"/>
  <c r="L6" i="1" s="1"/>
  <c r="C12" i="1"/>
  <c r="C21" i="1" s="1"/>
  <c r="D12" i="1"/>
  <c r="D21" i="1" s="1"/>
  <c r="B12" i="1"/>
  <c r="B23" i="1" s="1"/>
  <c r="H7" i="14" l="1"/>
  <c r="L7" i="14" s="1"/>
  <c r="H8" i="15"/>
  <c r="J8" i="15" s="1"/>
  <c r="D20" i="15"/>
  <c r="C21" i="15"/>
  <c r="B21" i="15"/>
  <c r="J8" i="13"/>
  <c r="K8" i="13"/>
  <c r="L8" i="13"/>
  <c r="H9" i="13"/>
  <c r="L9" i="13" s="1"/>
  <c r="H5" i="13"/>
  <c r="H6" i="13"/>
  <c r="K6" i="13" s="1"/>
  <c r="H7" i="13"/>
  <c r="D23" i="13"/>
  <c r="B23" i="16"/>
  <c r="C23" i="16"/>
  <c r="H5" i="16"/>
  <c r="J5" i="16" s="1"/>
  <c r="H7" i="16"/>
  <c r="L7" i="16" s="1"/>
  <c r="H8" i="16"/>
  <c r="J8" i="16" s="1"/>
  <c r="H8" i="14"/>
  <c r="K8" i="14" s="1"/>
  <c r="H9" i="14"/>
  <c r="L9" i="14" s="1"/>
  <c r="K7" i="14"/>
  <c r="H5" i="14"/>
  <c r="J5" i="14" s="1"/>
  <c r="C23" i="15"/>
  <c r="D23" i="15"/>
  <c r="B23" i="15"/>
  <c r="B24" i="15"/>
  <c r="C24" i="15"/>
  <c r="D24" i="15"/>
  <c r="B20" i="15"/>
  <c r="C20" i="15"/>
  <c r="K7" i="15"/>
  <c r="J7" i="15"/>
  <c r="L7" i="15"/>
  <c r="K8" i="15"/>
  <c r="H9" i="15"/>
  <c r="L9" i="15" s="1"/>
  <c r="H5" i="15"/>
  <c r="J5" i="15" s="1"/>
  <c r="H6" i="15"/>
  <c r="L6" i="15" s="1"/>
  <c r="B23" i="14"/>
  <c r="C23" i="14"/>
  <c r="D23" i="14"/>
  <c r="L9" i="16"/>
  <c r="K9" i="16"/>
  <c r="J9" i="16"/>
  <c r="D23" i="16"/>
  <c r="B20" i="16"/>
  <c r="B24" i="16"/>
  <c r="H6" i="16"/>
  <c r="C20" i="16"/>
  <c r="C24" i="16"/>
  <c r="D20" i="16"/>
  <c r="D24" i="16"/>
  <c r="B21" i="16"/>
  <c r="C21" i="16"/>
  <c r="D21" i="16"/>
  <c r="L8" i="15"/>
  <c r="J6" i="15"/>
  <c r="K6" i="15"/>
  <c r="D21" i="15"/>
  <c r="L8" i="14"/>
  <c r="B20" i="14"/>
  <c r="B24" i="14"/>
  <c r="C20" i="14"/>
  <c r="C24" i="14"/>
  <c r="J6" i="14"/>
  <c r="D20" i="14"/>
  <c r="D24" i="14"/>
  <c r="K6" i="14"/>
  <c r="B21" i="14"/>
  <c r="C21" i="14"/>
  <c r="D21" i="14"/>
  <c r="C22" i="13"/>
  <c r="D22" i="13"/>
  <c r="B23" i="13"/>
  <c r="C23" i="13"/>
  <c r="B20" i="13"/>
  <c r="B22" i="13"/>
  <c r="B24" i="13"/>
  <c r="C20" i="13"/>
  <c r="C24" i="13"/>
  <c r="J6" i="13"/>
  <c r="D20" i="13"/>
  <c r="D24" i="13"/>
  <c r="D21" i="11"/>
  <c r="C21" i="11"/>
  <c r="B21" i="11"/>
  <c r="J9" i="11"/>
  <c r="L9" i="11"/>
  <c r="K9" i="11"/>
  <c r="H7" i="11"/>
  <c r="C22" i="11"/>
  <c r="B22" i="11"/>
  <c r="D22" i="11"/>
  <c r="H5" i="11"/>
  <c r="H8" i="11"/>
  <c r="B23" i="11"/>
  <c r="C23" i="11"/>
  <c r="D23" i="11"/>
  <c r="B20" i="11"/>
  <c r="H6" i="11"/>
  <c r="C20" i="11"/>
  <c r="D20" i="11"/>
  <c r="K9" i="8"/>
  <c r="L9" i="8"/>
  <c r="H6" i="8"/>
  <c r="J6" i="8" s="1"/>
  <c r="H8" i="8"/>
  <c r="H5" i="8"/>
  <c r="J5" i="8" s="1"/>
  <c r="H7" i="8"/>
  <c r="J7" i="8" s="1"/>
  <c r="C21" i="8"/>
  <c r="C24" i="8"/>
  <c r="B23" i="8"/>
  <c r="B20" i="8"/>
  <c r="C23" i="8"/>
  <c r="C20" i="8"/>
  <c r="B24" i="8"/>
  <c r="D22" i="8"/>
  <c r="D21" i="8"/>
  <c r="J9" i="8"/>
  <c r="D20" i="8"/>
  <c r="B22" i="8"/>
  <c r="D24" i="8"/>
  <c r="H8" i="6"/>
  <c r="K8" i="6" s="1"/>
  <c r="H6" i="6"/>
  <c r="K6" i="6" s="1"/>
  <c r="C24" i="6"/>
  <c r="C20" i="6"/>
  <c r="C21" i="6"/>
  <c r="B23" i="6"/>
  <c r="B20" i="6"/>
  <c r="B24" i="6"/>
  <c r="K9" i="6"/>
  <c r="L9" i="6"/>
  <c r="H5" i="6"/>
  <c r="J5" i="6" s="1"/>
  <c r="H7" i="6"/>
  <c r="D22" i="6"/>
  <c r="D21" i="6"/>
  <c r="J6" i="6"/>
  <c r="J9" i="6"/>
  <c r="D20" i="6"/>
  <c r="B22" i="6"/>
  <c r="C23" i="6"/>
  <c r="D24" i="6"/>
  <c r="H7" i="5"/>
  <c r="L7" i="5" s="1"/>
  <c r="H5" i="5"/>
  <c r="L5" i="5" s="1"/>
  <c r="H6" i="5"/>
  <c r="L6" i="5" s="1"/>
  <c r="D21" i="5"/>
  <c r="D24" i="5"/>
  <c r="B23" i="5"/>
  <c r="C20" i="5"/>
  <c r="C23" i="5"/>
  <c r="D20" i="5"/>
  <c r="D23" i="5"/>
  <c r="C24" i="5"/>
  <c r="L9" i="5"/>
  <c r="K9" i="5"/>
  <c r="J9" i="5"/>
  <c r="H8" i="5"/>
  <c r="J5" i="5"/>
  <c r="B21" i="5"/>
  <c r="C22" i="5"/>
  <c r="B22" i="5"/>
  <c r="B20" i="5"/>
  <c r="B24" i="1"/>
  <c r="B20" i="1"/>
  <c r="C24" i="1"/>
  <c r="B22" i="1"/>
  <c r="K6" i="1"/>
  <c r="B21" i="1"/>
  <c r="D24" i="1"/>
  <c r="C23" i="1"/>
  <c r="D23" i="1"/>
  <c r="D20" i="1"/>
  <c r="C22" i="1"/>
  <c r="D22" i="1"/>
  <c r="J6" i="1"/>
  <c r="C20" i="1"/>
  <c r="H9" i="1"/>
  <c r="H8" i="1"/>
  <c r="H7" i="1"/>
  <c r="H5" i="1"/>
  <c r="J7" i="14" l="1"/>
  <c r="K9" i="14"/>
  <c r="K5" i="14"/>
  <c r="J8" i="14"/>
  <c r="J9" i="14"/>
  <c r="J9" i="15"/>
  <c r="K9" i="15"/>
  <c r="K5" i="15"/>
  <c r="C13" i="15" s="1"/>
  <c r="C32" i="15" s="1"/>
  <c r="B13" i="15"/>
  <c r="B32" i="15" s="1"/>
  <c r="K7" i="16"/>
  <c r="C13" i="16" s="1"/>
  <c r="L8" i="16"/>
  <c r="L5" i="16"/>
  <c r="D13" i="16" s="1"/>
  <c r="J7" i="16"/>
  <c r="K8" i="16"/>
  <c r="K5" i="16"/>
  <c r="K9" i="13"/>
  <c r="J9" i="13"/>
  <c r="L7" i="13"/>
  <c r="K7" i="13"/>
  <c r="J7" i="13"/>
  <c r="J5" i="13"/>
  <c r="L5" i="13"/>
  <c r="K5" i="13"/>
  <c r="C13" i="13" s="1"/>
  <c r="B13" i="13"/>
  <c r="B31" i="13" s="1"/>
  <c r="L6" i="13"/>
  <c r="D13" i="13" s="1"/>
  <c r="D31" i="13" s="1"/>
  <c r="L5" i="14"/>
  <c r="D13" i="14" s="1"/>
  <c r="L5" i="15"/>
  <c r="D13" i="15" s="1"/>
  <c r="D31" i="15" s="1"/>
  <c r="C13" i="14"/>
  <c r="C30" i="14" s="1"/>
  <c r="L6" i="16"/>
  <c r="K6" i="16"/>
  <c r="J6" i="16"/>
  <c r="B13" i="16" s="1"/>
  <c r="L5" i="11"/>
  <c r="K5" i="11"/>
  <c r="J5" i="11"/>
  <c r="K7" i="11"/>
  <c r="J7" i="11"/>
  <c r="L7" i="11"/>
  <c r="L8" i="11"/>
  <c r="K8" i="11"/>
  <c r="J8" i="11"/>
  <c r="J6" i="11"/>
  <c r="L6" i="11"/>
  <c r="K6" i="11"/>
  <c r="K8" i="8"/>
  <c r="L8" i="8"/>
  <c r="J8" i="8"/>
  <c r="B13" i="8" s="1"/>
  <c r="K6" i="8"/>
  <c r="L6" i="8"/>
  <c r="K7" i="8"/>
  <c r="L7" i="8"/>
  <c r="K5" i="8"/>
  <c r="L5" i="8"/>
  <c r="J8" i="6"/>
  <c r="L6" i="6"/>
  <c r="L8" i="6"/>
  <c r="K7" i="6"/>
  <c r="L7" i="6"/>
  <c r="J7" i="6"/>
  <c r="B13" i="6" s="1"/>
  <c r="K5" i="6"/>
  <c r="L5" i="6"/>
  <c r="K6" i="5"/>
  <c r="K7" i="5"/>
  <c r="J7" i="5"/>
  <c r="K5" i="5"/>
  <c r="J6" i="5"/>
  <c r="L8" i="5"/>
  <c r="D13" i="5" s="1"/>
  <c r="K8" i="5"/>
  <c r="J8" i="5"/>
  <c r="K5" i="1"/>
  <c r="L5" i="1"/>
  <c r="J5" i="1"/>
  <c r="J7" i="1"/>
  <c r="K7" i="1"/>
  <c r="L7" i="1"/>
  <c r="K8" i="1"/>
  <c r="L8" i="1"/>
  <c r="J8" i="1"/>
  <c r="J9" i="1"/>
  <c r="K9" i="1"/>
  <c r="L9" i="1"/>
  <c r="B13" i="14" l="1"/>
  <c r="B33" i="14" s="1"/>
  <c r="C33" i="14"/>
  <c r="C34" i="14"/>
  <c r="C32" i="14"/>
  <c r="C31" i="14"/>
  <c r="C33" i="15"/>
  <c r="C34" i="15"/>
  <c r="C30" i="15"/>
  <c r="C31" i="15"/>
  <c r="D30" i="15"/>
  <c r="D32" i="15"/>
  <c r="D34" i="15"/>
  <c r="D33" i="15"/>
  <c r="B33" i="15"/>
  <c r="B30" i="15"/>
  <c r="B34" i="15"/>
  <c r="B31" i="15"/>
  <c r="B33" i="13"/>
  <c r="B32" i="13"/>
  <c r="C30" i="13"/>
  <c r="C33" i="13"/>
  <c r="C31" i="13"/>
  <c r="C34" i="13"/>
  <c r="C32" i="13"/>
  <c r="B34" i="13"/>
  <c r="D32" i="13"/>
  <c r="B30" i="13"/>
  <c r="D34" i="13"/>
  <c r="D33" i="13"/>
  <c r="D30" i="13"/>
  <c r="D31" i="16"/>
  <c r="D34" i="16"/>
  <c r="D30" i="16"/>
  <c r="D33" i="16"/>
  <c r="D32" i="16"/>
  <c r="B31" i="16"/>
  <c r="B34" i="16"/>
  <c r="B30" i="16"/>
  <c r="B33" i="16"/>
  <c r="B32" i="16"/>
  <c r="C31" i="16"/>
  <c r="C34" i="16"/>
  <c r="C30" i="16"/>
  <c r="C33" i="16"/>
  <c r="C32" i="16"/>
  <c r="D31" i="14"/>
  <c r="D34" i="14"/>
  <c r="D30" i="14"/>
  <c r="D33" i="14"/>
  <c r="D32" i="14"/>
  <c r="C13" i="11"/>
  <c r="B13" i="11"/>
  <c r="D13" i="11"/>
  <c r="D13" i="8"/>
  <c r="D34" i="8" s="1"/>
  <c r="C13" i="8"/>
  <c r="C33" i="8" s="1"/>
  <c r="B34" i="8"/>
  <c r="B30" i="8"/>
  <c r="B31" i="8"/>
  <c r="B32" i="8"/>
  <c r="B33" i="8"/>
  <c r="C13" i="6"/>
  <c r="C32" i="6" s="1"/>
  <c r="C30" i="6"/>
  <c r="C34" i="6"/>
  <c r="C31" i="6"/>
  <c r="D13" i="6"/>
  <c r="B34" i="6"/>
  <c r="B30" i="6"/>
  <c r="B31" i="6"/>
  <c r="B32" i="6"/>
  <c r="B33" i="6"/>
  <c r="B13" i="5"/>
  <c r="C13" i="5"/>
  <c r="C32" i="5" s="1"/>
  <c r="B33" i="5"/>
  <c r="B31" i="5"/>
  <c r="B34" i="5"/>
  <c r="B30" i="5"/>
  <c r="B32" i="5"/>
  <c r="D31" i="5"/>
  <c r="D33" i="5"/>
  <c r="D30" i="5"/>
  <c r="D32" i="5"/>
  <c r="D34" i="5"/>
  <c r="B13" i="1"/>
  <c r="D13" i="1"/>
  <c r="C13" i="1"/>
  <c r="B32" i="14" l="1"/>
  <c r="B31" i="14"/>
  <c r="B34" i="14"/>
  <c r="B30" i="14"/>
  <c r="B31" i="11"/>
  <c r="B34" i="11"/>
  <c r="B33" i="11"/>
  <c r="B30" i="11"/>
  <c r="B32" i="11"/>
  <c r="D33" i="11"/>
  <c r="D32" i="11"/>
  <c r="D31" i="11"/>
  <c r="D30" i="11"/>
  <c r="D34" i="11"/>
  <c r="C31" i="11"/>
  <c r="C34" i="11"/>
  <c r="C33" i="11"/>
  <c r="C30" i="11"/>
  <c r="C32" i="11"/>
  <c r="D33" i="8"/>
  <c r="C31" i="8"/>
  <c r="C30" i="8"/>
  <c r="C32" i="8"/>
  <c r="D30" i="8"/>
  <c r="D31" i="8"/>
  <c r="C34" i="8"/>
  <c r="D32" i="8"/>
  <c r="C33" i="6"/>
  <c r="D30" i="6"/>
  <c r="D31" i="6"/>
  <c r="D33" i="6"/>
  <c r="D34" i="6"/>
  <c r="D32" i="6"/>
  <c r="C30" i="5"/>
  <c r="C31" i="5"/>
  <c r="C34" i="5"/>
  <c r="C33" i="5"/>
  <c r="B32" i="1"/>
  <c r="B33" i="1"/>
  <c r="B34" i="1"/>
  <c r="B30" i="1"/>
  <c r="B31" i="1"/>
  <c r="C33" i="1"/>
  <c r="C34" i="1"/>
  <c r="C31" i="1"/>
  <c r="C30" i="1"/>
  <c r="C32" i="1"/>
  <c r="D34" i="1"/>
  <c r="D31" i="1"/>
  <c r="D32" i="1"/>
  <c r="D30" i="1"/>
  <c r="D33" i="1"/>
</calcChain>
</file>

<file path=xl/sharedStrings.xml><?xml version="1.0" encoding="utf-8"?>
<sst xmlns="http://schemas.openxmlformats.org/spreadsheetml/2006/main" count="516" uniqueCount="43">
  <si>
    <t>D+ fit</t>
  </si>
  <si>
    <t>Ds fit</t>
  </si>
  <si>
    <t>m(Ds-D+)</t>
  </si>
  <si>
    <t>(0-49)</t>
  </si>
  <si>
    <t>(49-64)</t>
  </si>
  <si>
    <t>(64-81)</t>
  </si>
  <si>
    <t>(81-110)</t>
  </si>
  <si>
    <t>momentum range (GeV)</t>
  </si>
  <si>
    <t>(110+)</t>
  </si>
  <si>
    <t xml:space="preserve">AVERAGE: </t>
  </si>
  <si>
    <t>TOTAL FIT VALS:</t>
  </si>
  <si>
    <t>D+ signal evts</t>
  </si>
  <si>
    <t>weights</t>
  </si>
  <si>
    <t xml:space="preserve">WEIGHTED AVERAGE: </t>
  </si>
  <si>
    <t>D+ weights</t>
  </si>
  <si>
    <t>Ds+ weights</t>
  </si>
  <si>
    <t>diff weights</t>
  </si>
  <si>
    <t>differences from average</t>
  </si>
  <si>
    <t>differences from weighted average</t>
  </si>
  <si>
    <t>differences from total fit vals</t>
  </si>
  <si>
    <t>negative particles</t>
  </si>
  <si>
    <t>positive particles</t>
  </si>
  <si>
    <t>deltam err</t>
  </si>
  <si>
    <t>no ms</t>
  </si>
  <si>
    <t>all data after cuts</t>
  </si>
  <si>
    <t>all data with &lt;1.5ps cut</t>
  </si>
  <si>
    <t>all data</t>
  </si>
  <si>
    <t>D</t>
  </si>
  <si>
    <t>Ds</t>
  </si>
  <si>
    <t>∆m</t>
  </si>
  <si>
    <t>momentum</t>
  </si>
  <si>
    <t>negative</t>
  </si>
  <si>
    <t>all data with &gt;1.5ps cut</t>
  </si>
  <si>
    <t>THIS IS BAD BECAUSE I CUT ON LESS THAN 1.5 PS NOT GREATER THAN</t>
  </si>
  <si>
    <t>∆m err</t>
  </si>
  <si>
    <t>all data &gt;1.5 ps</t>
  </si>
  <si>
    <t>positive ALL</t>
  </si>
  <si>
    <t>negative ALL</t>
  </si>
  <si>
    <t>positive magup</t>
  </si>
  <si>
    <t>positive magdown</t>
  </si>
  <si>
    <t>negative magup</t>
  </si>
  <si>
    <t>negative magdown</t>
  </si>
  <si>
    <t xml:space="preserve">positive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</si>
</sst>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6.202600124867570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66-45C2-AB2E-DF7A3E9A57FA}"/>
                </c:ext>
              </c:extLst>
            </c:dLbl>
            <c:dLbl>
              <c:idx val="1"/>
              <c:layout>
                <c:manualLayout>
                  <c:x val="-3.4611672783165431E-2"/>
                  <c:y val="0.1835834440198661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66-45C2-AB2E-DF7A3E9A57FA}"/>
                </c:ext>
              </c:extLst>
            </c:dLbl>
            <c:dLbl>
              <c:idx val="2"/>
              <c:layout>
                <c:manualLayout>
                  <c:x val="-3.7797654064145592E-2"/>
                  <c:y val="0.4241658828378478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66-45C2-AB2E-DF7A3E9A57FA}"/>
                </c:ext>
              </c:extLst>
            </c:dLbl>
            <c:dLbl>
              <c:idx val="3"/>
              <c:layout>
                <c:manualLayout>
                  <c:x val="-4.1429672724463046E-2"/>
                  <c:y val="0.3887116286962503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66-45C2-AB2E-DF7A3E9A57FA}"/>
                </c:ext>
              </c:extLst>
            </c:dLbl>
            <c:dLbl>
              <c:idx val="4"/>
              <c:layout>
                <c:manualLayout>
                  <c:x val="-3.2353639908354236E-2"/>
                  <c:y val="0.4849446042234429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66-45C2-AB2E-DF7A3E9A5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data'!$D$20:$D$24</c:f>
              <c:numCache>
                <c:formatCode>General</c:formatCode>
                <c:ptCount val="5"/>
                <c:pt idx="0">
                  <c:v>-7.5062000000087892E-3</c:v>
                </c:pt>
                <c:pt idx="1">
                  <c:v>-3.7901999999974123E-3</c:v>
                </c:pt>
                <c:pt idx="2">
                  <c:v>3.4768000000013899E-3</c:v>
                </c:pt>
                <c:pt idx="3">
                  <c:v>2.5287999999932254E-3</c:v>
                </c:pt>
                <c:pt idx="4">
                  <c:v>5.2907999999973754E-3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A-48E9-A707-958F33022192}"/>
            </c:ext>
          </c:extLst>
        </c:ser>
        <c:ser>
          <c:idx val="1"/>
          <c:order val="1"/>
          <c:tx>
            <c:strRef>
              <c:f>'all data'!$A$28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'all data'!$A$30:$A$34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data'!$D$30:$D$34</c:f>
              <c:numCache>
                <c:formatCode>General</c:formatCode>
                <c:ptCount val="5"/>
                <c:pt idx="0">
                  <c:v>-5.2093210124581901E-3</c:v>
                </c:pt>
                <c:pt idx="1">
                  <c:v>-1.4933210124468133E-3</c:v>
                </c:pt>
                <c:pt idx="2">
                  <c:v>5.7736789875519889E-3</c:v>
                </c:pt>
                <c:pt idx="3">
                  <c:v>4.8256789875438244E-3</c:v>
                </c:pt>
                <c:pt idx="4">
                  <c:v>7.5876789875479744E-3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BA-48E9-A707-958F33022192}"/>
            </c:ext>
          </c:extLst>
        </c:ser>
        <c:ser>
          <c:idx val="2"/>
          <c:order val="2"/>
          <c:tx>
            <c:strRef>
              <c:f>'all data'!$A$38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'all data'!$A$40:$A$44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data'!$D$40:$D$44</c:f>
              <c:numCache>
                <c:formatCode>General</c:formatCode>
                <c:ptCount val="5"/>
                <c:pt idx="0">
                  <c:v>4.3999999988386662E-5</c:v>
                </c:pt>
                <c:pt idx="1">
                  <c:v>3.7599999999997635E-3</c:v>
                </c:pt>
                <c:pt idx="2">
                  <c:v>1.1026999999998566E-2</c:v>
                </c:pt>
                <c:pt idx="3">
                  <c:v>1.0078999999990401E-2</c:v>
                </c:pt>
                <c:pt idx="4">
                  <c:v>1.2840999999994551E-2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BA-48E9-A707-958F3302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by Momentum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comparison'!$B$1:$D$1</c:f>
              <c:strCache>
                <c:ptCount val="1"/>
                <c:pt idx="0">
                  <c:v>all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17187550121E-2"/>
                  <c:y val="0.2684726255008725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0B-4D32-B78B-EC6D50A7C9B6}"/>
                </c:ext>
              </c:extLst>
            </c:dLbl>
            <c:dLbl>
              <c:idx val="1"/>
              <c:layout>
                <c:manualLayout>
                  <c:x val="-3.0006956976204639E-2"/>
                  <c:y val="0.304140660656230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0B-4D32-B78B-EC6D50A7C9B6}"/>
                </c:ext>
              </c:extLst>
            </c:dLbl>
            <c:dLbl>
              <c:idx val="2"/>
              <c:layout>
                <c:manualLayout>
                  <c:x val="-3.6495196212400938E-2"/>
                  <c:y val="0.3580101141255189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0B-4D32-B78B-EC6D50A7C9B6}"/>
                </c:ext>
              </c:extLst>
            </c:dLbl>
            <c:dLbl>
              <c:idx val="3"/>
              <c:layout>
                <c:manualLayout>
                  <c:x val="-4.2287354664399077E-2"/>
                  <c:y val="0.3428608824908127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0B-4D32-B78B-EC6D50A7C9B6}"/>
                </c:ext>
              </c:extLst>
            </c:dLbl>
            <c:dLbl>
              <c:idx val="4"/>
              <c:layout>
                <c:manualLayout>
                  <c:x val="-3.1866706021839566E-2"/>
                  <c:y val="0.3633353463809800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0B-4D32-B78B-EC6D50A7C9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'all data comparison'!$E$3:$E$7</c:f>
                <c:numCache>
                  <c:formatCode>General</c:formatCode>
                  <c:ptCount val="5"/>
                  <c:pt idx="0">
                    <c:v>6.1330000000000004E-3</c:v>
                  </c:pt>
                  <c:pt idx="1">
                    <c:v>6.5449999999999996E-3</c:v>
                  </c:pt>
                  <c:pt idx="2">
                    <c:v>8.0999999999999996E-3</c:v>
                  </c:pt>
                  <c:pt idx="3">
                    <c:v>1.0095E-2</c:v>
                  </c:pt>
                  <c:pt idx="4">
                    <c:v>1.6424999999999999E-2</c:v>
                  </c:pt>
                </c:numCache>
              </c:numRef>
            </c:plus>
            <c:minus>
              <c:numRef>
                <c:f>'all data comparison'!$E$3:$E$7</c:f>
                <c:numCache>
                  <c:formatCode>General</c:formatCode>
                  <c:ptCount val="5"/>
                  <c:pt idx="0">
                    <c:v>6.1330000000000004E-3</c:v>
                  </c:pt>
                  <c:pt idx="1">
                    <c:v>6.5449999999999996E-3</c:v>
                  </c:pt>
                  <c:pt idx="2">
                    <c:v>8.0999999999999996E-3</c:v>
                  </c:pt>
                  <c:pt idx="3">
                    <c:v>1.0095E-2</c:v>
                  </c:pt>
                  <c:pt idx="4">
                    <c:v>1.6424999999999999E-2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comparison'!$D$3:$D$7</c:f>
              <c:numCache>
                <c:formatCode>General</c:formatCode>
                <c:ptCount val="5"/>
                <c:pt idx="0">
                  <c:v>98.900898999999995</c:v>
                </c:pt>
                <c:pt idx="1">
                  <c:v>98.904615000000007</c:v>
                </c:pt>
                <c:pt idx="2">
                  <c:v>98.911882000000006</c:v>
                </c:pt>
                <c:pt idx="3">
                  <c:v>98.910933999999997</c:v>
                </c:pt>
                <c:pt idx="4">
                  <c:v>98.913696000000002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0B-4D32-B78B-EC6D50A7C9B6}"/>
            </c:ext>
          </c:extLst>
        </c:ser>
        <c:ser>
          <c:idx val="1"/>
          <c:order val="1"/>
          <c:tx>
            <c:strRef>
              <c:f>'all data comparison'!$G$1:$I$1</c:f>
              <c:strCache>
                <c:ptCount val="1"/>
                <c:pt idx="0">
                  <c:v>all data &gt;1.5 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'all data comparison'!$J$3:$J$7</c:f>
                <c:numCache>
                  <c:formatCode>General</c:formatCode>
                  <c:ptCount val="5"/>
                  <c:pt idx="0">
                    <c:v>1.0047E-2</c:v>
                  </c:pt>
                  <c:pt idx="1">
                    <c:v>1.1743999999999999E-2</c:v>
                  </c:pt>
                  <c:pt idx="2">
                    <c:v>1.4288E-2</c:v>
                  </c:pt>
                  <c:pt idx="3">
                    <c:v>1.6657000000000002E-2</c:v>
                  </c:pt>
                  <c:pt idx="4">
                    <c:v>2.9942E-2</c:v>
                  </c:pt>
                </c:numCache>
              </c:numRef>
            </c:plus>
            <c:minus>
              <c:numRef>
                <c:f>'all data comparison'!$J$3:$J$7</c:f>
                <c:numCache>
                  <c:formatCode>General</c:formatCode>
                  <c:ptCount val="5"/>
                  <c:pt idx="0">
                    <c:v>1.0047E-2</c:v>
                  </c:pt>
                  <c:pt idx="1">
                    <c:v>1.1743999999999999E-2</c:v>
                  </c:pt>
                  <c:pt idx="2">
                    <c:v>1.4288E-2</c:v>
                  </c:pt>
                  <c:pt idx="3">
                    <c:v>1.6657000000000002E-2</c:v>
                  </c:pt>
                  <c:pt idx="4">
                    <c:v>2.9942E-2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comparison'!$I$3:$I$7</c:f>
              <c:numCache>
                <c:formatCode>General</c:formatCode>
                <c:ptCount val="5"/>
                <c:pt idx="0">
                  <c:v>98.952681999999996</c:v>
                </c:pt>
                <c:pt idx="1">
                  <c:v>98.951275999999993</c:v>
                </c:pt>
                <c:pt idx="2">
                  <c:v>98.918610000000001</c:v>
                </c:pt>
                <c:pt idx="3">
                  <c:v>98.902081999999993</c:v>
                </c:pt>
                <c:pt idx="4">
                  <c:v>98.902655999999993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0B-4D32-B78B-EC6D50A7C9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comparison'!$B$1:$D$1</c:f>
              <c:strCache>
                <c:ptCount val="1"/>
                <c:pt idx="0">
                  <c:v>all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36972950398E-2"/>
                  <c:y val="0.6432918850729556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B7-4227-B9A5-F96CD13E71BD}"/>
                </c:ext>
              </c:extLst>
            </c:dLbl>
            <c:dLbl>
              <c:idx val="1"/>
              <c:layout>
                <c:manualLayout>
                  <c:x val="-3.973933299489827E-2"/>
                  <c:y val="0.4534613991178256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B7-4227-B9A5-F96CD13E71BD}"/>
                </c:ext>
              </c:extLst>
            </c:dLbl>
            <c:dLbl>
              <c:idx val="2"/>
              <c:layout>
                <c:manualLayout>
                  <c:x val="-4.1568322478208741E-2"/>
                  <c:y val="0.3359472887646496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B7-4227-B9A5-F96CD13E71BD}"/>
                </c:ext>
              </c:extLst>
            </c:dLbl>
            <c:dLbl>
              <c:idx val="3"/>
              <c:layout>
                <c:manualLayout>
                  <c:x val="-4.3909429016846142E-2"/>
                  <c:y val="0.1551563497597639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B7-4227-B9A5-F96CD13E71BD}"/>
                </c:ext>
              </c:extLst>
            </c:dLbl>
            <c:dLbl>
              <c:idx val="4"/>
              <c:layout>
                <c:manualLayout>
                  <c:x val="-3.8975765889346134E-2"/>
                  <c:y val="7.380042720756520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B7-4227-B9A5-F96CD13E71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comparison'!$B$3:$B$7</c:f>
              <c:numCache>
                <c:formatCode>General</c:formatCode>
                <c:ptCount val="5"/>
                <c:pt idx="0">
                  <c:v>1869.9151139999999</c:v>
                </c:pt>
                <c:pt idx="1">
                  <c:v>1869.8569010000001</c:v>
                </c:pt>
                <c:pt idx="2">
                  <c:v>1869.818773</c:v>
                </c:pt>
                <c:pt idx="3">
                  <c:v>1869.76098</c:v>
                </c:pt>
                <c:pt idx="4">
                  <c:v>1869.7321589999999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B7-4227-B9A5-F96CD13E71BD}"/>
            </c:ext>
          </c:extLst>
        </c:ser>
        <c:ser>
          <c:idx val="1"/>
          <c:order val="1"/>
          <c:tx>
            <c:strRef>
              <c:f>'all data comparison'!$G$1:$I$1</c:f>
              <c:strCache>
                <c:ptCount val="1"/>
                <c:pt idx="0">
                  <c:v>all data &gt;1.5 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comparison'!$G$3:$G$7</c:f>
              <c:numCache>
                <c:formatCode>General</c:formatCode>
                <c:ptCount val="5"/>
                <c:pt idx="0">
                  <c:v>1869.9293070000001</c:v>
                </c:pt>
                <c:pt idx="1">
                  <c:v>1869.844822</c:v>
                </c:pt>
                <c:pt idx="2">
                  <c:v>1869.823005</c:v>
                </c:pt>
                <c:pt idx="3">
                  <c:v>1869.752256</c:v>
                </c:pt>
                <c:pt idx="4">
                  <c:v>1869.758243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B7-4227-B9A5-F96CD13E71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comparison'!$B$1:$D$1</c:f>
              <c:strCache>
                <c:ptCount val="1"/>
                <c:pt idx="0">
                  <c:v>all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comparison'!$C$3:$C$7</c:f>
              <c:numCache>
                <c:formatCode>General</c:formatCode>
                <c:ptCount val="5"/>
                <c:pt idx="0">
                  <c:v>1968.8168840000001</c:v>
                </c:pt>
                <c:pt idx="1">
                  <c:v>1968.7616410000001</c:v>
                </c:pt>
                <c:pt idx="2">
                  <c:v>1968.7304409999999</c:v>
                </c:pt>
                <c:pt idx="3">
                  <c:v>1968.671139</c:v>
                </c:pt>
                <c:pt idx="4">
                  <c:v>1968.63131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2-4198-A2AA-615323B09527}"/>
            </c:ext>
          </c:extLst>
        </c:ser>
        <c:ser>
          <c:idx val="1"/>
          <c:order val="1"/>
          <c:tx>
            <c:strRef>
              <c:f>'all data comparison'!$G$1:$I$1</c:f>
              <c:strCache>
                <c:ptCount val="1"/>
                <c:pt idx="0">
                  <c:v>all data &gt;1.5 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36972950398E-2"/>
                  <c:y val="0.69451598445767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F2-4198-A2AA-615323B09527}"/>
                </c:ext>
              </c:extLst>
            </c:dLbl>
            <c:dLbl>
              <c:idx val="1"/>
              <c:layout>
                <c:manualLayout>
                  <c:x val="-3.973933299489827E-2"/>
                  <c:y val="0.4534613991178255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F2-4198-A2AA-615323B09527}"/>
                </c:ext>
              </c:extLst>
            </c:dLbl>
            <c:dLbl>
              <c:idx val="2"/>
              <c:layout>
                <c:manualLayout>
                  <c:x val="-3.973933299489834E-2"/>
                  <c:y val="0.3329341064479017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F2-4198-A2AA-615323B09527}"/>
                </c:ext>
              </c:extLst>
            </c:dLbl>
            <c:dLbl>
              <c:idx val="3"/>
              <c:layout>
                <c:manualLayout>
                  <c:x val="-4.3909429016846142E-2"/>
                  <c:y val="0.200354084510985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F2-4198-A2AA-615323B09527}"/>
                </c:ext>
              </c:extLst>
            </c:dLbl>
            <c:dLbl>
              <c:idx val="4"/>
              <c:layout>
                <c:manualLayout>
                  <c:x val="-3.7146776406035802E-2"/>
                  <c:y val="0.1009190680582980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F2-4198-A2AA-615323B095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comparison'!$H$3:$H$7</c:f>
              <c:numCache>
                <c:formatCode>General</c:formatCode>
                <c:ptCount val="5"/>
                <c:pt idx="0">
                  <c:v>1968.8820840000001</c:v>
                </c:pt>
                <c:pt idx="1">
                  <c:v>1968.7880459999999</c:v>
                </c:pt>
                <c:pt idx="2">
                  <c:v>1968.74155</c:v>
                </c:pt>
                <c:pt idx="3">
                  <c:v>1968.693638</c:v>
                </c:pt>
                <c:pt idx="4">
                  <c:v>1968.650535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F2-4198-A2AA-615323B095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POSITIVE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'positive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5676756083455670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3C-467C-916F-68CD570FF2DE}"/>
                </c:ext>
              </c:extLst>
            </c:dLbl>
            <c:dLbl>
              <c:idx val="1"/>
              <c:layout>
                <c:manualLayout>
                  <c:x val="-4.0983635345125814E-2"/>
                  <c:y val="0.542340406601717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3C-467C-916F-68CD570FF2DE}"/>
                </c:ext>
              </c:extLst>
            </c:dLbl>
            <c:dLbl>
              <c:idx val="2"/>
              <c:layout>
                <c:manualLayout>
                  <c:x val="-4.2576625985615922E-2"/>
                  <c:y val="0.706651763868499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3C-467C-916F-68CD570FF2DE}"/>
                </c:ext>
              </c:extLst>
            </c:dLbl>
            <c:dLbl>
              <c:idx val="3"/>
              <c:layout>
                <c:manualLayout>
                  <c:x val="-4.3022663364953209E-2"/>
                  <c:y val="0.535604341830152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3C-467C-916F-68CD570FF2DE}"/>
                </c:ext>
              </c:extLst>
            </c:dLbl>
            <c:dLbl>
              <c:idx val="4"/>
              <c:layout>
                <c:manualLayout>
                  <c:x val="-3.2353639908354236E-2"/>
                  <c:y val="0.123217447395346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3C-467C-916F-68CD570FF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'positive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ALL'!$D$20:$D$24</c:f>
              <c:numCache>
                <c:formatCode>General</c:formatCode>
                <c:ptCount val="5"/>
                <c:pt idx="0">
                  <c:v>7.380999999995197E-3</c:v>
                </c:pt>
                <c:pt idx="1">
                  <c:v>5.0169999999951642E-3</c:v>
                </c:pt>
                <c:pt idx="2">
                  <c:v>2.1179999999986876E-2</c:v>
                </c:pt>
                <c:pt idx="3">
                  <c:v>4.4559999999904676E-3</c:v>
                </c:pt>
                <c:pt idx="4">
                  <c:v>-3.8034000000010337E-2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3C-467C-916F-68CD570FF2DE}"/>
            </c:ext>
          </c:extLst>
        </c:ser>
        <c:ser>
          <c:idx val="1"/>
          <c:order val="1"/>
          <c:tx>
            <c:strRef>
              <c:f>'positive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'positive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ALL'!$D$30:$D$34</c:f>
              <c:numCache>
                <c:formatCode>General</c:formatCode>
                <c:ptCount val="5"/>
                <c:pt idx="0">
                  <c:v>-1.1100851637024789E-5</c:v>
                </c:pt>
                <c:pt idx="1">
                  <c:v>-2.3751008516370575E-3</c:v>
                </c:pt>
                <c:pt idx="2">
                  <c:v>1.3787899148354654E-2</c:v>
                </c:pt>
                <c:pt idx="3">
                  <c:v>-2.9361008516417542E-3</c:v>
                </c:pt>
                <c:pt idx="4">
                  <c:v>-4.5426100851642559E-2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3C-467C-916F-68CD570FF2DE}"/>
            </c:ext>
          </c:extLst>
        </c:ser>
        <c:ser>
          <c:idx val="2"/>
          <c:order val="2"/>
          <c:tx>
            <c:strRef>
              <c:f>'positive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'positive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ALL'!$D$40:$D$44</c:f>
              <c:numCache>
                <c:formatCode>General</c:formatCode>
                <c:ptCount val="5"/>
                <c:pt idx="0">
                  <c:v>5.8670000000091704E-3</c:v>
                </c:pt>
                <c:pt idx="1">
                  <c:v>3.5030000000091377E-3</c:v>
                </c:pt>
                <c:pt idx="2">
                  <c:v>1.9666000000000849E-2</c:v>
                </c:pt>
                <c:pt idx="3">
                  <c:v>2.9420000000044411E-3</c:v>
                </c:pt>
                <c:pt idx="4">
                  <c:v>-3.9547999999996364E-2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3C-467C-916F-68CD570FF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'positive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FA-4FA2-9A7A-C8B874E6C622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FA-4FA2-9A7A-C8B874E6C622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FA-4FA2-9A7A-C8B874E6C622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FA-4FA2-9A7A-C8B874E6C622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FA-4FA2-9A7A-C8B874E6C6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'positive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ALL'!$B$20:$B$24</c:f>
              <c:numCache>
                <c:formatCode>General</c:formatCode>
                <c:ptCount val="5"/>
                <c:pt idx="0">
                  <c:v>0.10521220000009635</c:v>
                </c:pt>
                <c:pt idx="1">
                  <c:v>5.0849200000129713E-2</c:v>
                </c:pt>
                <c:pt idx="2">
                  <c:v>-7.7087999998184387E-3</c:v>
                </c:pt>
                <c:pt idx="3">
                  <c:v>-7.7283800000031988E-2</c:v>
                </c:pt>
                <c:pt idx="4">
                  <c:v>-7.1068799999920884E-2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A-4FA2-9A7A-C8B874E6C622}"/>
            </c:ext>
          </c:extLst>
        </c:ser>
        <c:ser>
          <c:idx val="1"/>
          <c:order val="1"/>
          <c:tx>
            <c:strRef>
              <c:f>'positive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'positive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ALL'!$B$30:$B$34</c:f>
              <c:numCache>
                <c:formatCode>General</c:formatCode>
                <c:ptCount val="5"/>
                <c:pt idx="0">
                  <c:v>6.7281914828072331E-2</c:v>
                </c:pt>
                <c:pt idx="1">
                  <c:v>1.2918914828105699E-2</c:v>
                </c:pt>
                <c:pt idx="2">
                  <c:v>-4.5639085171842453E-2</c:v>
                </c:pt>
                <c:pt idx="3">
                  <c:v>-0.115214085172056</c:v>
                </c:pt>
                <c:pt idx="4">
                  <c:v>-0.1089990851719449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A-4FA2-9A7A-C8B874E6C622}"/>
            </c:ext>
          </c:extLst>
        </c:ser>
        <c:ser>
          <c:idx val="2"/>
          <c:order val="2"/>
          <c:tx>
            <c:strRef>
              <c:f>'positive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'positive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ALL'!$B$40:$B$44</c:f>
              <c:numCache>
                <c:formatCode>General</c:formatCode>
                <c:ptCount val="5"/>
                <c:pt idx="0">
                  <c:v>7.0083999999951629E-2</c:v>
                </c:pt>
                <c:pt idx="1">
                  <c:v>1.5720999999984997E-2</c:v>
                </c:pt>
                <c:pt idx="2">
                  <c:v>-4.2836999999963155E-2</c:v>
                </c:pt>
                <c:pt idx="3">
                  <c:v>-0.1124120000001767</c:v>
                </c:pt>
                <c:pt idx="4">
                  <c:v>-0.1061970000000656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FA-4FA2-9A7A-C8B874E6C6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'positive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75-4F52-BE39-E1601232F70A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75-4F52-BE39-E1601232F70A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75-4F52-BE39-E1601232F70A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75-4F52-BE39-E1601232F70A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75-4F52-BE39-E1601232F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'positive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ALL'!$C$20:$C$24</c:f>
              <c:numCache>
                <c:formatCode>General</c:formatCode>
                <c:ptCount val="5"/>
                <c:pt idx="0">
                  <c:v>0.11686959999997271</c:v>
                </c:pt>
                <c:pt idx="1">
                  <c:v>5.9728599999971266E-2</c:v>
                </c:pt>
                <c:pt idx="2">
                  <c:v>1.7198600000028819E-2</c:v>
                </c:pt>
                <c:pt idx="3">
                  <c:v>-7.8511400000024878E-2</c:v>
                </c:pt>
                <c:pt idx="4">
                  <c:v>-0.11528539999994791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5-4F52-BE39-E1601232F70A}"/>
            </c:ext>
          </c:extLst>
        </c:ser>
        <c:ser>
          <c:idx val="1"/>
          <c:order val="1"/>
          <c:tx>
            <c:strRef>
              <c:f>'positive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'positive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ALL'!$C$30:$C$34</c:f>
              <c:numCache>
                <c:formatCode>General</c:formatCode>
                <c:ptCount val="5"/>
                <c:pt idx="0">
                  <c:v>6.9116133093530152E-2</c:v>
                </c:pt>
                <c:pt idx="1">
                  <c:v>1.1975133093528711E-2</c:v>
                </c:pt>
                <c:pt idx="2">
                  <c:v>-3.0554866906413736E-2</c:v>
                </c:pt>
                <c:pt idx="3">
                  <c:v>-0.12626486690646743</c:v>
                </c:pt>
                <c:pt idx="4">
                  <c:v>-0.16303886690639047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5-4F52-BE39-E1601232F70A}"/>
            </c:ext>
          </c:extLst>
        </c:ser>
        <c:ser>
          <c:idx val="2"/>
          <c:order val="2"/>
          <c:tx>
            <c:strRef>
              <c:f>'positive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'positive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ALL'!$C$40:$C$44</c:f>
              <c:numCache>
                <c:formatCode>General</c:formatCode>
                <c:ptCount val="5"/>
                <c:pt idx="0">
                  <c:v>7.6822999999876629E-2</c:v>
                </c:pt>
                <c:pt idx="1">
                  <c:v>1.9681999999875188E-2</c:v>
                </c:pt>
                <c:pt idx="2">
                  <c:v>-2.2848000000067259E-2</c:v>
                </c:pt>
                <c:pt idx="3">
                  <c:v>-0.11855800000012096</c:v>
                </c:pt>
                <c:pt idx="4">
                  <c:v>-0.15533200000004399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5-4F52-BE39-E1601232F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NEGATIVE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'negative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572644763338036E-2"/>
                  <c:y val="4.758507940744695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83-466C-A0F9-0406CE4D9797}"/>
                </c:ext>
              </c:extLst>
            </c:dLbl>
            <c:dLbl>
              <c:idx val="1"/>
              <c:layout>
                <c:manualLayout>
                  <c:x val="-3.3018682142675324E-2"/>
                  <c:y val="0.2261553005026913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83-466C-A0F9-0406CE4D9797}"/>
                </c:ext>
              </c:extLst>
            </c:dLbl>
            <c:dLbl>
              <c:idx val="2"/>
              <c:layout>
                <c:manualLayout>
                  <c:x val="-4.2576625985615922E-2"/>
                  <c:y val="0.2164709284220827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83-466C-A0F9-0406CE4D9797}"/>
                </c:ext>
              </c:extLst>
            </c:dLbl>
            <c:dLbl>
              <c:idx val="3"/>
              <c:layout>
                <c:manualLayout>
                  <c:x val="-4.3022663364953209E-2"/>
                  <c:y val="0.3130590773610924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83-466C-A0F9-0406CE4D9797}"/>
                </c:ext>
              </c:extLst>
            </c:dLbl>
            <c:dLbl>
              <c:idx val="4"/>
              <c:layout>
                <c:manualLayout>
                  <c:x val="-3.2353639908354236E-2"/>
                  <c:y val="0.6147428711241601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83-466C-A0F9-0406CE4D97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'negative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ALL'!$D$20:$D$24</c:f>
              <c:numCache>
                <c:formatCode>General</c:formatCode>
                <c:ptCount val="5"/>
                <c:pt idx="0">
                  <c:v>-3.2506399999988389E-2</c:v>
                </c:pt>
                <c:pt idx="1">
                  <c:v>-7.5523999999944635E-3</c:v>
                </c:pt>
                <c:pt idx="2">
                  <c:v>-8.8443999999867629E-3</c:v>
                </c:pt>
                <c:pt idx="3">
                  <c:v>4.0416000000078611E-3</c:v>
                </c:pt>
                <c:pt idx="4">
                  <c:v>4.4861600000004387E-2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83-466C-A0F9-0406CE4D9797}"/>
            </c:ext>
          </c:extLst>
        </c:ser>
        <c:ser>
          <c:idx val="1"/>
          <c:order val="1"/>
          <c:tx>
            <c:strRef>
              <c:f>'negative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'negative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ALL'!$D$30:$D$34</c:f>
              <c:numCache>
                <c:formatCode>General</c:formatCode>
                <c:ptCount val="5"/>
                <c:pt idx="0">
                  <c:v>-1.9663187530468917E-2</c:v>
                </c:pt>
                <c:pt idx="1">
                  <c:v>5.2908124695250081E-3</c:v>
                </c:pt>
                <c:pt idx="2">
                  <c:v>3.9988124695327087E-3</c:v>
                </c:pt>
                <c:pt idx="3">
                  <c:v>1.6884812469527333E-2</c:v>
                </c:pt>
                <c:pt idx="4">
                  <c:v>5.7704812469523858E-2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83-466C-A0F9-0406CE4D9797}"/>
            </c:ext>
          </c:extLst>
        </c:ser>
        <c:ser>
          <c:idx val="2"/>
          <c:order val="2"/>
          <c:tx>
            <c:strRef>
              <c:f>'negative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'negative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ALL'!$D$40:$D$44</c:f>
              <c:numCache>
                <c:formatCode>General</c:formatCode>
                <c:ptCount val="5"/>
                <c:pt idx="0">
                  <c:v>-2.1097999999994954E-2</c:v>
                </c:pt>
                <c:pt idx="1">
                  <c:v>3.8559999999989714E-3</c:v>
                </c:pt>
                <c:pt idx="2">
                  <c:v>2.5640000000066721E-3</c:v>
                </c:pt>
                <c:pt idx="3">
                  <c:v>1.5450000000001296E-2</c:v>
                </c:pt>
                <c:pt idx="4">
                  <c:v>5.6269999999997822E-2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83-466C-A0F9-0406CE4D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D-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'negative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FE-45C6-865C-6054CA190509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FE-45C6-865C-6054CA190509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FE-45C6-865C-6054CA190509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FE-45C6-865C-6054CA190509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FE-45C6-865C-6054CA1905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'negative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ALL'!$B$20:$B$24</c:f>
              <c:numCache>
                <c:formatCode>General</c:formatCode>
                <c:ptCount val="5"/>
                <c:pt idx="0">
                  <c:v>8.7297199999966324E-2</c:v>
                </c:pt>
                <c:pt idx="1">
                  <c:v>2.5751199999831442E-2</c:v>
                </c:pt>
                <c:pt idx="2">
                  <c:v>5.9881999998196989E-3</c:v>
                </c:pt>
                <c:pt idx="3">
                  <c:v>-2.5913800000125775E-2</c:v>
                </c:pt>
                <c:pt idx="4">
                  <c:v>-9.3122800000173811E-2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FE-45C6-865C-6054CA190509}"/>
            </c:ext>
          </c:extLst>
        </c:ser>
        <c:ser>
          <c:idx val="1"/>
          <c:order val="1"/>
          <c:tx>
            <c:strRef>
              <c:f>'negative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'negative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ALL'!$B$30:$B$34</c:f>
              <c:numCache>
                <c:formatCode>General</c:formatCode>
                <c:ptCount val="5"/>
                <c:pt idx="0">
                  <c:v>5.5517939125820703E-2</c:v>
                </c:pt>
                <c:pt idx="1">
                  <c:v>-6.0280608743141784E-3</c:v>
                </c:pt>
                <c:pt idx="2">
                  <c:v>-2.5791060874325922E-2</c:v>
                </c:pt>
                <c:pt idx="3">
                  <c:v>-5.7693060874271396E-2</c:v>
                </c:pt>
                <c:pt idx="4">
                  <c:v>-0.12490206087431943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FE-45C6-865C-6054CA190509}"/>
            </c:ext>
          </c:extLst>
        </c:ser>
        <c:ser>
          <c:idx val="2"/>
          <c:order val="2"/>
          <c:tx>
            <c:strRef>
              <c:f>'negative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'negative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ALL'!$B$40:$B$44</c:f>
              <c:numCache>
                <c:formatCode>General</c:formatCode>
                <c:ptCount val="5"/>
                <c:pt idx="0">
                  <c:v>5.8091000000104032E-2</c:v>
                </c:pt>
                <c:pt idx="1">
                  <c:v>-3.4550000000308501E-3</c:v>
                </c:pt>
                <c:pt idx="2">
                  <c:v>-2.3218000000042593E-2</c:v>
                </c:pt>
                <c:pt idx="3">
                  <c:v>-5.5119999999988067E-2</c:v>
                </c:pt>
                <c:pt idx="4">
                  <c:v>-0.1223290000000361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FE-45C6-865C-6054CA1905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'negative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1A-4139-A706-212DC74D6212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1A-4139-A706-212DC74D6212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1A-4139-A706-212DC74D6212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1A-4139-A706-212DC74D6212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1A-4139-A706-212DC74D62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'negative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ALL'!$C$20:$C$24</c:f>
              <c:numCache>
                <c:formatCode>General</c:formatCode>
                <c:ptCount val="5"/>
                <c:pt idx="0">
                  <c:v>6.4440200000035475E-2</c:v>
                </c:pt>
                <c:pt idx="1">
                  <c:v>2.7476200000137396E-2</c:v>
                </c:pt>
                <c:pt idx="2">
                  <c:v>7.6441999999588006E-3</c:v>
                </c:pt>
                <c:pt idx="3">
                  <c:v>-4.3451799999957075E-2</c:v>
                </c:pt>
                <c:pt idx="4">
                  <c:v>-5.6108799999947223E-2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1A-4139-A706-212DC74D6212}"/>
            </c:ext>
          </c:extLst>
        </c:ser>
        <c:ser>
          <c:idx val="1"/>
          <c:order val="1"/>
          <c:tx>
            <c:strRef>
              <c:f>'negative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'negative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ALL'!$C$30:$C$34</c:f>
              <c:numCache>
                <c:formatCode>General</c:formatCode>
                <c:ptCount val="5"/>
                <c:pt idx="0">
                  <c:v>4.0059928107666565E-2</c:v>
                </c:pt>
                <c:pt idx="1">
                  <c:v>3.0959281077684864E-3</c:v>
                </c:pt>
                <c:pt idx="2">
                  <c:v>-1.6736071892410109E-2</c:v>
                </c:pt>
                <c:pt idx="3">
                  <c:v>-6.7832071892325985E-2</c:v>
                </c:pt>
                <c:pt idx="4">
                  <c:v>-8.0489071892316133E-2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1A-4139-A706-212DC74D6212}"/>
            </c:ext>
          </c:extLst>
        </c:ser>
        <c:ser>
          <c:idx val="2"/>
          <c:order val="2"/>
          <c:tx>
            <c:strRef>
              <c:f>'negative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'negative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ALL'!$C$40:$C$44</c:f>
              <c:numCache>
                <c:formatCode>General</c:formatCode>
                <c:ptCount val="5"/>
                <c:pt idx="0">
                  <c:v>3.7289999999984502E-2</c:v>
                </c:pt>
                <c:pt idx="1">
                  <c:v>3.2600000008642382E-4</c:v>
                </c:pt>
                <c:pt idx="2">
                  <c:v>-1.9506000000092172E-2</c:v>
                </c:pt>
                <c:pt idx="3">
                  <c:v>-7.0602000000008047E-2</c:v>
                </c:pt>
                <c:pt idx="4">
                  <c:v>-8.3258999999998196E-2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1A-4139-A706-212DC74D62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by Momentum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comparison'!$B$1:$D$1</c:f>
              <c:strCache>
                <c:ptCount val="1"/>
                <c:pt idx="0">
                  <c:v>positive 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17187550121E-2"/>
                  <c:y val="0.2684726255008725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D4-4E4F-98DB-3C27FBA8FFE7}"/>
                </c:ext>
              </c:extLst>
            </c:dLbl>
            <c:dLbl>
              <c:idx val="1"/>
              <c:layout>
                <c:manualLayout>
                  <c:x val="-3.0006956976204639E-2"/>
                  <c:y val="0.304140660656230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D4-4E4F-98DB-3C27FBA8FFE7}"/>
                </c:ext>
              </c:extLst>
            </c:dLbl>
            <c:dLbl>
              <c:idx val="2"/>
              <c:layout>
                <c:manualLayout>
                  <c:x val="-3.6495196212400938E-2"/>
                  <c:y val="0.3580101141255189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D4-4E4F-98DB-3C27FBA8FFE7}"/>
                </c:ext>
              </c:extLst>
            </c:dLbl>
            <c:dLbl>
              <c:idx val="3"/>
              <c:layout>
                <c:manualLayout>
                  <c:x val="-4.2287354664399077E-2"/>
                  <c:y val="0.3428608824908127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D4-4E4F-98DB-3C27FBA8FFE7}"/>
                </c:ext>
              </c:extLst>
            </c:dLbl>
            <c:dLbl>
              <c:idx val="4"/>
              <c:layout>
                <c:manualLayout>
                  <c:x val="-3.1866706021839566E-2"/>
                  <c:y val="0.3633353463809800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D4-4E4F-98DB-3C27FBA8FF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comparison'!$E$3:$E$7</c:f>
                <c:numCache>
                  <c:formatCode>General</c:formatCode>
                  <c:ptCount val="5"/>
                  <c:pt idx="0">
                    <c:v>9.2549999999999993E-3</c:v>
                  </c:pt>
                  <c:pt idx="1">
                    <c:v>9.2300000000000004E-3</c:v>
                  </c:pt>
                  <c:pt idx="2">
                    <c:v>1.1464E-2</c:v>
                  </c:pt>
                  <c:pt idx="3">
                    <c:v>1.4132E-2</c:v>
                  </c:pt>
                  <c:pt idx="4">
                    <c:v>2.2952E-2</c:v>
                  </c:pt>
                </c:numCache>
              </c:numRef>
            </c:plus>
            <c:minus>
              <c:numRef>
                <c:f>'posneg comparison'!$E$3:$E$7</c:f>
                <c:numCache>
                  <c:formatCode>General</c:formatCode>
                  <c:ptCount val="5"/>
                  <c:pt idx="0">
                    <c:v>9.2549999999999993E-3</c:v>
                  </c:pt>
                  <c:pt idx="1">
                    <c:v>9.2300000000000004E-3</c:v>
                  </c:pt>
                  <c:pt idx="2">
                    <c:v>1.1464E-2</c:v>
                  </c:pt>
                  <c:pt idx="3">
                    <c:v>1.4132E-2</c:v>
                  </c:pt>
                  <c:pt idx="4">
                    <c:v>2.2952E-2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comparison'!$D$3:$D$7</c:f>
              <c:numCache>
                <c:formatCode>General</c:formatCode>
                <c:ptCount val="5"/>
                <c:pt idx="0">
                  <c:v>98.907943000000003</c:v>
                </c:pt>
                <c:pt idx="1">
                  <c:v>98.905579000000003</c:v>
                </c:pt>
                <c:pt idx="2">
                  <c:v>98.921741999999995</c:v>
                </c:pt>
                <c:pt idx="3">
                  <c:v>98.905017999999998</c:v>
                </c:pt>
                <c:pt idx="4">
                  <c:v>98.862527999999998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D4-4E4F-98DB-3C27FBA8FFE7}"/>
            </c:ext>
          </c:extLst>
        </c:ser>
        <c:ser>
          <c:idx val="1"/>
          <c:order val="1"/>
          <c:tx>
            <c:strRef>
              <c:f>'posneg comparison'!$G$1:$I$1</c:f>
              <c:strCache>
                <c:ptCount val="1"/>
                <c:pt idx="0">
                  <c:v>negative 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comparison'!$J$3:$J$7</c:f>
                <c:numCache>
                  <c:formatCode>General</c:formatCode>
                  <c:ptCount val="5"/>
                  <c:pt idx="0">
                    <c:v>8.9980000000000008E-3</c:v>
                  </c:pt>
                  <c:pt idx="1">
                    <c:v>8.8129999999999997E-3</c:v>
                  </c:pt>
                  <c:pt idx="2">
                    <c:v>1.1492E-2</c:v>
                  </c:pt>
                  <c:pt idx="3">
                    <c:v>1.3809E-2</c:v>
                  </c:pt>
                  <c:pt idx="4">
                    <c:v>2.5099E-2</c:v>
                  </c:pt>
                </c:numCache>
              </c:numRef>
            </c:plus>
            <c:minus>
              <c:numRef>
                <c:f>'posneg comparison'!$J$3:$J$7</c:f>
                <c:numCache>
                  <c:formatCode>General</c:formatCode>
                  <c:ptCount val="5"/>
                  <c:pt idx="0">
                    <c:v>8.9980000000000008E-3</c:v>
                  </c:pt>
                  <c:pt idx="1">
                    <c:v>8.8129999999999997E-3</c:v>
                  </c:pt>
                  <c:pt idx="2">
                    <c:v>1.1492E-2</c:v>
                  </c:pt>
                  <c:pt idx="3">
                    <c:v>1.3809E-2</c:v>
                  </c:pt>
                  <c:pt idx="4">
                    <c:v>2.5099E-2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comparison'!$I$3:$I$7</c:f>
              <c:numCache>
                <c:formatCode>General</c:formatCode>
                <c:ptCount val="5"/>
                <c:pt idx="0">
                  <c:v>98.879908</c:v>
                </c:pt>
                <c:pt idx="1">
                  <c:v>98.904861999999994</c:v>
                </c:pt>
                <c:pt idx="2">
                  <c:v>98.903570000000002</c:v>
                </c:pt>
                <c:pt idx="3">
                  <c:v>98.916455999999997</c:v>
                </c:pt>
                <c:pt idx="4">
                  <c:v>98.957275999999993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D4-4E4F-98DB-3C27FBA8FF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 (+/-)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'all data'!$A$20:$A$24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data'!$B$20:$B$24</c:f>
              <c:numCache>
                <c:formatCode>General</c:formatCode>
                <c:ptCount val="5"/>
                <c:pt idx="0">
                  <c:v>9.8328600000058941E-2</c:v>
                </c:pt>
                <c:pt idx="1">
                  <c:v>4.011560000026293E-2</c:v>
                </c:pt>
                <c:pt idx="2">
                  <c:v>1.9876000001204375E-3</c:v>
                </c:pt>
                <c:pt idx="3">
                  <c:v>-5.5805399999826477E-2</c:v>
                </c:pt>
                <c:pt idx="4">
                  <c:v>-8.462639999993371E-2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6-46BB-9F7A-22923E2600B7}"/>
            </c:ext>
          </c:extLst>
        </c:ser>
        <c:ser>
          <c:idx val="1"/>
          <c:order val="1"/>
          <c:tx>
            <c:strRef>
              <c:f>'all data'!$A$28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'all data'!$A$30:$A$34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data'!$B$30:$B$34</c:f>
              <c:numCache>
                <c:formatCode>General</c:formatCode>
                <c:ptCount val="5"/>
                <c:pt idx="0">
                  <c:v>6.518299919571291E-2</c:v>
                </c:pt>
                <c:pt idx="1">
                  <c:v>6.9699991959168983E-3</c:v>
                </c:pt>
                <c:pt idx="2">
                  <c:v>-3.1158000804225594E-2</c:v>
                </c:pt>
                <c:pt idx="3">
                  <c:v>-8.8951000804172509E-2</c:v>
                </c:pt>
                <c:pt idx="4">
                  <c:v>-0.11777200080427974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6-46BB-9F7A-22923E2600B7}"/>
            </c:ext>
          </c:extLst>
        </c:ser>
        <c:ser>
          <c:idx val="2"/>
          <c:order val="2"/>
          <c:tx>
            <c:strRef>
              <c:f>'all data'!$A$38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'all data'!$A$40:$A$44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data'!$B$40:$B$44</c:f>
              <c:numCache>
                <c:formatCode>General</c:formatCode>
                <c:ptCount val="5"/>
                <c:pt idx="0">
                  <c:v>6.4637999999831663E-2</c:v>
                </c:pt>
                <c:pt idx="1">
                  <c:v>6.4250000000356522E-3</c:v>
                </c:pt>
                <c:pt idx="2">
                  <c:v>-3.170300000010684E-2</c:v>
                </c:pt>
                <c:pt idx="3">
                  <c:v>-8.9496000000053755E-2</c:v>
                </c:pt>
                <c:pt idx="4">
                  <c:v>-0.11831700000016099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6-46BB-9F7A-22923E26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comparison'!$B$1:$D$1</c:f>
              <c:strCache>
                <c:ptCount val="1"/>
                <c:pt idx="0">
                  <c:v>positive 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36972950398E-2"/>
                  <c:y val="0.6432918850729556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1E-4504-B1AA-D2B88E5D7263}"/>
                </c:ext>
              </c:extLst>
            </c:dLbl>
            <c:dLbl>
              <c:idx val="1"/>
              <c:layout>
                <c:manualLayout>
                  <c:x val="-3.973933299489827E-2"/>
                  <c:y val="0.4534613991178256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1E-4504-B1AA-D2B88E5D7263}"/>
                </c:ext>
              </c:extLst>
            </c:dLbl>
            <c:dLbl>
              <c:idx val="2"/>
              <c:layout>
                <c:manualLayout>
                  <c:x val="-4.1568322478208741E-2"/>
                  <c:y val="0.3359472887646496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1E-4504-B1AA-D2B88E5D7263}"/>
                </c:ext>
              </c:extLst>
            </c:dLbl>
            <c:dLbl>
              <c:idx val="3"/>
              <c:layout>
                <c:manualLayout>
                  <c:x val="-4.3909429016846142E-2"/>
                  <c:y val="0.1551563497597639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1E-4504-B1AA-D2B88E5D7263}"/>
                </c:ext>
              </c:extLst>
            </c:dLbl>
            <c:dLbl>
              <c:idx val="4"/>
              <c:layout>
                <c:manualLayout>
                  <c:x val="-3.8975765889346134E-2"/>
                  <c:y val="7.380042720756520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1E-4504-B1AA-D2B88E5D72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comparison'!$B$3:$B$7</c:f>
              <c:numCache>
                <c:formatCode>General</c:formatCode>
                <c:ptCount val="5"/>
                <c:pt idx="0">
                  <c:v>1869.923759</c:v>
                </c:pt>
                <c:pt idx="1">
                  <c:v>1869.8693960000001</c:v>
                </c:pt>
                <c:pt idx="2">
                  <c:v>1869.8108380000001</c:v>
                </c:pt>
                <c:pt idx="3">
                  <c:v>1869.7412629999999</c:v>
                </c:pt>
                <c:pt idx="4">
                  <c:v>1869.747478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1E-4504-B1AA-D2B88E5D7263}"/>
            </c:ext>
          </c:extLst>
        </c:ser>
        <c:ser>
          <c:idx val="1"/>
          <c:order val="1"/>
          <c:tx>
            <c:strRef>
              <c:f>'posneg comparison'!$G$1:$I$1</c:f>
              <c:strCache>
                <c:ptCount val="1"/>
                <c:pt idx="0">
                  <c:v>negative 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comparison'!$G$3:$G$7</c:f>
              <c:numCache>
                <c:formatCode>General</c:formatCode>
                <c:ptCount val="5"/>
                <c:pt idx="0">
                  <c:v>1869.9056350000001</c:v>
                </c:pt>
                <c:pt idx="1">
                  <c:v>1869.8440889999999</c:v>
                </c:pt>
                <c:pt idx="2">
                  <c:v>1869.8243259999999</c:v>
                </c:pt>
                <c:pt idx="3">
                  <c:v>1869.792424</c:v>
                </c:pt>
                <c:pt idx="4">
                  <c:v>1869.7252149999999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1E-4504-B1AA-D2B88E5D72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comparison'!$B$1:$D$1</c:f>
              <c:strCache>
                <c:ptCount val="1"/>
                <c:pt idx="0">
                  <c:v>positive 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comparison'!$C$3:$C$7</c:f>
              <c:numCache>
                <c:formatCode>General</c:formatCode>
                <c:ptCount val="5"/>
                <c:pt idx="0">
                  <c:v>1968.83152</c:v>
                </c:pt>
                <c:pt idx="1">
                  <c:v>1968.774379</c:v>
                </c:pt>
                <c:pt idx="2">
                  <c:v>1968.731849</c:v>
                </c:pt>
                <c:pt idx="3">
                  <c:v>1968.636139</c:v>
                </c:pt>
                <c:pt idx="4">
                  <c:v>1968.599365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F-4D70-A457-4F732141D274}"/>
            </c:ext>
          </c:extLst>
        </c:ser>
        <c:ser>
          <c:idx val="1"/>
          <c:order val="1"/>
          <c:tx>
            <c:strRef>
              <c:f>'posneg comparison'!$G$1:$I$1</c:f>
              <c:strCache>
                <c:ptCount val="1"/>
                <c:pt idx="0">
                  <c:v>negative 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36972950398E-2"/>
                  <c:y val="0.69451598445767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EF-4D70-A457-4F732141D274}"/>
                </c:ext>
              </c:extLst>
            </c:dLbl>
            <c:dLbl>
              <c:idx val="1"/>
              <c:layout>
                <c:manualLayout>
                  <c:x val="-3.973933299489827E-2"/>
                  <c:y val="0.4534613991178255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EF-4D70-A457-4F732141D274}"/>
                </c:ext>
              </c:extLst>
            </c:dLbl>
            <c:dLbl>
              <c:idx val="2"/>
              <c:layout>
                <c:manualLayout>
                  <c:x val="-3.973933299489834E-2"/>
                  <c:y val="0.3329341064479017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EF-4D70-A457-4F732141D274}"/>
                </c:ext>
              </c:extLst>
            </c:dLbl>
            <c:dLbl>
              <c:idx val="3"/>
              <c:layout>
                <c:manualLayout>
                  <c:x val="-4.3909429016846142E-2"/>
                  <c:y val="0.200354084510985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EF-4D70-A457-4F732141D274}"/>
                </c:ext>
              </c:extLst>
            </c:dLbl>
            <c:dLbl>
              <c:idx val="4"/>
              <c:layout>
                <c:manualLayout>
                  <c:x val="-3.7146776406035802E-2"/>
                  <c:y val="0.1009190680582980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EF-4D70-A457-4F732141D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comparison'!$H$3:$H$7</c:f>
              <c:numCache>
                <c:formatCode>General</c:formatCode>
                <c:ptCount val="5"/>
                <c:pt idx="0">
                  <c:v>1968.785666</c:v>
                </c:pt>
                <c:pt idx="1">
                  <c:v>1968.7487020000001</c:v>
                </c:pt>
                <c:pt idx="2">
                  <c:v>1968.7288699999999</c:v>
                </c:pt>
                <c:pt idx="3">
                  <c:v>1968.677774</c:v>
                </c:pt>
                <c:pt idx="4">
                  <c:v>1968.665117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EF-4D70-A457-4F732141D2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POSITIVE UP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572644763338036E-2"/>
                  <c:y val="0.683740742598258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3E-4DDA-956F-2B1BB938B654}"/>
                </c:ext>
              </c:extLst>
            </c:dLbl>
            <c:dLbl>
              <c:idx val="1"/>
              <c:layout>
                <c:manualLayout>
                  <c:x val="-3.6204663423655546E-2"/>
                  <c:y val="0.706530027695582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3E-4DDA-956F-2B1BB938B654}"/>
                </c:ext>
              </c:extLst>
            </c:dLbl>
            <c:dLbl>
              <c:idx val="2"/>
              <c:layout>
                <c:manualLayout>
                  <c:x val="-4.2576625985615922E-2"/>
                  <c:y val="0.706651763868499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3E-4DDA-956F-2B1BB938B654}"/>
                </c:ext>
              </c:extLst>
            </c:dLbl>
            <c:dLbl>
              <c:idx val="3"/>
              <c:layout>
                <c:manualLayout>
                  <c:x val="-4.4615654005443262E-2"/>
                  <c:y val="0.603544811675610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3E-4DDA-956F-2B1BB938B654}"/>
                </c:ext>
              </c:extLst>
            </c:dLbl>
            <c:dLbl>
              <c:idx val="4"/>
              <c:layout>
                <c:manualLayout>
                  <c:x val="-3.2353639908354236E-2"/>
                  <c:y val="0.174172782542309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3E-4DDA-956F-2B1BB938B6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up'!$D$20:$D$24</c:f>
              <c:numCache>
                <c:formatCode>General</c:formatCode>
                <c:ptCount val="5"/>
                <c:pt idx="0">
                  <c:v>3.4889000000006831E-2</c:v>
                </c:pt>
                <c:pt idx="1">
                  <c:v>3.7408000000013431E-2</c:v>
                </c:pt>
                <c:pt idx="2">
                  <c:v>3.5006000000009863E-2</c:v>
                </c:pt>
                <c:pt idx="3">
                  <c:v>8.7110000000052423E-3</c:v>
                </c:pt>
                <c:pt idx="4">
                  <c:v>-0.11601399999999273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3E-4DDA-956F-2B1BB938B654}"/>
            </c:ext>
          </c:extLst>
        </c:ser>
        <c:ser>
          <c:idx val="1"/>
          <c:order val="1"/>
          <c:tx>
            <c:strRef>
              <c:f>'pos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'pos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up'!$D$30:$D$34</c:f>
              <c:numCache>
                <c:formatCode>General</c:formatCode>
                <c:ptCount val="5"/>
                <c:pt idx="0">
                  <c:v>4.7278786754105795E-3</c:v>
                </c:pt>
                <c:pt idx="1">
                  <c:v>7.2468786754171788E-3</c:v>
                </c:pt>
                <c:pt idx="2">
                  <c:v>4.8448786754136108E-3</c:v>
                </c:pt>
                <c:pt idx="3">
                  <c:v>-2.1450121324591009E-2</c:v>
                </c:pt>
                <c:pt idx="4">
                  <c:v>-0.14617512132458899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3E-4DDA-956F-2B1BB938B654}"/>
            </c:ext>
          </c:extLst>
        </c:ser>
        <c:ser>
          <c:idx val="2"/>
          <c:order val="2"/>
          <c:tx>
            <c:strRef>
              <c:f>'pos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'pos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up'!$D$40:$D$44</c:f>
              <c:numCache>
                <c:formatCode>General</c:formatCode>
                <c:ptCount val="5"/>
                <c:pt idx="0">
                  <c:v>2.002199999999732E-2</c:v>
                </c:pt>
                <c:pt idx="1">
                  <c:v>2.2541000000003919E-2</c:v>
                </c:pt>
                <c:pt idx="2">
                  <c:v>2.0139000000000351E-2</c:v>
                </c:pt>
                <c:pt idx="3">
                  <c:v>-6.1560000000042692E-3</c:v>
                </c:pt>
                <c:pt idx="4">
                  <c:v>-0.13088100000000225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3E-4DDA-956F-2B1BB938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B9-4DFE-A458-1E642A543A6A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B9-4DFE-A458-1E642A543A6A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B9-4DFE-A458-1E642A543A6A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B9-4DFE-A458-1E642A543A6A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B9-4DFE-A458-1E642A543A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up'!$B$20:$B$24</c:f>
              <c:numCache>
                <c:formatCode>General</c:formatCode>
                <c:ptCount val="5"/>
                <c:pt idx="0">
                  <c:v>0.23738679999996748</c:v>
                </c:pt>
                <c:pt idx="1">
                  <c:v>0.14139780000004976</c:v>
                </c:pt>
                <c:pt idx="2">
                  <c:v>3.9063800000121773E-2</c:v>
                </c:pt>
                <c:pt idx="3">
                  <c:v>-0.1442171999999573</c:v>
                </c:pt>
                <c:pt idx="4">
                  <c:v>-0.27363119999995433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B9-4DFE-A458-1E642A543A6A}"/>
            </c:ext>
          </c:extLst>
        </c:ser>
        <c:ser>
          <c:idx val="1"/>
          <c:order val="1"/>
          <c:tx>
            <c:strRef>
              <c:f>'pos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up'!$B$30:$B$34</c:f>
              <c:numCache>
                <c:formatCode>General</c:formatCode>
                <c:ptCount val="5"/>
                <c:pt idx="0">
                  <c:v>0.10012951388148394</c:v>
                </c:pt>
                <c:pt idx="1">
                  <c:v>4.1405138815662212E-3</c:v>
                </c:pt>
                <c:pt idx="2">
                  <c:v>-9.8193486118361761E-2</c:v>
                </c:pt>
                <c:pt idx="3">
                  <c:v>-0.28147448611844084</c:v>
                </c:pt>
                <c:pt idx="4">
                  <c:v>-0.41088848611843787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B9-4DFE-A458-1E642A543A6A}"/>
            </c:ext>
          </c:extLst>
        </c:ser>
        <c:ser>
          <c:idx val="2"/>
          <c:order val="2"/>
          <c:tx>
            <c:strRef>
              <c:f>'pos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up'!$B$40:$B$44</c:f>
              <c:numCache>
                <c:formatCode>General</c:formatCode>
                <c:ptCount val="5"/>
                <c:pt idx="0">
                  <c:v>0.13928199999986646</c:v>
                </c:pt>
                <c:pt idx="1">
                  <c:v>4.3292999999948734E-2</c:v>
                </c:pt>
                <c:pt idx="2">
                  <c:v>-5.9040999999979249E-2</c:v>
                </c:pt>
                <c:pt idx="3">
                  <c:v>-0.24232200000005832</c:v>
                </c:pt>
                <c:pt idx="4">
                  <c:v>-0.37173600000005536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B9-4DFE-A458-1E642A543A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F5-4359-9247-2A045AAE0304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F5-4359-9247-2A045AAE0304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F5-4359-9247-2A045AAE0304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F5-4359-9247-2A045AAE0304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F5-4359-9247-2A045AAE0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up'!$C$20:$C$24</c:f>
              <c:numCache>
                <c:formatCode>General</c:formatCode>
                <c:ptCount val="5"/>
                <c:pt idx="0">
                  <c:v>0.25918780000029074</c:v>
                </c:pt>
                <c:pt idx="1">
                  <c:v>0.16567380000037701</c:v>
                </c:pt>
                <c:pt idx="2">
                  <c:v>6.1287800000172865E-2</c:v>
                </c:pt>
                <c:pt idx="3">
                  <c:v>-0.14857719999963592</c:v>
                </c:pt>
                <c:pt idx="4">
                  <c:v>-0.33757219999961308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F5-4359-9247-2A045AAE0304}"/>
            </c:ext>
          </c:extLst>
        </c:ser>
        <c:ser>
          <c:idx val="1"/>
          <c:order val="1"/>
          <c:tx>
            <c:strRef>
              <c:f>'pos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up'!$C$30:$C$34</c:f>
              <c:numCache>
                <c:formatCode>General</c:formatCode>
                <c:ptCount val="5"/>
                <c:pt idx="0">
                  <c:v>0.10335393670902704</c:v>
                </c:pt>
                <c:pt idx="1">
                  <c:v>9.8399367091133172E-3</c:v>
                </c:pt>
                <c:pt idx="2">
                  <c:v>-9.4546063291090832E-2</c:v>
                </c:pt>
                <c:pt idx="3">
                  <c:v>-0.30441106329089962</c:v>
                </c:pt>
                <c:pt idx="4">
                  <c:v>-0.49340606329087677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F5-4359-9247-2A045AAE0304}"/>
            </c:ext>
          </c:extLst>
        </c:ser>
        <c:ser>
          <c:idx val="2"/>
          <c:order val="2"/>
          <c:tx>
            <c:strRef>
              <c:f>'pos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up'!$C$40:$C$44</c:f>
              <c:numCache>
                <c:formatCode>General</c:formatCode>
                <c:ptCount val="5"/>
                <c:pt idx="0">
                  <c:v>0.15874499999995351</c:v>
                </c:pt>
                <c:pt idx="1">
                  <c:v>6.5231000000039785E-2</c:v>
                </c:pt>
                <c:pt idx="2">
                  <c:v>-3.9155000000164364E-2</c:v>
                </c:pt>
                <c:pt idx="3">
                  <c:v>-0.24901999999997315</c:v>
                </c:pt>
                <c:pt idx="4">
                  <c:v>-0.43801499999995031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F5-4359-9247-2A045AAE0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POSITIVE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2087796668728510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9B-411A-95E7-A77E6FB7CFB3}"/>
                </c:ext>
              </c:extLst>
            </c:dLbl>
            <c:dLbl>
              <c:idx val="1"/>
              <c:layout>
                <c:manualLayout>
                  <c:x val="-3.9390644704635706E-2"/>
                  <c:y val="8.2222333673258999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9B-411A-95E7-A77E6FB7CFB3}"/>
                </c:ext>
              </c:extLst>
            </c:dLbl>
            <c:dLbl>
              <c:idx val="2"/>
              <c:layout>
                <c:manualLayout>
                  <c:x val="-3.7797654064145592E-2"/>
                  <c:y val="0.6472037492128770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9B-411A-95E7-A77E6FB7CFB3}"/>
                </c:ext>
              </c:extLst>
            </c:dLbl>
            <c:dLbl>
              <c:idx val="3"/>
              <c:layout>
                <c:manualLayout>
                  <c:x val="-4.3022663364953209E-2"/>
                  <c:y val="0.2710963995742570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9B-411A-95E7-A77E6FB7CFB3}"/>
                </c:ext>
              </c:extLst>
            </c:dLbl>
            <c:dLbl>
              <c:idx val="4"/>
              <c:layout>
                <c:manualLayout>
                  <c:x val="-3.2353639908354236E-2"/>
                  <c:y val="0.227959052889089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9B-411A-95E7-A77E6FB7CF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down'!$D$20:$D$24</c:f>
              <c:numCache>
                <c:formatCode>General</c:formatCode>
                <c:ptCount val="5"/>
                <c:pt idx="0">
                  <c:v>-4.575399999978913E-3</c:v>
                </c:pt>
                <c:pt idx="1">
                  <c:v>-1.2593399999985877E-2</c:v>
                </c:pt>
                <c:pt idx="2">
                  <c:v>2.1691600000011135E-2</c:v>
                </c:pt>
                <c:pt idx="3">
                  <c:v>-7.9639999998448729E-4</c:v>
                </c:pt>
                <c:pt idx="4">
                  <c:v>-3.7263999999765929E-3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9B-411A-95E7-A77E6FB7CFB3}"/>
            </c:ext>
          </c:extLst>
        </c:ser>
        <c:ser>
          <c:idx val="1"/>
          <c:order val="1"/>
          <c:tx>
            <c:strRef>
              <c:f>'pos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'pos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down'!$D$30:$D$34</c:f>
              <c:numCache>
                <c:formatCode>General</c:formatCode>
                <c:ptCount val="5"/>
                <c:pt idx="0">
                  <c:v>-2.9347352376731806E-3</c:v>
                </c:pt>
                <c:pt idx="1">
                  <c:v>-1.0952735237680145E-2</c:v>
                </c:pt>
                <c:pt idx="2">
                  <c:v>2.3332264762316868E-2</c:v>
                </c:pt>
                <c:pt idx="3">
                  <c:v>8.4426476232124514E-4</c:v>
                </c:pt>
                <c:pt idx="4">
                  <c:v>-2.0857352376708604E-3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9B-411A-95E7-A77E6FB7CFB3}"/>
            </c:ext>
          </c:extLst>
        </c:ser>
        <c:ser>
          <c:idx val="2"/>
          <c:order val="2"/>
          <c:tx>
            <c:strRef>
              <c:f>'pos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'pos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down'!$D$40:$D$44</c:f>
              <c:numCache>
                <c:formatCode>General</c:formatCode>
                <c:ptCount val="5"/>
                <c:pt idx="0">
                  <c:v>-6.2629999999899155E-3</c:v>
                </c:pt>
                <c:pt idx="1">
                  <c:v>-1.428099999999688E-2</c:v>
                </c:pt>
                <c:pt idx="2">
                  <c:v>2.0004000000000133E-2</c:v>
                </c:pt>
                <c:pt idx="3">
                  <c:v>-2.4839999999954898E-3</c:v>
                </c:pt>
                <c:pt idx="4">
                  <c:v>-5.4139999999875954E-3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9B-411A-95E7-A77E6FB7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034022517110856"/>
              <c:y val="0.92544304573393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D1-49CC-B2C3-5620C48810D5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D1-49CC-B2C3-5620C48810D5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D1-49CC-B2C3-5620C48810D5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D1-49CC-B2C3-5620C48810D5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D1-49CC-B2C3-5620C4881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down'!$B$20:$B$24</c:f>
              <c:numCache>
                <c:formatCode>General</c:formatCode>
                <c:ptCount val="5"/>
                <c:pt idx="0">
                  <c:v>-1.2585399999807123E-2</c:v>
                </c:pt>
                <c:pt idx="1">
                  <c:v>-2.9860399999734E-2</c:v>
                </c:pt>
                <c:pt idx="2">
                  <c:v>-4.5801399999845671E-2</c:v>
                </c:pt>
                <c:pt idx="3">
                  <c:v>-6.6033999999035586E-3</c:v>
                </c:pt>
                <c:pt idx="4">
                  <c:v>9.4850600000199847E-2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D1-49CC-B2C3-5620C48810D5}"/>
            </c:ext>
          </c:extLst>
        </c:ser>
        <c:ser>
          <c:idx val="1"/>
          <c:order val="1"/>
          <c:tx>
            <c:strRef>
              <c:f>'pos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down'!$B$30:$B$34</c:f>
              <c:numCache>
                <c:formatCode>General</c:formatCode>
                <c:ptCount val="5"/>
                <c:pt idx="0">
                  <c:v>6.2639904128900525E-3</c:v>
                </c:pt>
                <c:pt idx="1">
                  <c:v>-1.1011009587036824E-2</c:v>
                </c:pt>
                <c:pt idx="2">
                  <c:v>-2.6952009587148495E-2</c:v>
                </c:pt>
                <c:pt idx="3">
                  <c:v>1.2245990412793617E-2</c:v>
                </c:pt>
                <c:pt idx="4">
                  <c:v>0.11369999041289702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D1-49CC-B2C3-5620C48810D5}"/>
            </c:ext>
          </c:extLst>
        </c:ser>
        <c:ser>
          <c:idx val="2"/>
          <c:order val="2"/>
          <c:tx>
            <c:strRef>
              <c:f>'pos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down'!$B$40:$B$44</c:f>
              <c:numCache>
                <c:formatCode>General</c:formatCode>
                <c:ptCount val="5"/>
                <c:pt idx="0">
                  <c:v>5.6289999999989959E-3</c:v>
                </c:pt>
                <c:pt idx="1">
                  <c:v>-1.1645999999927881E-2</c:v>
                </c:pt>
                <c:pt idx="2">
                  <c:v>-2.7587000000039552E-2</c:v>
                </c:pt>
                <c:pt idx="3">
                  <c:v>1.161099999990256E-2</c:v>
                </c:pt>
                <c:pt idx="4">
                  <c:v>0.11306500000000597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D1-49CC-B2C3-5620C48810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05-4EDB-B192-B5BCFF9C405D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05-4EDB-B192-B5BCFF9C405D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05-4EDB-B192-B5BCFF9C405D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05-4EDB-B192-B5BCFF9C405D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05-4EDB-B192-B5BCFF9C40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down'!$C$20:$C$24</c:f>
              <c:numCache>
                <c:formatCode>General</c:formatCode>
                <c:ptCount val="5"/>
                <c:pt idx="0">
                  <c:v>-1.8887999999833482E-2</c:v>
                </c:pt>
                <c:pt idx="1">
                  <c:v>-4.4268999999985681E-2</c:v>
                </c:pt>
                <c:pt idx="2">
                  <c:v>-3.7121999999953914E-2</c:v>
                </c:pt>
                <c:pt idx="3">
                  <c:v>-1.6489999998157145E-3</c:v>
                </c:pt>
                <c:pt idx="4">
                  <c:v>0.10192800000004354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05-4EDB-B192-B5BCFF9C405D}"/>
            </c:ext>
          </c:extLst>
        </c:ser>
        <c:ser>
          <c:idx val="1"/>
          <c:order val="1"/>
          <c:tx>
            <c:strRef>
              <c:f>'pos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down'!$C$30:$C$34</c:f>
              <c:numCache>
                <c:formatCode>General</c:formatCode>
                <c:ptCount val="5"/>
                <c:pt idx="0">
                  <c:v>4.0539243816510862E-3</c:v>
                </c:pt>
                <c:pt idx="1">
                  <c:v>-2.1327075618501112E-2</c:v>
                </c:pt>
                <c:pt idx="2">
                  <c:v>-1.4180075618469345E-2</c:v>
                </c:pt>
                <c:pt idx="3">
                  <c:v>2.1292924381668854E-2</c:v>
                </c:pt>
                <c:pt idx="4">
                  <c:v>0.12486992438152811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05-4EDB-B192-B5BCFF9C405D}"/>
            </c:ext>
          </c:extLst>
        </c:ser>
        <c:ser>
          <c:idx val="2"/>
          <c:order val="2"/>
          <c:tx>
            <c:strRef>
              <c:f>'pos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down'!$C$40:$C$44</c:f>
              <c:numCache>
                <c:formatCode>General</c:formatCode>
                <c:ptCount val="5"/>
                <c:pt idx="0">
                  <c:v>-1.0419999998703133E-3</c:v>
                </c:pt>
                <c:pt idx="1">
                  <c:v>-2.6423000000022512E-2</c:v>
                </c:pt>
                <c:pt idx="2">
                  <c:v>-1.9275999999990745E-2</c:v>
                </c:pt>
                <c:pt idx="3">
                  <c:v>1.6197000000147455E-2</c:v>
                </c:pt>
                <c:pt idx="4">
                  <c:v>0.11977400000000671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05-4EDB-B192-B5BCFF9C40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NEGATIVE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'neg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5676756083455670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1A-485E-B199-4EFE526E562E}"/>
                </c:ext>
              </c:extLst>
            </c:dLbl>
            <c:dLbl>
              <c:idx val="1"/>
              <c:layout>
                <c:manualLayout>
                  <c:x val="-4.0983635345125814E-2"/>
                  <c:y val="0.542340406601717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1A-485E-B199-4EFE526E562E}"/>
                </c:ext>
              </c:extLst>
            </c:dLbl>
            <c:dLbl>
              <c:idx val="2"/>
              <c:layout>
                <c:manualLayout>
                  <c:x val="-4.2576625985615922E-2"/>
                  <c:y val="0.706651763868499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1A-485E-B199-4EFE526E562E}"/>
                </c:ext>
              </c:extLst>
            </c:dLbl>
            <c:dLbl>
              <c:idx val="3"/>
              <c:layout>
                <c:manualLayout>
                  <c:x val="-4.3022663364953209E-2"/>
                  <c:y val="0.535604341830152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1A-485E-B199-4EFE526E562E}"/>
                </c:ext>
              </c:extLst>
            </c:dLbl>
            <c:dLbl>
              <c:idx val="4"/>
              <c:layout>
                <c:manualLayout>
                  <c:x val="-3.2353639908354236E-2"/>
                  <c:y val="0.123217447395346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1A-485E-B199-4EFE526E56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up'!$D$20:$D$24</c:f>
              <c:numCache>
                <c:formatCode>General</c:formatCode>
                <c:ptCount val="5"/>
                <c:pt idx="0">
                  <c:v>-1.4315800000005652E-2</c:v>
                </c:pt>
                <c:pt idx="1">
                  <c:v>-5.1466800000000035E-2</c:v>
                </c:pt>
                <c:pt idx="2">
                  <c:v>-1.1870799999996962E-2</c:v>
                </c:pt>
                <c:pt idx="3">
                  <c:v>2.2616200000001641E-2</c:v>
                </c:pt>
                <c:pt idx="4">
                  <c:v>5.5037200000001008E-2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1A-485E-B199-4EFE526E562E}"/>
            </c:ext>
          </c:extLst>
        </c:ser>
        <c:ser>
          <c:idx val="1"/>
          <c:order val="1"/>
          <c:tx>
            <c:strRef>
              <c:f>'neg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'neg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up'!$D$30:$D$34</c:f>
              <c:numCache>
                <c:formatCode>General</c:formatCode>
                <c:ptCount val="5"/>
                <c:pt idx="0">
                  <c:v>3.0979714264844915E-3</c:v>
                </c:pt>
                <c:pt idx="1">
                  <c:v>-3.4053028573509891E-2</c:v>
                </c:pt>
                <c:pt idx="2">
                  <c:v>5.5429714264931818E-3</c:v>
                </c:pt>
                <c:pt idx="3">
                  <c:v>4.0029971426491784E-2</c:v>
                </c:pt>
                <c:pt idx="4">
                  <c:v>7.2450971426491151E-2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1A-485E-B199-4EFE526E562E}"/>
            </c:ext>
          </c:extLst>
        </c:ser>
        <c:ser>
          <c:idx val="2"/>
          <c:order val="2"/>
          <c:tx>
            <c:strRef>
              <c:f>'neg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'neg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up'!$D$40:$D$44</c:f>
              <c:numCache>
                <c:formatCode>General</c:formatCode>
                <c:ptCount val="5"/>
                <c:pt idx="0">
                  <c:v>-1.0000000000047748E-3</c:v>
                </c:pt>
                <c:pt idx="1">
                  <c:v>-3.8150999999999158E-2</c:v>
                </c:pt>
                <c:pt idx="2">
                  <c:v>1.4450000000039154E-3</c:v>
                </c:pt>
                <c:pt idx="3">
                  <c:v>3.5932000000002517E-2</c:v>
                </c:pt>
                <c:pt idx="4">
                  <c:v>6.8353000000001884E-2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1A-485E-B199-4EFE526E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64-4572-81A8-31EB6C11F50A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64-4572-81A8-31EB6C11F50A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64-4572-81A8-31EB6C11F50A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64-4572-81A8-31EB6C11F50A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64-4572-81A8-31EB6C11F5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up'!$B$20:$B$24</c:f>
              <c:numCache>
                <c:formatCode>General</c:formatCode>
                <c:ptCount val="5"/>
                <c:pt idx="0">
                  <c:v>2.9327400000056514E-2</c:v>
                </c:pt>
                <c:pt idx="1">
                  <c:v>-3.6135999998805346E-3</c:v>
                </c:pt>
                <c:pt idx="2">
                  <c:v>-0.13487659999987045</c:v>
                </c:pt>
                <c:pt idx="3">
                  <c:v>3.0186400000047797E-2</c:v>
                </c:pt>
                <c:pt idx="4">
                  <c:v>7.8976400000101421E-2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64-4572-81A8-31EB6C11F50A}"/>
            </c:ext>
          </c:extLst>
        </c:ser>
        <c:ser>
          <c:idx val="1"/>
          <c:order val="1"/>
          <c:tx>
            <c:strRef>
              <c:f>'neg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up'!$B$30:$B$34</c:f>
              <c:numCache>
                <c:formatCode>General</c:formatCode>
                <c:ptCount val="5"/>
                <c:pt idx="0">
                  <c:v>3.6320421975005956E-2</c:v>
                </c:pt>
                <c:pt idx="1">
                  <c:v>3.3794219750689081E-3</c:v>
                </c:pt>
                <c:pt idx="2">
                  <c:v>-0.12788357802492101</c:v>
                </c:pt>
                <c:pt idx="3">
                  <c:v>3.717942197499724E-2</c:v>
                </c:pt>
                <c:pt idx="4">
                  <c:v>8.5969421975050864E-2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64-4572-81A8-31EB6C11F50A}"/>
            </c:ext>
          </c:extLst>
        </c:ser>
        <c:ser>
          <c:idx val="2"/>
          <c:order val="2"/>
          <c:tx>
            <c:strRef>
              <c:f>'neg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up'!$B$40:$B$44</c:f>
              <c:numCache>
                <c:formatCode>General</c:formatCode>
                <c:ptCount val="5"/>
                <c:pt idx="0">
                  <c:v>1.0849000000007436E-2</c:v>
                </c:pt>
                <c:pt idx="1">
                  <c:v>-2.2091999999929612E-2</c:v>
                </c:pt>
                <c:pt idx="2">
                  <c:v>-0.15335499999991953</c:v>
                </c:pt>
                <c:pt idx="3">
                  <c:v>1.1707999999998719E-2</c:v>
                </c:pt>
                <c:pt idx="4">
                  <c:v>6.0498000000052343E-2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64-4572-81A8-31EB6C11F5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 (+/-)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'all data'!$A$20:$A$24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data'!$C$20:$C$24</c:f>
              <c:numCache>
                <c:formatCode>General</c:formatCode>
                <c:ptCount val="5"/>
                <c:pt idx="0">
                  <c:v>9.4601000000238855E-2</c:v>
                </c:pt>
                <c:pt idx="1">
                  <c:v>3.9358000000220272E-2</c:v>
                </c:pt>
                <c:pt idx="2">
                  <c:v>8.1580000000940345E-3</c:v>
                </c:pt>
                <c:pt idx="3">
                  <c:v>-5.1143999999794687E-2</c:v>
                </c:pt>
                <c:pt idx="4">
                  <c:v>-9.097299999984898E-2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2-4ACF-BC6F-DA11582FE93A}"/>
            </c:ext>
          </c:extLst>
        </c:ser>
        <c:ser>
          <c:idx val="1"/>
          <c:order val="1"/>
          <c:tx>
            <c:strRef>
              <c:f>'all data'!$A$28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'all data'!$A$30:$A$34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data'!$C$30:$C$34</c:f>
              <c:numCache>
                <c:formatCode>General</c:formatCode>
                <c:ptCount val="5"/>
                <c:pt idx="0">
                  <c:v>6.1363287914446119E-2</c:v>
                </c:pt>
                <c:pt idx="1">
                  <c:v>6.1202879144275357E-3</c:v>
                </c:pt>
                <c:pt idx="2">
                  <c:v>-2.5079712085698702E-2</c:v>
                </c:pt>
                <c:pt idx="3">
                  <c:v>-8.4381712085587424E-2</c:v>
                </c:pt>
                <c:pt idx="4">
                  <c:v>-0.12421071208564172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2-4ACF-BC6F-DA11582FE93A}"/>
            </c:ext>
          </c:extLst>
        </c:ser>
        <c:ser>
          <c:idx val="2"/>
          <c:order val="2"/>
          <c:tx>
            <c:strRef>
              <c:f>'all data'!$A$38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'all data'!$A$40:$A$44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data'!$C$40:$C$44</c:f>
              <c:numCache>
                <c:formatCode>General</c:formatCode>
                <c:ptCount val="5"/>
                <c:pt idx="0">
                  <c:v>6.5553000000136308E-2</c:v>
                </c:pt>
                <c:pt idx="1">
                  <c:v>1.0310000000117725E-2</c:v>
                </c:pt>
                <c:pt idx="2">
                  <c:v>-2.0890000000008513E-2</c:v>
                </c:pt>
                <c:pt idx="3">
                  <c:v>-8.0191999999897234E-2</c:v>
                </c:pt>
                <c:pt idx="4">
                  <c:v>-0.12002099999995153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2-4ACF-BC6F-DA11582F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2A-4DC0-A44C-ABD000F0D75E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2A-4DC0-A44C-ABD000F0D75E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2A-4DC0-A44C-ABD000F0D75E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2A-4DC0-A44C-ABD000F0D75E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2A-4DC0-A44C-ABD000F0D7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up'!$C$20:$C$24</c:f>
              <c:numCache>
                <c:formatCode>General</c:formatCode>
                <c:ptCount val="5"/>
                <c:pt idx="0">
                  <c:v>-1.8172800000002098E-2</c:v>
                </c:pt>
                <c:pt idx="1">
                  <c:v>-8.773180000002867E-2</c:v>
                </c:pt>
                <c:pt idx="2">
                  <c:v>-4.5153799999980038E-2</c:v>
                </c:pt>
                <c:pt idx="3">
                  <c:v>1.8581199999971432E-2</c:v>
                </c:pt>
                <c:pt idx="4">
                  <c:v>0.13247720000003937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2A-4DC0-A44C-ABD000F0D75E}"/>
            </c:ext>
          </c:extLst>
        </c:ser>
        <c:ser>
          <c:idx val="1"/>
          <c:order val="1"/>
          <c:tx>
            <c:strRef>
              <c:f>'neg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up'!$C$30:$C$34</c:f>
              <c:numCache>
                <c:formatCode>General</c:formatCode>
                <c:ptCount val="5"/>
                <c:pt idx="0">
                  <c:v>1.4322292494398425E-2</c:v>
                </c:pt>
                <c:pt idx="1">
                  <c:v>-5.5236707505628146E-2</c:v>
                </c:pt>
                <c:pt idx="2">
                  <c:v>-1.2658707505579514E-2</c:v>
                </c:pt>
                <c:pt idx="3">
                  <c:v>5.1076292494371955E-2</c:v>
                </c:pt>
                <c:pt idx="4">
                  <c:v>0.1649722924944399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2A-4DC0-A44C-ABD000F0D75E}"/>
            </c:ext>
          </c:extLst>
        </c:ser>
        <c:ser>
          <c:idx val="2"/>
          <c:order val="2"/>
          <c:tx>
            <c:strRef>
              <c:f>'neg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up'!$C$40:$C$44</c:f>
              <c:numCache>
                <c:formatCode>General</c:formatCode>
                <c:ptCount val="5"/>
                <c:pt idx="0">
                  <c:v>1.0373000000072352E-2</c:v>
                </c:pt>
                <c:pt idx="1">
                  <c:v>-5.918599999995422E-2</c:v>
                </c:pt>
                <c:pt idx="2">
                  <c:v>-1.6607999999905587E-2</c:v>
                </c:pt>
                <c:pt idx="3">
                  <c:v>4.7127000000045882E-2</c:v>
                </c:pt>
                <c:pt idx="4">
                  <c:v>0.16102300000011383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2A-4DC0-A44C-ABD000F0D7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NEGATIVE DOWN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'neg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5676756083455670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C8-408C-A6D7-5E28370B47CC}"/>
                </c:ext>
              </c:extLst>
            </c:dLbl>
            <c:dLbl>
              <c:idx val="1"/>
              <c:layout>
                <c:manualLayout>
                  <c:x val="-4.0983635345125814E-2"/>
                  <c:y val="0.542340406601717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C8-408C-A6D7-5E28370B47CC}"/>
                </c:ext>
              </c:extLst>
            </c:dLbl>
            <c:dLbl>
              <c:idx val="2"/>
              <c:layout>
                <c:manualLayout>
                  <c:x val="-4.2576625985615922E-2"/>
                  <c:y val="0.706651763868499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C8-408C-A6D7-5E28370B47CC}"/>
                </c:ext>
              </c:extLst>
            </c:dLbl>
            <c:dLbl>
              <c:idx val="3"/>
              <c:layout>
                <c:manualLayout>
                  <c:x val="-4.3022663364953209E-2"/>
                  <c:y val="0.535604341830152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C8-408C-A6D7-5E28370B47CC}"/>
                </c:ext>
              </c:extLst>
            </c:dLbl>
            <c:dLbl>
              <c:idx val="4"/>
              <c:layout>
                <c:manualLayout>
                  <c:x val="-3.2353639908354236E-2"/>
                  <c:y val="0.123217447395346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C8-408C-A6D7-5E28370B47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down'!$D$20:$D$24</c:f>
              <c:numCache>
                <c:formatCode>General</c:formatCode>
                <c:ptCount val="5"/>
                <c:pt idx="0">
                  <c:v>9.1148000000060847E-3</c:v>
                </c:pt>
                <c:pt idx="1">
                  <c:v>5.9941800000004264E-2</c:v>
                </c:pt>
                <c:pt idx="2">
                  <c:v>2.0675800000006461E-2</c:v>
                </c:pt>
                <c:pt idx="3">
                  <c:v>-3.509719999999561E-2</c:v>
                </c:pt>
                <c:pt idx="4">
                  <c:v>-5.4635199999992778E-2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C8-408C-A6D7-5E28370B47CC}"/>
            </c:ext>
          </c:extLst>
        </c:ser>
        <c:ser>
          <c:idx val="1"/>
          <c:order val="1"/>
          <c:tx>
            <c:strRef>
              <c:f>'neg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'neg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down'!$D$30:$D$34</c:f>
              <c:numCache>
                <c:formatCode>General</c:formatCode>
                <c:ptCount val="5"/>
                <c:pt idx="0">
                  <c:v>-1.0715722439812225E-2</c:v>
                </c:pt>
                <c:pt idx="1">
                  <c:v>4.0111277560185954E-2</c:v>
                </c:pt>
                <c:pt idx="2">
                  <c:v>8.4527756018815126E-4</c:v>
                </c:pt>
                <c:pt idx="3">
                  <c:v>-5.492772243981392E-2</c:v>
                </c:pt>
                <c:pt idx="4">
                  <c:v>-7.4465722439811088E-2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C8-408C-A6D7-5E28370B47CC}"/>
            </c:ext>
          </c:extLst>
        </c:ser>
        <c:ser>
          <c:idx val="2"/>
          <c:order val="2"/>
          <c:tx>
            <c:strRef>
              <c:f>'neg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'neg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down'!$D$40:$D$44</c:f>
              <c:numCache>
                <c:formatCode>General</c:formatCode>
                <c:ptCount val="5"/>
                <c:pt idx="0">
                  <c:v>-9.037000000006401E-3</c:v>
                </c:pt>
                <c:pt idx="1">
                  <c:v>4.1789999999991778E-2</c:v>
                </c:pt>
                <c:pt idx="2">
                  <c:v>2.5239999999939755E-3</c:v>
                </c:pt>
                <c:pt idx="3">
                  <c:v>-5.3249000000008095E-2</c:v>
                </c:pt>
                <c:pt idx="4">
                  <c:v>-7.2787000000005264E-2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C8-408C-A6D7-5E28370B4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4E-45A2-891D-4A7EEC37E349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4E-45A2-891D-4A7EEC37E349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4E-45A2-891D-4A7EEC37E349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4E-45A2-891D-4A7EEC37E349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4E-45A2-891D-4A7EEC37E3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down'!$B$20:$B$24</c:f>
              <c:numCache>
                <c:formatCode>General</c:formatCode>
                <c:ptCount val="5"/>
                <c:pt idx="0">
                  <c:v>0.16998419999981706</c:v>
                </c:pt>
                <c:pt idx="1">
                  <c:v>8.0797199999778968E-2</c:v>
                </c:pt>
                <c:pt idx="2">
                  <c:v>3.1361199999992095E-2</c:v>
                </c:pt>
                <c:pt idx="3">
                  <c:v>-7.9360800000131348E-2</c:v>
                </c:pt>
                <c:pt idx="4">
                  <c:v>-0.2027818000001389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4E-45A2-891D-4A7EEC37E349}"/>
            </c:ext>
          </c:extLst>
        </c:ser>
        <c:ser>
          <c:idx val="1"/>
          <c:order val="1"/>
          <c:tx>
            <c:strRef>
              <c:f>'neg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down'!$B$30:$B$34</c:f>
              <c:numCache>
                <c:formatCode>General</c:formatCode>
                <c:ptCount val="5"/>
                <c:pt idx="0">
                  <c:v>0.10109274631054177</c:v>
                </c:pt>
                <c:pt idx="1">
                  <c:v>1.1905746310503673E-2</c:v>
                </c:pt>
                <c:pt idx="2">
                  <c:v>-3.7530253689283199E-2</c:v>
                </c:pt>
                <c:pt idx="3">
                  <c:v>-0.14825225368940664</c:v>
                </c:pt>
                <c:pt idx="4">
                  <c:v>-0.2716732536894142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4E-45A2-891D-4A7EEC37E349}"/>
            </c:ext>
          </c:extLst>
        </c:ser>
        <c:ser>
          <c:idx val="2"/>
          <c:order val="2"/>
          <c:tx>
            <c:strRef>
              <c:f>'neg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down'!$B$40:$B$44</c:f>
              <c:numCache>
                <c:formatCode>General</c:formatCode>
                <c:ptCount val="5"/>
                <c:pt idx="0">
                  <c:v>0.10332099999982347</c:v>
                </c:pt>
                <c:pt idx="1">
                  <c:v>1.4133999999785374E-2</c:v>
                </c:pt>
                <c:pt idx="2">
                  <c:v>-3.5302000000001499E-2</c:v>
                </c:pt>
                <c:pt idx="3">
                  <c:v>-0.14602400000012494</c:v>
                </c:pt>
                <c:pt idx="4">
                  <c:v>-0.2694450000001325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4E-45A2-891D-4A7EEC37E3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E1-492E-BEF9-700927708E5E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E1-492E-BEF9-700927708E5E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E1-492E-BEF9-700927708E5E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E1-492E-BEF9-700927708E5E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E1-492E-BEF9-700927708E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down'!$C$20:$C$24</c:f>
              <c:numCache>
                <c:formatCode>General</c:formatCode>
                <c:ptCount val="5"/>
                <c:pt idx="0">
                  <c:v>0.15973080000003392</c:v>
                </c:pt>
                <c:pt idx="1">
                  <c:v>0.12164380000012898</c:v>
                </c:pt>
                <c:pt idx="2">
                  <c:v>3.2167800000024727E-2</c:v>
                </c:pt>
                <c:pt idx="3">
                  <c:v>-8.2781199999999444E-2</c:v>
                </c:pt>
                <c:pt idx="4">
                  <c:v>-0.23076119999996081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1-492E-BEF9-700927708E5E}"/>
            </c:ext>
          </c:extLst>
        </c:ser>
        <c:ser>
          <c:idx val="1"/>
          <c:order val="1"/>
          <c:tx>
            <c:strRef>
              <c:f>'neg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down'!$C$30:$C$34</c:f>
              <c:numCache>
                <c:formatCode>General</c:formatCode>
                <c:ptCount val="5"/>
                <c:pt idx="0">
                  <c:v>8.2651382857420685E-2</c:v>
                </c:pt>
                <c:pt idx="1">
                  <c:v>4.4564382857515739E-2</c:v>
                </c:pt>
                <c:pt idx="2">
                  <c:v>-4.4911617142588511E-2</c:v>
                </c:pt>
                <c:pt idx="3">
                  <c:v>-0.15986061714261268</c:v>
                </c:pt>
                <c:pt idx="4">
                  <c:v>-0.30784061714257405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E1-492E-BEF9-700927708E5E}"/>
            </c:ext>
          </c:extLst>
        </c:ser>
        <c:ser>
          <c:idx val="2"/>
          <c:order val="2"/>
          <c:tx>
            <c:strRef>
              <c:f>'neg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down'!$C$40:$C$44</c:f>
              <c:numCache>
                <c:formatCode>General</c:formatCode>
                <c:ptCount val="5"/>
                <c:pt idx="0">
                  <c:v>9.4921999999996842E-2</c:v>
                </c:pt>
                <c:pt idx="1">
                  <c:v>5.6835000000091895E-2</c:v>
                </c:pt>
                <c:pt idx="2">
                  <c:v>-3.2641000000012355E-2</c:v>
                </c:pt>
                <c:pt idx="3">
                  <c:v>-0.14759000000003653</c:v>
                </c:pt>
                <c:pt idx="4">
                  <c:v>-0.29556999999999789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E1-492E-BEF9-700927708E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by Momentum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updown comparison'!$B$2:$E$2</c:f>
              <c:strCache>
                <c:ptCount val="1"/>
                <c:pt idx="0">
                  <c:v>positive magup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47157378501014E-2"/>
                  <c:y val="0.593345687320762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F9-4AEE-8314-722A636C54DE}"/>
                </c:ext>
              </c:extLst>
            </c:dLbl>
            <c:dLbl>
              <c:idx val="1"/>
              <c:layout>
                <c:manualLayout>
                  <c:x val="-3.973931583049909E-2"/>
                  <c:y val="0.5965264162941321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F9-4AEE-8314-722A636C54DE}"/>
                </c:ext>
              </c:extLst>
            </c:dLbl>
            <c:dLbl>
              <c:idx val="2"/>
              <c:layout>
                <c:manualLayout>
                  <c:x val="-3.3251076594302792E-2"/>
                  <c:y val="0.5908358084297736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F9-4AEE-8314-722A636C54DE}"/>
                </c:ext>
              </c:extLst>
            </c:dLbl>
            <c:dLbl>
              <c:idx val="3"/>
              <c:layout>
                <c:manualLayout>
                  <c:x val="-4.2287354664399139E-2"/>
                  <c:y val="0.5188337909765867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F9-4AEE-8314-722A636C54DE}"/>
                </c:ext>
              </c:extLst>
            </c:dLbl>
            <c:dLbl>
              <c:idx val="4"/>
              <c:layout>
                <c:manualLayout>
                  <c:x val="-3.3488765830888764E-2"/>
                  <c:y val="0.1819602508002982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F9-4AEE-8314-722A636C54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</c:numRef>
            </c:plus>
            <c:min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comparison'!$D$4:$D$8</c:f>
              <c:numCache>
                <c:formatCode>General</c:formatCode>
                <c:ptCount val="5"/>
                <c:pt idx="0">
                  <c:v>98.980616999999995</c:v>
                </c:pt>
                <c:pt idx="1">
                  <c:v>98.983136000000002</c:v>
                </c:pt>
                <c:pt idx="2">
                  <c:v>98.980733999999998</c:v>
                </c:pt>
                <c:pt idx="3">
                  <c:v>98.954438999999994</c:v>
                </c:pt>
                <c:pt idx="4">
                  <c:v>98.829713999999996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F9-4AEE-8314-722A636C54DE}"/>
            </c:ext>
          </c:extLst>
        </c:ser>
        <c:ser>
          <c:idx val="1"/>
          <c:order val="1"/>
          <c:tx>
            <c:strRef>
              <c:f>'posneg updown comparison'!$G$2:$J$2</c:f>
              <c:strCache>
                <c:ptCount val="1"/>
                <c:pt idx="0">
                  <c:v>negative magup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plus>
            <c:min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comparison'!$I$4:$I$8</c:f>
              <c:numCache>
                <c:formatCode>General</c:formatCode>
                <c:ptCount val="5"/>
                <c:pt idx="0">
                  <c:v>98.862770999999995</c:v>
                </c:pt>
                <c:pt idx="1">
                  <c:v>98.825620000000001</c:v>
                </c:pt>
                <c:pt idx="2">
                  <c:v>98.865216000000004</c:v>
                </c:pt>
                <c:pt idx="3">
                  <c:v>98.899703000000002</c:v>
                </c:pt>
                <c:pt idx="4">
                  <c:v>98.932124000000002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F9-4AEE-8314-722A636C54DE}"/>
            </c:ext>
          </c:extLst>
        </c:ser>
        <c:ser>
          <c:idx val="2"/>
          <c:order val="2"/>
          <c:tx>
            <c:strRef>
              <c:f>'posneg updown comparison'!$B$10:$E$10</c:f>
              <c:strCache>
                <c:ptCount val="1"/>
                <c:pt idx="0">
                  <c:v>positive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</c:numRef>
            </c:plus>
            <c:min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comparison'!$D$12:$D$16</c:f>
              <c:numCache>
                <c:formatCode>General</c:formatCode>
                <c:ptCount val="5"/>
                <c:pt idx="0">
                  <c:v>98.837011000000004</c:v>
                </c:pt>
                <c:pt idx="1">
                  <c:v>98.828992999999997</c:v>
                </c:pt>
                <c:pt idx="2">
                  <c:v>98.863277999999994</c:v>
                </c:pt>
                <c:pt idx="3">
                  <c:v>98.840789999999998</c:v>
                </c:pt>
                <c:pt idx="4">
                  <c:v>98.837860000000006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F9-4AEE-8314-722A636C54DE}"/>
            </c:ext>
          </c:extLst>
        </c:ser>
        <c:ser>
          <c:idx val="3"/>
          <c:order val="3"/>
          <c:tx>
            <c:strRef>
              <c:f>'posneg updown comparison'!$G$10:$J$10</c:f>
              <c:strCache>
                <c:ptCount val="1"/>
                <c:pt idx="0">
                  <c:v>negative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plus>
            <c:min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comparison'!$I$12:$I$16</c:f>
              <c:numCache>
                <c:formatCode>General</c:formatCode>
                <c:ptCount val="5"/>
                <c:pt idx="0">
                  <c:v>98.927150999999995</c:v>
                </c:pt>
                <c:pt idx="1">
                  <c:v>98.977977999999993</c:v>
                </c:pt>
                <c:pt idx="2">
                  <c:v>98.938711999999995</c:v>
                </c:pt>
                <c:pt idx="3">
                  <c:v>98.882938999999993</c:v>
                </c:pt>
                <c:pt idx="4">
                  <c:v>98.863400999999996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F9-4AEE-8314-722A636C54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updown comparison'!$B$2:$E$2</c:f>
              <c:strCache>
                <c:ptCount val="1"/>
                <c:pt idx="0">
                  <c:v>positive magup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457605576432465E-2"/>
                  <c:y val="0.679450072873932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4F-4F68-93A1-4576EDFF8775}"/>
                </c:ext>
              </c:extLst>
            </c:dLbl>
            <c:dLbl>
              <c:idx val="1"/>
              <c:layout>
                <c:manualLayout>
                  <c:x val="-3.5071864558353774E-2"/>
                  <c:y val="0.5709755094710015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4F-4F68-93A1-4576EDFF8775}"/>
                </c:ext>
              </c:extLst>
            </c:dLbl>
            <c:dLbl>
              <c:idx val="2"/>
              <c:layout>
                <c:manualLayout>
                  <c:x val="-3.0677606372715719E-2"/>
                  <c:y val="0.4504482168010774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4F-4F68-93A1-4576EDFF8775}"/>
                </c:ext>
              </c:extLst>
            </c:dLbl>
            <c:dLbl>
              <c:idx val="3"/>
              <c:layout>
                <c:manualLayout>
                  <c:x val="-3.3018678966179514E-2"/>
                  <c:y val="0.245551819262206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4F-4F68-93A1-4576EDFF8775}"/>
                </c:ext>
              </c:extLst>
            </c:dLbl>
            <c:dLbl>
              <c:idx val="4"/>
              <c:layout>
                <c:manualLayout>
                  <c:x val="-3.430829022684883E-2"/>
                  <c:y val="9.187952110805379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4F-4F68-93A1-4576EDFF87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comparison'!$B$4:$B$8</c:f>
              <c:numCache>
                <c:formatCode>General</c:formatCode>
                <c:ptCount val="5"/>
                <c:pt idx="0">
                  <c:v>1870.13069</c:v>
                </c:pt>
                <c:pt idx="1">
                  <c:v>1870.034701</c:v>
                </c:pt>
                <c:pt idx="2">
                  <c:v>1869.9323670000001</c:v>
                </c:pt>
                <c:pt idx="3">
                  <c:v>1869.749086</c:v>
                </c:pt>
                <c:pt idx="4">
                  <c:v>1869.619672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4F-4F68-93A1-4576EDFF8775}"/>
            </c:ext>
          </c:extLst>
        </c:ser>
        <c:ser>
          <c:idx val="1"/>
          <c:order val="1"/>
          <c:tx>
            <c:strRef>
              <c:f>'posneg updown comparison'!$G$2:$J$2</c:f>
              <c:strCache>
                <c:ptCount val="1"/>
                <c:pt idx="0">
                  <c:v>negative magup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comparison'!$G$4:$G$8</c:f>
              <c:numCache>
                <c:formatCode>General</c:formatCode>
                <c:ptCount val="5"/>
                <c:pt idx="0">
                  <c:v>1869.866121</c:v>
                </c:pt>
                <c:pt idx="1">
                  <c:v>1869.8331800000001</c:v>
                </c:pt>
                <c:pt idx="2">
                  <c:v>1869.7019170000001</c:v>
                </c:pt>
                <c:pt idx="3">
                  <c:v>1869.86698</c:v>
                </c:pt>
                <c:pt idx="4">
                  <c:v>1869.9157700000001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4F-4F68-93A1-4576EDFF8775}"/>
            </c:ext>
          </c:extLst>
        </c:ser>
        <c:ser>
          <c:idx val="2"/>
          <c:order val="2"/>
          <c:tx>
            <c:strRef>
              <c:f>'posneg updown comparison'!$B$10:$E$10</c:f>
              <c:strCache>
                <c:ptCount val="1"/>
                <c:pt idx="0">
                  <c:v>positive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comparison'!$B$12:$B$16</c:f>
              <c:numCache>
                <c:formatCode>General</c:formatCode>
                <c:ptCount val="5"/>
                <c:pt idx="0">
                  <c:v>1869.730628</c:v>
                </c:pt>
                <c:pt idx="1">
                  <c:v>1869.7133530000001</c:v>
                </c:pt>
                <c:pt idx="2">
                  <c:v>1869.697412</c:v>
                </c:pt>
                <c:pt idx="3">
                  <c:v>1869.7366099999999</c:v>
                </c:pt>
                <c:pt idx="4">
                  <c:v>1869.838064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4F-4F68-93A1-4576EDFF8775}"/>
            </c:ext>
          </c:extLst>
        </c:ser>
        <c:ser>
          <c:idx val="3"/>
          <c:order val="3"/>
          <c:tx>
            <c:strRef>
              <c:f>'posneg updown comparison'!$G$10:$J$10</c:f>
              <c:strCache>
                <c:ptCount val="1"/>
                <c:pt idx="0">
                  <c:v>negative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comparison'!$G$12:$G$16</c:f>
              <c:numCache>
                <c:formatCode>General</c:formatCode>
                <c:ptCount val="5"/>
                <c:pt idx="0">
                  <c:v>1869.9442389999999</c:v>
                </c:pt>
                <c:pt idx="1">
                  <c:v>1869.8550519999999</c:v>
                </c:pt>
                <c:pt idx="2">
                  <c:v>1869.8056160000001</c:v>
                </c:pt>
                <c:pt idx="3">
                  <c:v>1869.694894</c:v>
                </c:pt>
                <c:pt idx="4">
                  <c:v>1869.571473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4F-4F68-93A1-4576EDFF87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NEGATIVE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'posneg updown comparison'!$G$2:$J$2</c:f>
              <c:strCache>
                <c:ptCount val="1"/>
                <c:pt idx="0">
                  <c:v>negative magup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545103927415503E-2"/>
                  <c:y val="0.1990050016382214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F7-40EC-9085-FFFA0F4C4846}"/>
                </c:ext>
              </c:extLst>
            </c:dLbl>
            <c:dLbl>
              <c:idx val="1"/>
              <c:layout>
                <c:manualLayout>
                  <c:x val="-4.1731639528243762E-2"/>
                  <c:y val="6.634850139509958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F7-40EC-9085-FFFA0F4C4846}"/>
                </c:ext>
              </c:extLst>
            </c:dLbl>
            <c:dLbl>
              <c:idx val="2"/>
              <c:layout>
                <c:manualLayout>
                  <c:x val="-3.1999280673949304E-2"/>
                  <c:y val="0.2098341036988843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F7-40EC-9085-FFFA0F4C4846}"/>
                </c:ext>
              </c:extLst>
            </c:dLbl>
            <c:dLbl>
              <c:idx val="3"/>
              <c:layout>
                <c:manualLayout>
                  <c:x val="-3.4075517229532122E-2"/>
                  <c:y val="0.342490603942006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F7-40EC-9085-FFFA0F4C4846}"/>
                </c:ext>
              </c:extLst>
            </c:dLbl>
            <c:dLbl>
              <c:idx val="4"/>
              <c:layout>
                <c:manualLayout>
                  <c:x val="-3.1321974912737652E-2"/>
                  <c:y val="0.456196175578967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F7-40EC-9085-FFFA0F4C48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plus>
            <c:min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>
                    <a:lumMod val="65000"/>
                    <a:lumOff val="35000"/>
                  </a:sys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comparison'!$I$4:$I$8</c:f>
              <c:numCache>
                <c:formatCode>General</c:formatCode>
                <c:ptCount val="5"/>
                <c:pt idx="0">
                  <c:v>98.862770999999995</c:v>
                </c:pt>
                <c:pt idx="1">
                  <c:v>98.825620000000001</c:v>
                </c:pt>
                <c:pt idx="2">
                  <c:v>98.865216000000004</c:v>
                </c:pt>
                <c:pt idx="3">
                  <c:v>98.899703000000002</c:v>
                </c:pt>
                <c:pt idx="4">
                  <c:v>98.932124000000002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F7-40EC-9085-FFFA0F4C4846}"/>
            </c:ext>
          </c:extLst>
        </c:ser>
        <c:ser>
          <c:idx val="3"/>
          <c:order val="3"/>
          <c:tx>
            <c:strRef>
              <c:f>'posneg updown comparison'!$G$10:$J$10</c:f>
              <c:strCache>
                <c:ptCount val="1"/>
                <c:pt idx="0">
                  <c:v>negative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plus>
            <c:min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comparison'!$I$12:$I$16</c:f>
              <c:numCache>
                <c:formatCode>General</c:formatCode>
                <c:ptCount val="5"/>
                <c:pt idx="0">
                  <c:v>98.927150999999995</c:v>
                </c:pt>
                <c:pt idx="1">
                  <c:v>98.977977999999993</c:v>
                </c:pt>
                <c:pt idx="2">
                  <c:v>98.938711999999995</c:v>
                </c:pt>
                <c:pt idx="3">
                  <c:v>98.882938999999993</c:v>
                </c:pt>
                <c:pt idx="4">
                  <c:v>98.863400999999996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F7-40EC-9085-FFFA0F4C4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'posneg updown comparison'!$B$2:$E$2</c15:sqref>
                        </c15:formulaRef>
                      </c:ext>
                    </c:extLst>
                    <c:strCache>
                      <c:ptCount val="1"/>
                      <c:pt idx="0">
                        <c:v>positive magup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3.3947157378501014E-2"/>
                        <c:y val="0.5933456873207628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CBF7-40EC-9085-FFFA0F4C4846}"/>
                      </c:ext>
                    </c:extLst>
                  </c:dLbl>
                  <c:dLbl>
                    <c:idx val="1"/>
                    <c:layout>
                      <c:manualLayout>
                        <c:x val="-3.973931583049909E-2"/>
                        <c:y val="0.5965264162941321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CBF7-40EC-9085-FFFA0F4C4846}"/>
                      </c:ext>
                    </c:extLst>
                  </c:dLbl>
                  <c:dLbl>
                    <c:idx val="2"/>
                    <c:layout>
                      <c:manualLayout>
                        <c:x val="-3.3251076594302792E-2"/>
                        <c:y val="0.59083580842977368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CBF7-40EC-9085-FFFA0F4C4846}"/>
                      </c:ext>
                    </c:extLst>
                  </c:dLbl>
                  <c:dLbl>
                    <c:idx val="3"/>
                    <c:layout>
                      <c:manualLayout>
                        <c:x val="-4.2287354664399139E-2"/>
                        <c:y val="0.5188337909765867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CBF7-40EC-9085-FFFA0F4C4846}"/>
                      </c:ext>
                    </c:extLst>
                  </c:dLbl>
                  <c:dLbl>
                    <c:idx val="4"/>
                    <c:layout>
                      <c:manualLayout>
                        <c:x val="-3.3488765830888764E-2"/>
                        <c:y val="0.18196025080029826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CBF7-40EC-9085-FFFA0F4C484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'posneg updown comparison'!$E$4:$E$8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1.3354E-2</c:v>
                        </c:pt>
                        <c:pt idx="1">
                          <c:v>1.3299999999999999E-2</c:v>
                        </c:pt>
                        <c:pt idx="2">
                          <c:v>1.6874E-2</c:v>
                        </c:pt>
                        <c:pt idx="3">
                          <c:v>2.0288E-2</c:v>
                        </c:pt>
                        <c:pt idx="4">
                          <c:v>3.7090999999999999E-2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'posneg updown comparison'!$E$4:$E$8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1.3354E-2</c:v>
                        </c:pt>
                        <c:pt idx="1">
                          <c:v>1.3299999999999999E-2</c:v>
                        </c:pt>
                        <c:pt idx="2">
                          <c:v>1.6874E-2</c:v>
                        </c:pt>
                        <c:pt idx="3">
                          <c:v>2.0288E-2</c:v>
                        </c:pt>
                        <c:pt idx="4">
                          <c:v>3.7090999999999999E-2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>
                      <c:ext uri="{02D57815-91ED-43cb-92C2-25804820EDAC}">
                        <c15:formulaRef>
                          <c15:sqref>'posneg updown comparison'!$A$4:$A$8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'posneg updown comparison'!$D$4:$D$8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98.980616999999995</c:v>
                      </c:pt>
                      <c:pt idx="1">
                        <c:v>98.983136000000002</c:v>
                      </c:pt>
                      <c:pt idx="2">
                        <c:v>98.980733999999998</c:v>
                      </c:pt>
                      <c:pt idx="3">
                        <c:v>98.954438999999994</c:v>
                      </c:pt>
                      <c:pt idx="4">
                        <c:v>98.829713999999996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BF7-40EC-9085-FFFA0F4C484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comparison'!$B$10:$E$10</c15:sqref>
                        </c15:formulaRef>
                      </c:ext>
                    </c:extLst>
                    <c:strCache>
                      <c:ptCount val="1"/>
                      <c:pt idx="0">
                        <c:v>positive magdown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comparison'!$E$12:$E$16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1.2878000000000001E-2</c:v>
                        </c:pt>
                        <c:pt idx="1">
                          <c:v>1.2930000000000001E-2</c:v>
                        </c:pt>
                        <c:pt idx="2">
                          <c:v>1.575E-2</c:v>
                        </c:pt>
                        <c:pt idx="3">
                          <c:v>1.9753E-2</c:v>
                        </c:pt>
                        <c:pt idx="4">
                          <c:v>3.4396999999999997E-2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comparison'!$E$12:$E$16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1.2878000000000001E-2</c:v>
                        </c:pt>
                        <c:pt idx="1">
                          <c:v>1.2930000000000001E-2</c:v>
                        </c:pt>
                        <c:pt idx="2">
                          <c:v>1.575E-2</c:v>
                        </c:pt>
                        <c:pt idx="3">
                          <c:v>1.9753E-2</c:v>
                        </c:pt>
                        <c:pt idx="4">
                          <c:v>3.4396999999999997E-2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comparison'!$A$12:$A$16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98.837011000000004</c:v>
                      </c:pt>
                      <c:pt idx="1">
                        <c:v>98.828992999999997</c:v>
                      </c:pt>
                      <c:pt idx="2">
                        <c:v>98.863277999999994</c:v>
                      </c:pt>
                      <c:pt idx="3">
                        <c:v>98.840789999999998</c:v>
                      </c:pt>
                      <c:pt idx="4">
                        <c:v>98.837860000000006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F7-40EC-9085-FFFA0F4C4846}"/>
                  </c:ext>
                </c:extLst>
              </c15:ser>
            </c15:filteredScatterSeries>
          </c:ext>
        </c:extLst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POSITIVE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updown comparison'!$B$2:$E$2</c:f>
              <c:strCache>
                <c:ptCount val="1"/>
                <c:pt idx="0">
                  <c:v>positive magup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47157378501014E-2"/>
                  <c:y val="0.593345687320762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48-4D8B-B90B-E80D743A89E2}"/>
                </c:ext>
              </c:extLst>
            </c:dLbl>
            <c:dLbl>
              <c:idx val="1"/>
              <c:layout>
                <c:manualLayout>
                  <c:x val="-3.973931583049909E-2"/>
                  <c:y val="0.5965264162941321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48-4D8B-B90B-E80D743A89E2}"/>
                </c:ext>
              </c:extLst>
            </c:dLbl>
            <c:dLbl>
              <c:idx val="2"/>
              <c:layout>
                <c:manualLayout>
                  <c:x val="-3.3251076594302792E-2"/>
                  <c:y val="0.5908358084297736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48-4D8B-B90B-E80D743A89E2}"/>
                </c:ext>
              </c:extLst>
            </c:dLbl>
            <c:dLbl>
              <c:idx val="3"/>
              <c:layout>
                <c:manualLayout>
                  <c:x val="-4.2287354664399139E-2"/>
                  <c:y val="0.5188337909765867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48-4D8B-B90B-E80D743A89E2}"/>
                </c:ext>
              </c:extLst>
            </c:dLbl>
            <c:dLbl>
              <c:idx val="4"/>
              <c:layout>
                <c:manualLayout>
                  <c:x val="-3.3488765830888764E-2"/>
                  <c:y val="0.1819602508002982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48-4D8B-B90B-E80D743A89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  <c:extLst xmlns:c15="http://schemas.microsoft.com/office/drawing/2012/chart"/>
              </c:numRef>
            </c:plus>
            <c:min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  <c:extLst xmlns:c15="http://schemas.microsoft.com/office/drawing/2012/chart"/>
            </c:strRef>
          </c:xVal>
          <c:yVal>
            <c:numRef>
              <c:f>'posneg updown comparison'!$D$4:$D$8</c:f>
              <c:numCache>
                <c:formatCode>General</c:formatCode>
                <c:ptCount val="5"/>
                <c:pt idx="0">
                  <c:v>98.980616999999995</c:v>
                </c:pt>
                <c:pt idx="1">
                  <c:v>98.983136000000002</c:v>
                </c:pt>
                <c:pt idx="2">
                  <c:v>98.980733999999998</c:v>
                </c:pt>
                <c:pt idx="3">
                  <c:v>98.954438999999994</c:v>
                </c:pt>
                <c:pt idx="4">
                  <c:v>98.829713999999996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2748-4D8B-B90B-E80D743A89E2}"/>
            </c:ext>
          </c:extLst>
        </c:ser>
        <c:ser>
          <c:idx val="2"/>
          <c:order val="2"/>
          <c:tx>
            <c:strRef>
              <c:f>'posneg updown comparison'!$B$10:$E$10</c:f>
              <c:strCache>
                <c:ptCount val="1"/>
                <c:pt idx="0">
                  <c:v>positive magdown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  <c:extLst xmlns:c15="http://schemas.microsoft.com/office/drawing/2012/chart"/>
              </c:numRef>
            </c:plus>
            <c:min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  <c:extLst xmlns:c15="http://schemas.microsoft.com/office/drawing/2012/chart"/>
            </c:strRef>
          </c:xVal>
          <c:yVal>
            <c:numRef>
              <c:f>'posneg updown comparison'!$D$12:$D$16</c:f>
              <c:numCache>
                <c:formatCode>General</c:formatCode>
                <c:ptCount val="5"/>
                <c:pt idx="0">
                  <c:v>98.837011000000004</c:v>
                </c:pt>
                <c:pt idx="1">
                  <c:v>98.828992999999997</c:v>
                </c:pt>
                <c:pt idx="2">
                  <c:v>98.863277999999994</c:v>
                </c:pt>
                <c:pt idx="3">
                  <c:v>98.840789999999998</c:v>
                </c:pt>
                <c:pt idx="4">
                  <c:v>98.837860000000006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2748-4D8B-B90B-E80D743A89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'posneg updown comparison'!$G$2:$J$2</c15:sqref>
                        </c15:formulaRef>
                      </c:ext>
                    </c:extLst>
                    <c:strCache>
                      <c:ptCount val="1"/>
                      <c:pt idx="0">
                        <c:v>negative magup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'posneg updown comparison'!$J$4:$J$8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1.2844E-2</c:v>
                        </c:pt>
                        <c:pt idx="1">
                          <c:v>1.3546000000000001E-2</c:v>
                        </c:pt>
                        <c:pt idx="2">
                          <c:v>1.6667000000000001E-2</c:v>
                        </c:pt>
                        <c:pt idx="3">
                          <c:v>2.0086E-2</c:v>
                        </c:pt>
                        <c:pt idx="4">
                          <c:v>3.5818000000000003E-2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'posneg updown comparison'!$J$4:$J$8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1.2844E-2</c:v>
                        </c:pt>
                        <c:pt idx="1">
                          <c:v>1.3546000000000001E-2</c:v>
                        </c:pt>
                        <c:pt idx="2">
                          <c:v>1.6667000000000001E-2</c:v>
                        </c:pt>
                        <c:pt idx="3">
                          <c:v>2.0086E-2</c:v>
                        </c:pt>
                        <c:pt idx="4">
                          <c:v>3.5818000000000003E-2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>
                      <c:ext uri="{02D57815-91ED-43cb-92C2-25804820EDAC}">
                        <c15:formulaRef>
                          <c15:sqref>'posneg updown comparison'!$A$4:$A$8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'posneg updown comparison'!$I$4:$I$8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98.862770999999995</c:v>
                      </c:pt>
                      <c:pt idx="1">
                        <c:v>98.825620000000001</c:v>
                      </c:pt>
                      <c:pt idx="2">
                        <c:v>98.865216000000004</c:v>
                      </c:pt>
                      <c:pt idx="3">
                        <c:v>98.899703000000002</c:v>
                      </c:pt>
                      <c:pt idx="4">
                        <c:v>98.932124000000002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748-4D8B-B90B-E80D743A89E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comparison'!$G$10:$J$10</c15:sqref>
                        </c15:formulaRef>
                      </c:ext>
                    </c:extLst>
                    <c:strCache>
                      <c:ptCount val="1"/>
                      <c:pt idx="0">
                        <c:v>negative magdown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comparison'!$J$12:$J$16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1.3004E-2</c:v>
                        </c:pt>
                        <c:pt idx="1">
                          <c:v>1.3310000000000001E-2</c:v>
                        </c:pt>
                        <c:pt idx="2">
                          <c:v>1.6E-2</c:v>
                        </c:pt>
                        <c:pt idx="3">
                          <c:v>1.9820000000000001E-2</c:v>
                        </c:pt>
                        <c:pt idx="4">
                          <c:v>2.0621E-2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comparison'!$J$12:$J$16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1.3004E-2</c:v>
                        </c:pt>
                        <c:pt idx="1">
                          <c:v>1.3310000000000001E-2</c:v>
                        </c:pt>
                        <c:pt idx="2">
                          <c:v>1.6E-2</c:v>
                        </c:pt>
                        <c:pt idx="3">
                          <c:v>1.9820000000000001E-2</c:v>
                        </c:pt>
                        <c:pt idx="4">
                          <c:v>2.0621E-2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comparison'!$A$12:$A$16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comparison'!$I$12:$I$16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98.927150999999995</c:v>
                      </c:pt>
                      <c:pt idx="1">
                        <c:v>98.977977999999993</c:v>
                      </c:pt>
                      <c:pt idx="2">
                        <c:v>98.938711999999995</c:v>
                      </c:pt>
                      <c:pt idx="3">
                        <c:v>98.882938999999993</c:v>
                      </c:pt>
                      <c:pt idx="4">
                        <c:v>98.863400999999996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748-4D8B-B90B-E80D743A89E2}"/>
                  </c:ext>
                </c:extLst>
              </c15:ser>
            </c15:filteredScatterSeries>
          </c:ext>
        </c:extLst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MAG 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updown comparison'!$B$2:$E$2</c:f>
              <c:strCache>
                <c:ptCount val="1"/>
                <c:pt idx="0">
                  <c:v>positive magup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47157378501014E-2"/>
                  <c:y val="0.593345687320762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88-4C54-ACB2-25BA8286BC74}"/>
                </c:ext>
              </c:extLst>
            </c:dLbl>
            <c:dLbl>
              <c:idx val="1"/>
              <c:layout>
                <c:manualLayout>
                  <c:x val="-3.973931583049909E-2"/>
                  <c:y val="0.5965264162941321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88-4C54-ACB2-25BA8286BC74}"/>
                </c:ext>
              </c:extLst>
            </c:dLbl>
            <c:dLbl>
              <c:idx val="2"/>
              <c:layout>
                <c:manualLayout>
                  <c:x val="-3.3251076594302792E-2"/>
                  <c:y val="0.5908358084297736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88-4C54-ACB2-25BA8286BC74}"/>
                </c:ext>
              </c:extLst>
            </c:dLbl>
            <c:dLbl>
              <c:idx val="3"/>
              <c:layout>
                <c:manualLayout>
                  <c:x val="-4.2287354664399139E-2"/>
                  <c:y val="0.5188337909765867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88-4C54-ACB2-25BA8286BC74}"/>
                </c:ext>
              </c:extLst>
            </c:dLbl>
            <c:dLbl>
              <c:idx val="4"/>
              <c:layout>
                <c:manualLayout>
                  <c:x val="-3.3488765830888764E-2"/>
                  <c:y val="0.1819602508002982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88-4C54-ACB2-25BA8286BC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  <c:extLst xmlns:c15="http://schemas.microsoft.com/office/drawing/2012/chart"/>
              </c:numRef>
            </c:plus>
            <c:min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  <c:extLst xmlns:c15="http://schemas.microsoft.com/office/drawing/2012/chart"/>
            </c:strRef>
          </c:xVal>
          <c:yVal>
            <c:numRef>
              <c:f>'posneg updown comparison'!$D$4:$D$8</c:f>
              <c:numCache>
                <c:formatCode>General</c:formatCode>
                <c:ptCount val="5"/>
                <c:pt idx="0">
                  <c:v>98.980616999999995</c:v>
                </c:pt>
                <c:pt idx="1">
                  <c:v>98.983136000000002</c:v>
                </c:pt>
                <c:pt idx="2">
                  <c:v>98.980733999999998</c:v>
                </c:pt>
                <c:pt idx="3">
                  <c:v>98.954438999999994</c:v>
                </c:pt>
                <c:pt idx="4">
                  <c:v>98.829713999999996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A788-4C54-ACB2-25BA8286BC74}"/>
            </c:ext>
          </c:extLst>
        </c:ser>
        <c:ser>
          <c:idx val="1"/>
          <c:order val="1"/>
          <c:tx>
            <c:strRef>
              <c:f>'posneg updown comparison'!$G$2:$J$2</c:f>
              <c:strCache>
                <c:ptCount val="1"/>
                <c:pt idx="0">
                  <c:v>negative magup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plus>
            <c:min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>
                    <a:lumMod val="65000"/>
                    <a:lumOff val="35000"/>
                  </a:sys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comparison'!$I$4:$I$8</c:f>
              <c:numCache>
                <c:formatCode>General</c:formatCode>
                <c:ptCount val="5"/>
                <c:pt idx="0">
                  <c:v>98.862770999999995</c:v>
                </c:pt>
                <c:pt idx="1">
                  <c:v>98.825620000000001</c:v>
                </c:pt>
                <c:pt idx="2">
                  <c:v>98.865216000000004</c:v>
                </c:pt>
                <c:pt idx="3">
                  <c:v>98.899703000000002</c:v>
                </c:pt>
                <c:pt idx="4">
                  <c:v>98.932124000000002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8-4C54-ACB2-25BA8286BC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'posneg updown comparison'!$B$10:$E$10</c15:sqref>
                        </c15:formulaRef>
                      </c:ext>
                    </c:extLst>
                    <c:strCache>
                      <c:ptCount val="1"/>
                      <c:pt idx="0">
                        <c:v>positive magdown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'posneg updown comparison'!$E$12:$E$16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1.2878000000000001E-2</c:v>
                        </c:pt>
                        <c:pt idx="1">
                          <c:v>1.2930000000000001E-2</c:v>
                        </c:pt>
                        <c:pt idx="2">
                          <c:v>1.575E-2</c:v>
                        </c:pt>
                        <c:pt idx="3">
                          <c:v>1.9753E-2</c:v>
                        </c:pt>
                        <c:pt idx="4">
                          <c:v>3.4396999999999997E-2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'posneg updown comparison'!$E$12:$E$16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1.2878000000000001E-2</c:v>
                        </c:pt>
                        <c:pt idx="1">
                          <c:v>1.2930000000000001E-2</c:v>
                        </c:pt>
                        <c:pt idx="2">
                          <c:v>1.575E-2</c:v>
                        </c:pt>
                        <c:pt idx="3">
                          <c:v>1.9753E-2</c:v>
                        </c:pt>
                        <c:pt idx="4">
                          <c:v>3.4396999999999997E-2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>
                      <c:ext uri="{02D57815-91ED-43cb-92C2-25804820EDAC}">
                        <c15:formulaRef>
                          <c15:sqref>'posneg updown comparison'!$A$12:$A$16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'posneg updown comparison'!$D$12:$D$16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98.837011000000004</c:v>
                      </c:pt>
                      <c:pt idx="1">
                        <c:v>98.828992999999997</c:v>
                      </c:pt>
                      <c:pt idx="2">
                        <c:v>98.863277999999994</c:v>
                      </c:pt>
                      <c:pt idx="3">
                        <c:v>98.840789999999998</c:v>
                      </c:pt>
                      <c:pt idx="4">
                        <c:v>98.837860000000006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788-4C54-ACB2-25BA8286BC7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comparison'!$G$10:$J$10</c15:sqref>
                        </c15:formulaRef>
                      </c:ext>
                    </c:extLst>
                    <c:strCache>
                      <c:ptCount val="1"/>
                      <c:pt idx="0">
                        <c:v>negative magdown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comparison'!$J$12:$J$16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1.3004E-2</c:v>
                        </c:pt>
                        <c:pt idx="1">
                          <c:v>1.3310000000000001E-2</c:v>
                        </c:pt>
                        <c:pt idx="2">
                          <c:v>1.6E-2</c:v>
                        </c:pt>
                        <c:pt idx="3">
                          <c:v>1.9820000000000001E-2</c:v>
                        </c:pt>
                        <c:pt idx="4">
                          <c:v>2.0621E-2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comparison'!$J$12:$J$16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1.3004E-2</c:v>
                        </c:pt>
                        <c:pt idx="1">
                          <c:v>1.3310000000000001E-2</c:v>
                        </c:pt>
                        <c:pt idx="2">
                          <c:v>1.6E-2</c:v>
                        </c:pt>
                        <c:pt idx="3">
                          <c:v>1.9820000000000001E-2</c:v>
                        </c:pt>
                        <c:pt idx="4">
                          <c:v>2.0621E-2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comparison'!$A$12:$A$16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comparison'!$I$12:$I$16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98.927150999999995</c:v>
                      </c:pt>
                      <c:pt idx="1">
                        <c:v>98.977977999999993</c:v>
                      </c:pt>
                      <c:pt idx="2">
                        <c:v>98.938711999999995</c:v>
                      </c:pt>
                      <c:pt idx="3">
                        <c:v>98.882938999999993</c:v>
                      </c:pt>
                      <c:pt idx="4">
                        <c:v>98.863400999999996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88-4C54-ACB2-25BA8286BC74}"/>
                  </c:ext>
                </c:extLst>
              </c15:ser>
            </c15:filteredScatterSeries>
          </c:ext>
        </c:extLst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MAG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'posneg updown comparison'!$B$10:$E$10</c:f>
              <c:strCache>
                <c:ptCount val="1"/>
                <c:pt idx="0">
                  <c:v>positive magdown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545103927415503E-2"/>
                  <c:y val="0.2098341036988844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F52-4627-99F7-E844B36830C0}"/>
                </c:ext>
              </c:extLst>
            </c:dLbl>
            <c:dLbl>
              <c:idx val="1"/>
              <c:layout>
                <c:manualLayout>
                  <c:x val="-3.1999280673949249E-2"/>
                  <c:y val="0.1854686240623925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F52-4627-99F7-E844B36830C0}"/>
                </c:ext>
              </c:extLst>
            </c:dLbl>
            <c:dLbl>
              <c:idx val="2"/>
              <c:layout>
                <c:manualLayout>
                  <c:x val="-3.8487519910145609E-2"/>
                  <c:y val="0.2748087160628623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F52-4627-99F7-E844B36830C0}"/>
                </c:ext>
              </c:extLst>
            </c:dLbl>
            <c:dLbl>
              <c:idx val="3"/>
              <c:layout>
                <c:manualLayout>
                  <c:x val="-3.8941696656679292E-2"/>
                  <c:y val="0.2206632057595474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F52-4627-99F7-E844B36830C0}"/>
                </c:ext>
              </c:extLst>
            </c:dLbl>
            <c:dLbl>
              <c:idx val="4"/>
              <c:layout>
                <c:manualLayout>
                  <c:x val="-3.2944034721786732E-2"/>
                  <c:y val="0.2206632057595474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F52-4627-99F7-E844B36830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  <c:extLst xmlns:c15="http://schemas.microsoft.com/office/drawing/2012/chart"/>
              </c:numRef>
            </c:plus>
            <c:min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  <c:extLst xmlns:c15="http://schemas.microsoft.com/office/drawing/2012/chart"/>
            </c:strRef>
          </c:xVal>
          <c:yVal>
            <c:numRef>
              <c:f>'posneg updown comparison'!$D$12:$D$16</c:f>
              <c:numCache>
                <c:formatCode>General</c:formatCode>
                <c:ptCount val="5"/>
                <c:pt idx="0">
                  <c:v>98.837011000000004</c:v>
                </c:pt>
                <c:pt idx="1">
                  <c:v>98.828992999999997</c:v>
                </c:pt>
                <c:pt idx="2">
                  <c:v>98.863277999999994</c:v>
                </c:pt>
                <c:pt idx="3">
                  <c:v>98.840789999999998</c:v>
                </c:pt>
                <c:pt idx="4">
                  <c:v>98.837860000000006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AF52-4627-99F7-E844B36830C0}"/>
            </c:ext>
          </c:extLst>
        </c:ser>
        <c:ser>
          <c:idx val="3"/>
          <c:order val="3"/>
          <c:tx>
            <c:strRef>
              <c:f>'posneg updown comparison'!$G$10:$J$10</c:f>
              <c:strCache>
                <c:ptCount val="1"/>
                <c:pt idx="0">
                  <c:v>negative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plus>
            <c:min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comparison'!$I$12:$I$16</c:f>
              <c:numCache>
                <c:formatCode>General</c:formatCode>
                <c:ptCount val="5"/>
                <c:pt idx="0">
                  <c:v>98.927150999999995</c:v>
                </c:pt>
                <c:pt idx="1">
                  <c:v>98.977977999999993</c:v>
                </c:pt>
                <c:pt idx="2">
                  <c:v>98.938711999999995</c:v>
                </c:pt>
                <c:pt idx="3">
                  <c:v>98.882938999999993</c:v>
                </c:pt>
                <c:pt idx="4">
                  <c:v>98.863400999999996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27-99F7-E844B36830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'posneg updown comparison'!$B$2:$E$2</c15:sqref>
                        </c15:formulaRef>
                      </c:ext>
                    </c:extLst>
                    <c:strCache>
                      <c:ptCount val="1"/>
                      <c:pt idx="0">
                        <c:v>positive magup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3.3947157378501014E-2"/>
                        <c:y val="0.5933456873207628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AF52-4627-99F7-E844B36830C0}"/>
                      </c:ext>
                    </c:extLst>
                  </c:dLbl>
                  <c:dLbl>
                    <c:idx val="1"/>
                    <c:layout>
                      <c:manualLayout>
                        <c:x val="-3.973931583049909E-2"/>
                        <c:y val="0.5965264162941321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AF52-4627-99F7-E844B36830C0}"/>
                      </c:ext>
                    </c:extLst>
                  </c:dLbl>
                  <c:dLbl>
                    <c:idx val="2"/>
                    <c:layout>
                      <c:manualLayout>
                        <c:x val="-3.3251076594302792E-2"/>
                        <c:y val="0.59083580842977368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AF52-4627-99F7-E844B36830C0}"/>
                      </c:ext>
                    </c:extLst>
                  </c:dLbl>
                  <c:dLbl>
                    <c:idx val="3"/>
                    <c:layout>
                      <c:manualLayout>
                        <c:x val="-4.2287354664399139E-2"/>
                        <c:y val="0.5188337909765867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AF52-4627-99F7-E844B36830C0}"/>
                      </c:ext>
                    </c:extLst>
                  </c:dLbl>
                  <c:dLbl>
                    <c:idx val="4"/>
                    <c:layout>
                      <c:manualLayout>
                        <c:x val="-3.3488765830888764E-2"/>
                        <c:y val="0.18196025080029826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AF52-4627-99F7-E844B36830C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'posneg updown comparison'!$E$4:$E$8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1.3354E-2</c:v>
                        </c:pt>
                        <c:pt idx="1">
                          <c:v>1.3299999999999999E-2</c:v>
                        </c:pt>
                        <c:pt idx="2">
                          <c:v>1.6874E-2</c:v>
                        </c:pt>
                        <c:pt idx="3">
                          <c:v>2.0288E-2</c:v>
                        </c:pt>
                        <c:pt idx="4">
                          <c:v>3.7090999999999999E-2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'posneg updown comparison'!$E$4:$E$8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1.3354E-2</c:v>
                        </c:pt>
                        <c:pt idx="1">
                          <c:v>1.3299999999999999E-2</c:v>
                        </c:pt>
                        <c:pt idx="2">
                          <c:v>1.6874E-2</c:v>
                        </c:pt>
                        <c:pt idx="3">
                          <c:v>2.0288E-2</c:v>
                        </c:pt>
                        <c:pt idx="4">
                          <c:v>3.7090999999999999E-2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>
                      <c:ext uri="{02D57815-91ED-43cb-92C2-25804820EDAC}">
                        <c15:formulaRef>
                          <c15:sqref>'posneg updown comparison'!$A$4:$A$8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'posneg updown comparison'!$D$4:$D$8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98.980616999999995</c:v>
                      </c:pt>
                      <c:pt idx="1">
                        <c:v>98.983136000000002</c:v>
                      </c:pt>
                      <c:pt idx="2">
                        <c:v>98.980733999999998</c:v>
                      </c:pt>
                      <c:pt idx="3">
                        <c:v>98.954438999999994</c:v>
                      </c:pt>
                      <c:pt idx="4">
                        <c:v>98.829713999999996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F52-4627-99F7-E844B36830C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comparison'!$G$2:$J$2</c15:sqref>
                        </c15:formulaRef>
                      </c:ext>
                    </c:extLst>
                    <c:strCache>
                      <c:ptCount val="1"/>
                      <c:pt idx="0">
                        <c:v>negative magup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comparison'!$J$4:$J$8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1.2844E-2</c:v>
                        </c:pt>
                        <c:pt idx="1">
                          <c:v>1.3546000000000001E-2</c:v>
                        </c:pt>
                        <c:pt idx="2">
                          <c:v>1.6667000000000001E-2</c:v>
                        </c:pt>
                        <c:pt idx="3">
                          <c:v>2.0086E-2</c:v>
                        </c:pt>
                        <c:pt idx="4">
                          <c:v>3.5818000000000003E-2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comparison'!$J$4:$J$8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1.2844E-2</c:v>
                        </c:pt>
                        <c:pt idx="1">
                          <c:v>1.3546000000000001E-2</c:v>
                        </c:pt>
                        <c:pt idx="2">
                          <c:v>1.6667000000000001E-2</c:v>
                        </c:pt>
                        <c:pt idx="3">
                          <c:v>2.0086E-2</c:v>
                        </c:pt>
                        <c:pt idx="4">
                          <c:v>3.5818000000000003E-2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comparison'!$A$4:$A$8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comparison'!$I$4:$I$8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98.862770999999995</c:v>
                      </c:pt>
                      <c:pt idx="1">
                        <c:v>98.825620000000001</c:v>
                      </c:pt>
                      <c:pt idx="2">
                        <c:v>98.865216000000004</c:v>
                      </c:pt>
                      <c:pt idx="3">
                        <c:v>98.899703000000002</c:v>
                      </c:pt>
                      <c:pt idx="4">
                        <c:v>98.932124000000002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F52-4627-99F7-E844B36830C0}"/>
                  </c:ext>
                </c:extLst>
              </c15:ser>
            </c15:filteredScatterSeries>
          </c:ext>
        </c:extLst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- 1.5ps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 &gt;1.5ps'!$A$18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165635403828144E-2"/>
                  <c:y val="0.6526673019375761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F9-4C9A-B652-CC88CE62B9B1}"/>
                </c:ext>
              </c:extLst>
            </c:dLbl>
            <c:dLbl>
              <c:idx val="1"/>
              <c:layout>
                <c:manualLayout>
                  <c:x val="-3.4611672783165431E-2"/>
                  <c:y val="0.6271048921432590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F9-4C9A-B652-CC88CE62B9B1}"/>
                </c:ext>
              </c:extLst>
            </c:dLbl>
            <c:dLbl>
              <c:idx val="2"/>
              <c:layout>
                <c:manualLayout>
                  <c:x val="-4.2576625985615922E-2"/>
                  <c:y val="0.2989000897180846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F9-4C9A-B652-CC88CE62B9B1}"/>
                </c:ext>
              </c:extLst>
            </c:dLbl>
            <c:dLbl>
              <c:idx val="3"/>
              <c:layout>
                <c:manualLayout>
                  <c:x val="-3.9836682083972876E-2"/>
                  <c:y val="0.1625259262974292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F9-4C9A-B652-CC88CE62B9B1}"/>
                </c:ext>
              </c:extLst>
            </c:dLbl>
            <c:dLbl>
              <c:idx val="4"/>
              <c:layout>
                <c:manualLayout>
                  <c:x val="-3.076064926786401E-2"/>
                  <c:y val="0.1599765952822776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F9-4C9A-B652-CC88CE62B9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&gt;1.5ps'!$A$20:$A$24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&gt;1.5ps'!$D$20:$D$24</c:f>
              <c:numCache>
                <c:formatCode>General</c:formatCode>
                <c:ptCount val="5"/>
                <c:pt idx="0">
                  <c:v>2.7220799999994938E-2</c:v>
                </c:pt>
                <c:pt idx="1">
                  <c:v>2.5814799999992033E-2</c:v>
                </c:pt>
                <c:pt idx="2">
                  <c:v>-6.8511999999998352E-3</c:v>
                </c:pt>
                <c:pt idx="3">
                  <c:v>-2.3379200000007927E-2</c:v>
                </c:pt>
                <c:pt idx="4">
                  <c:v>-2.280520000000763E-2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F9-4C9A-B652-CC88CE62B9B1}"/>
            </c:ext>
          </c:extLst>
        </c:ser>
        <c:ser>
          <c:idx val="1"/>
          <c:order val="1"/>
          <c:tx>
            <c:strRef>
              <c:f>'all data &gt;1.5ps'!$A$28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'all data &gt;1.5ps'!$A$30:$A$34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&gt;1.5ps'!$D$30:$D$34</c:f>
              <c:numCache>
                <c:formatCode>General</c:formatCode>
                <c:ptCount val="5"/>
                <c:pt idx="0">
                  <c:v>1.4661496923068285E-2</c:v>
                </c:pt>
                <c:pt idx="1">
                  <c:v>1.325549692306538E-2</c:v>
                </c:pt>
                <c:pt idx="2">
                  <c:v>-1.9410503076926489E-2</c:v>
                </c:pt>
                <c:pt idx="3">
                  <c:v>-3.593850307693458E-2</c:v>
                </c:pt>
                <c:pt idx="4">
                  <c:v>-3.5364503076934284E-2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F9-4C9A-B652-CC88CE62B9B1}"/>
            </c:ext>
          </c:extLst>
        </c:ser>
        <c:ser>
          <c:idx val="2"/>
          <c:order val="2"/>
          <c:tx>
            <c:strRef>
              <c:f>'all data &gt;1.5ps'!$A$38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'all data &gt;1.5ps'!$A$40:$A$44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&gt;1.5ps'!$D$40:$D$44</c:f>
              <c:numCache>
                <c:formatCode>General</c:formatCode>
                <c:ptCount val="5"/>
                <c:pt idx="0">
                  <c:v>1.9875999999996452E-2</c:v>
                </c:pt>
                <c:pt idx="1">
                  <c:v>1.8469999999993547E-2</c:v>
                </c:pt>
                <c:pt idx="2">
                  <c:v>-1.4195999999998321E-2</c:v>
                </c:pt>
                <c:pt idx="3">
                  <c:v>-3.0724000000006413E-2</c:v>
                </c:pt>
                <c:pt idx="4">
                  <c:v>-3.0150000000006116E-2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F9-4C9A-B652-CC88CE62B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updown comparison'!$B$2:$E$2</c:f>
              <c:strCache>
                <c:ptCount val="1"/>
                <c:pt idx="0">
                  <c:v>positive magup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25667882529853E-2"/>
                  <c:y val="0.664429240395718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F4-4064-BE30-705A45022C45}"/>
                </c:ext>
              </c:extLst>
            </c:dLbl>
            <c:dLbl>
              <c:idx val="1"/>
              <c:layout>
                <c:manualLayout>
                  <c:x val="-3.2248121843579357E-2"/>
                  <c:y val="0.5589678593095351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F4-4064-BE30-705A45022C45}"/>
                </c:ext>
              </c:extLst>
            </c:dLbl>
            <c:dLbl>
              <c:idx val="2"/>
              <c:layout>
                <c:manualLayout>
                  <c:x val="-3.2248121843579412E-2"/>
                  <c:y val="0.4595328428568479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F4-4064-BE30-705A45022C45}"/>
                </c:ext>
              </c:extLst>
            </c:dLbl>
            <c:dLbl>
              <c:idx val="3"/>
              <c:layout>
                <c:manualLayout>
                  <c:x val="-4.0462824293987752E-2"/>
                  <c:y val="0.2516232630012291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F4-4064-BE30-705A45022C45}"/>
                </c:ext>
              </c:extLst>
            </c:dLbl>
            <c:dLbl>
              <c:idx val="4"/>
              <c:layout>
                <c:manualLayout>
                  <c:x val="-2.8486970050563984E-2"/>
                  <c:y val="8.891141789683196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F4-4064-BE30-705A45022C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comparison'!$C$4:$C$8</c:f>
              <c:numCache>
                <c:formatCode>General</c:formatCode>
                <c:ptCount val="5"/>
                <c:pt idx="0">
                  <c:v>1969.111351</c:v>
                </c:pt>
                <c:pt idx="1">
                  <c:v>1969.0178370000001</c:v>
                </c:pt>
                <c:pt idx="2">
                  <c:v>1968.9134509999999</c:v>
                </c:pt>
                <c:pt idx="3">
                  <c:v>1968.7035860000001</c:v>
                </c:pt>
                <c:pt idx="4">
                  <c:v>1968.5145910000001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F4-4064-BE30-705A45022C45}"/>
            </c:ext>
          </c:extLst>
        </c:ser>
        <c:ser>
          <c:idx val="1"/>
          <c:order val="1"/>
          <c:tx>
            <c:strRef>
              <c:f>'posneg updown comparison'!$G$2:$J$2</c:f>
              <c:strCache>
                <c:ptCount val="1"/>
                <c:pt idx="0">
                  <c:v>negative magup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comparison'!$H$4:$H$8</c:f>
              <c:numCache>
                <c:formatCode>General</c:formatCode>
                <c:ptCount val="5"/>
                <c:pt idx="0">
                  <c:v>1968.7288980000001</c:v>
                </c:pt>
                <c:pt idx="1">
                  <c:v>1968.659339</c:v>
                </c:pt>
                <c:pt idx="2">
                  <c:v>1968.7019170000001</c:v>
                </c:pt>
                <c:pt idx="3">
                  <c:v>1968.765652</c:v>
                </c:pt>
                <c:pt idx="4">
                  <c:v>1968.8795480000001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F4-4064-BE30-705A45022C45}"/>
            </c:ext>
          </c:extLst>
        </c:ser>
        <c:ser>
          <c:idx val="2"/>
          <c:order val="2"/>
          <c:tx>
            <c:strRef>
              <c:f>'posneg updown comparison'!$B$10:$E$10</c:f>
              <c:strCache>
                <c:ptCount val="1"/>
                <c:pt idx="0">
                  <c:v>positive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comparison'!$C$12:$C$16</c:f>
              <c:numCache>
                <c:formatCode>General</c:formatCode>
                <c:ptCount val="5"/>
                <c:pt idx="0">
                  <c:v>1968.5675510000001</c:v>
                </c:pt>
                <c:pt idx="1">
                  <c:v>1968.5421699999999</c:v>
                </c:pt>
                <c:pt idx="2">
                  <c:v>1968.549317</c:v>
                </c:pt>
                <c:pt idx="3">
                  <c:v>1968.5847900000001</c:v>
                </c:pt>
                <c:pt idx="4">
                  <c:v>1968.688367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F4-4064-BE30-705A45022C45}"/>
            </c:ext>
          </c:extLst>
        </c:ser>
        <c:ser>
          <c:idx val="3"/>
          <c:order val="3"/>
          <c:tx>
            <c:strRef>
              <c:f>'posneg updown comparison'!$G$10:$J$10</c:f>
              <c:strCache>
                <c:ptCount val="1"/>
                <c:pt idx="0">
                  <c:v>negative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comparison'!$H$12:$H$16</c:f>
              <c:numCache>
                <c:formatCode>General</c:formatCode>
                <c:ptCount val="5"/>
                <c:pt idx="0">
                  <c:v>1968.87186</c:v>
                </c:pt>
                <c:pt idx="1">
                  <c:v>1968.8337730000001</c:v>
                </c:pt>
                <c:pt idx="2">
                  <c:v>1968.744297</c:v>
                </c:pt>
                <c:pt idx="3">
                  <c:v>1968.6293479999999</c:v>
                </c:pt>
                <c:pt idx="4">
                  <c:v>1968.481368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F4-4064-BE30-705A45022C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 1.5ps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&gt;1.5ps'!$A$18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13-4C3C-8C67-3C260AE8AF67}"/>
                </c:ext>
              </c:extLst>
            </c:dLbl>
            <c:dLbl>
              <c:idx val="1"/>
              <c:layout>
                <c:manualLayout>
                  <c:x val="-4.608048498594524E-2"/>
                  <c:y val="0.4397297312806515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13-4C3C-8C67-3C260AE8AF67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13-4C3C-8C67-3C260AE8AF67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13-4C3C-8C67-3C260AE8AF67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13-4C3C-8C67-3C260AE8AF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&gt;1.5ps'!$A$20:$A$24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&gt;1.5ps'!$B$20:$B$24</c:f>
              <c:numCache>
                <c:formatCode>General</c:formatCode>
                <c:ptCount val="5"/>
                <c:pt idx="0">
                  <c:v>0.10778040000013789</c:v>
                </c:pt>
                <c:pt idx="1">
                  <c:v>2.3295400000051814E-2</c:v>
                </c:pt>
                <c:pt idx="2">
                  <c:v>1.4783999999963271E-3</c:v>
                </c:pt>
                <c:pt idx="3">
                  <c:v>-6.9270599999981641E-2</c:v>
                </c:pt>
                <c:pt idx="4">
                  <c:v>-6.3283599999977014E-2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13-4C3C-8C67-3C260AE8AF67}"/>
            </c:ext>
          </c:extLst>
        </c:ser>
        <c:ser>
          <c:idx val="1"/>
          <c:order val="1"/>
          <c:tx>
            <c:strRef>
              <c:f>'all data &gt;1.5ps'!$A$28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&gt;1.5ps'!$A$30:$A$34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&gt;1.5ps'!$B$30:$B$34</c:f>
              <c:numCache>
                <c:formatCode>General</c:formatCode>
                <c:ptCount val="5"/>
                <c:pt idx="0">
                  <c:v>7.090785950163081E-2</c:v>
                </c:pt>
                <c:pt idx="1">
                  <c:v>-1.3577140498455265E-2</c:v>
                </c:pt>
                <c:pt idx="2">
                  <c:v>-3.5394140498510751E-2</c:v>
                </c:pt>
                <c:pt idx="3">
                  <c:v>-0.10614314049848872</c:v>
                </c:pt>
                <c:pt idx="4">
                  <c:v>-0.10015614049848409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13-4C3C-8C67-3C260AE8AF67}"/>
            </c:ext>
          </c:extLst>
        </c:ser>
        <c:ser>
          <c:idx val="2"/>
          <c:order val="2"/>
          <c:tx>
            <c:strRef>
              <c:f>'all data &gt;1.5ps'!$A$38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'all data &gt;1.5ps'!$A$40:$A$44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&gt;1.5ps'!$B$40:$B$44</c:f>
              <c:numCache>
                <c:formatCode>General</c:formatCode>
                <c:ptCount val="5"/>
                <c:pt idx="0">
                  <c:v>7.621000000017375E-2</c:v>
                </c:pt>
                <c:pt idx="1">
                  <c:v>-8.2749999999123247E-3</c:v>
                </c:pt>
                <c:pt idx="2">
                  <c:v>-3.0091999999967811E-2</c:v>
                </c:pt>
                <c:pt idx="3">
                  <c:v>-0.10084099999994578</c:v>
                </c:pt>
                <c:pt idx="4">
                  <c:v>-9.4853999999941152E-2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13-4C3C-8C67-3C260AE8AF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 1.5ps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&gt;1.5ps'!$A$18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702303194105117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EA-4C80-9B3E-33FAF6B4763F}"/>
                </c:ext>
              </c:extLst>
            </c:dLbl>
            <c:dLbl>
              <c:idx val="1"/>
              <c:layout>
                <c:manualLayout>
                  <c:x val="-4.4740135712812559E-2"/>
                  <c:y val="0.5041666721017020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EA-4C80-9B3E-33FAF6B4763F}"/>
                </c:ext>
              </c:extLst>
            </c:dLbl>
            <c:dLbl>
              <c:idx val="2"/>
              <c:layout>
                <c:manualLayout>
                  <c:x val="-4.4740135712812525E-2"/>
                  <c:y val="0.393045415591073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6001788324393851E-2"/>
                      <c:h val="7.50110548621174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BEA-4C80-9B3E-33FAF6B4763F}"/>
                </c:ext>
              </c:extLst>
            </c:dLbl>
            <c:dLbl>
              <c:idx val="3"/>
              <c:layout>
                <c:manualLayout>
                  <c:x val="-4.4740135712812525E-2"/>
                  <c:y val="0.287019439600016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EA-4C80-9B3E-33FAF6B4763F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EA-4C80-9B3E-33FAF6B476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&gt;1.5ps'!$A$20:$A$24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&gt;1.5ps'!$C$20:$C$24</c:f>
              <c:numCache>
                <c:formatCode>General</c:formatCode>
                <c:ptCount val="5"/>
                <c:pt idx="0">
                  <c:v>0.13091340000005403</c:v>
                </c:pt>
                <c:pt idx="1">
                  <c:v>3.6875399999871661E-2</c:v>
                </c:pt>
                <c:pt idx="2">
                  <c:v>-9.6206000000620406E-3</c:v>
                </c:pt>
                <c:pt idx="3">
                  <c:v>-5.7532600000058665E-2</c:v>
                </c:pt>
                <c:pt idx="4">
                  <c:v>-0.10063560000003235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EA-4C80-9B3E-33FAF6B4763F}"/>
            </c:ext>
          </c:extLst>
        </c:ser>
        <c:ser>
          <c:idx val="1"/>
          <c:order val="1"/>
          <c:tx>
            <c:strRef>
              <c:f>'all data &gt;1.5ps'!$A$28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&gt;1.5ps'!$A$30:$A$34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&gt;1.5ps'!$C$30:$C$34</c:f>
              <c:numCache>
                <c:formatCode>General</c:formatCode>
                <c:ptCount val="5"/>
                <c:pt idx="0">
                  <c:v>8.3880547116450543E-2</c:v>
                </c:pt>
                <c:pt idx="1">
                  <c:v>-1.0157452883731821E-2</c:v>
                </c:pt>
                <c:pt idx="2">
                  <c:v>-5.6653452883665523E-2</c:v>
                </c:pt>
                <c:pt idx="3">
                  <c:v>-0.10456545288366215</c:v>
                </c:pt>
                <c:pt idx="4">
                  <c:v>-0.14766845288363584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EA-4C80-9B3E-33FAF6B4763F}"/>
            </c:ext>
          </c:extLst>
        </c:ser>
        <c:ser>
          <c:idx val="2"/>
          <c:order val="2"/>
          <c:tx>
            <c:strRef>
              <c:f>'all data &gt;1.5ps'!$A$38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'all data &gt;1.5ps'!$A$40:$A$44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&gt;1.5ps'!$C$40:$C$44</c:f>
              <c:numCache>
                <c:formatCode>General</c:formatCode>
                <c:ptCount val="5"/>
                <c:pt idx="0">
                  <c:v>8.6618000000044049E-2</c:v>
                </c:pt>
                <c:pt idx="1">
                  <c:v>-7.420000000138316E-3</c:v>
                </c:pt>
                <c:pt idx="2">
                  <c:v>-5.3916000000072017E-2</c:v>
                </c:pt>
                <c:pt idx="3">
                  <c:v>-0.10182800000006864</c:v>
                </c:pt>
                <c:pt idx="4">
                  <c:v>-0.14493100000004233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EA-4C80-9B3E-33FAF6B476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- 1.5ps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 1.5ps BAD'!$A$18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5366021620178832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04-4791-BDD7-E9423E2DB2BF}"/>
                </c:ext>
              </c:extLst>
            </c:dLbl>
            <c:dLbl>
              <c:idx val="1"/>
              <c:layout>
                <c:manualLayout>
                  <c:x val="-3.9390644704635706E-2"/>
                  <c:y val="0.2449392766582142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04-4791-BDD7-E9423E2DB2BF}"/>
                </c:ext>
              </c:extLst>
            </c:dLbl>
            <c:dLbl>
              <c:idx val="2"/>
              <c:layout>
                <c:manualLayout>
                  <c:x val="-4.2576625985615922E-2"/>
                  <c:y val="0.7659737977668046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04-4791-BDD7-E9423E2DB2BF}"/>
                </c:ext>
              </c:extLst>
            </c:dLbl>
            <c:dLbl>
              <c:idx val="3"/>
              <c:layout>
                <c:manualLayout>
                  <c:x val="-3.9836682083972876E-2"/>
                  <c:y val="0.2676115485564304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04-4791-BDD7-E9423E2DB2BF}"/>
                </c:ext>
              </c:extLst>
            </c:dLbl>
            <c:dLbl>
              <c:idx val="4"/>
              <c:layout>
                <c:manualLayout>
                  <c:x val="-3.2353639908354236E-2"/>
                  <c:y val="0.1429914586947816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04-4791-BDD7-E9423E2DB2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1.5ps BAD'!$A$20:$A$24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BAD'!$D$20:$D$24</c:f>
              <c:numCache>
                <c:formatCode>General</c:formatCode>
                <c:ptCount val="5"/>
                <c:pt idx="0">
                  <c:v>6.7793999999992138E-3</c:v>
                </c:pt>
                <c:pt idx="1">
                  <c:v>-7.2895999999929018E-3</c:v>
                </c:pt>
                <c:pt idx="2">
                  <c:v>1.8297400000008679E-2</c:v>
                </c:pt>
                <c:pt idx="3">
                  <c:v>-5.9155999999944697E-3</c:v>
                </c:pt>
                <c:pt idx="4">
                  <c:v>-1.18715999999921E-2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04-4791-BDD7-E9423E2DB2BF}"/>
            </c:ext>
          </c:extLst>
        </c:ser>
        <c:ser>
          <c:idx val="1"/>
          <c:order val="1"/>
          <c:tx>
            <c:strRef>
              <c:f>'all data 1.5ps BAD'!$A$28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'all data 1.5ps BAD'!$A$30:$A$34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BAD'!$D$30:$D$34</c:f>
              <c:numCache>
                <c:formatCode>General</c:formatCode>
                <c:ptCount val="5"/>
                <c:pt idx="0">
                  <c:v>4.5921799048471712E-3</c:v>
                </c:pt>
                <c:pt idx="1">
                  <c:v>-9.4768200951449444E-3</c:v>
                </c:pt>
                <c:pt idx="2">
                  <c:v>1.6110179904856636E-2</c:v>
                </c:pt>
                <c:pt idx="3">
                  <c:v>-8.1028200951465124E-3</c:v>
                </c:pt>
                <c:pt idx="4">
                  <c:v>-1.4058820095144142E-2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04-4791-BDD7-E9423E2DB2BF}"/>
            </c:ext>
          </c:extLst>
        </c:ser>
        <c:ser>
          <c:idx val="2"/>
          <c:order val="2"/>
          <c:tx>
            <c:strRef>
              <c:f>'all data 1.5ps BAD'!$A$38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'all data 1.5ps BAD'!$A$40:$A$44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BAD'!$D$40:$D$44</c:f>
              <c:numCache>
                <c:formatCode>General</c:formatCode>
                <c:ptCount val="5"/>
                <c:pt idx="0">
                  <c:v>5.9029999999893334E-3</c:v>
                </c:pt>
                <c:pt idx="1">
                  <c:v>-8.1660000000027821E-3</c:v>
                </c:pt>
                <c:pt idx="2">
                  <c:v>1.7420999999998799E-2</c:v>
                </c:pt>
                <c:pt idx="3">
                  <c:v>-6.7920000000043501E-3</c:v>
                </c:pt>
                <c:pt idx="4">
                  <c:v>-1.274800000000198E-2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04-4791-BDD7-E9423E2D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 1.5ps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1.5ps BAD'!$A$18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B3-436F-9185-98D26EA8677B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B3-436F-9185-98D26EA8677B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B3-436F-9185-98D26EA8677B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B3-436F-9185-98D26EA8677B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B3-436F-9185-98D26EA86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1.5ps BAD'!$A$20:$A$24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BAD'!$B$20:$B$24</c:f>
              <c:numCache>
                <c:formatCode>General</c:formatCode>
                <c:ptCount val="5"/>
                <c:pt idx="0">
                  <c:v>7.1389799999678871E-2</c:v>
                </c:pt>
                <c:pt idx="1">
                  <c:v>4.6338799999602998E-2</c:v>
                </c:pt>
                <c:pt idx="2">
                  <c:v>-6.585200000245095E-3</c:v>
                </c:pt>
                <c:pt idx="3">
                  <c:v>-5.1996200000303361E-2</c:v>
                </c:pt>
                <c:pt idx="4">
                  <c:v>-5.9147200000325029E-2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B3-436F-9185-98D26EA8677B}"/>
            </c:ext>
          </c:extLst>
        </c:ser>
        <c:ser>
          <c:idx val="1"/>
          <c:order val="1"/>
          <c:tx>
            <c:strRef>
              <c:f>'all data 1.5ps BAD'!$A$28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1.5ps BAD'!$A$30:$A$34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BAD'!$B$30:$B$34</c:f>
              <c:numCache>
                <c:formatCode>General</c:formatCode>
                <c:ptCount val="5"/>
                <c:pt idx="0">
                  <c:v>4.4299953264044234E-2</c:v>
                </c:pt>
                <c:pt idx="1">
                  <c:v>1.924895326396836E-2</c:v>
                </c:pt>
                <c:pt idx="2">
                  <c:v>-3.3675046735879732E-2</c:v>
                </c:pt>
                <c:pt idx="3">
                  <c:v>-7.9086046735937998E-2</c:v>
                </c:pt>
                <c:pt idx="4">
                  <c:v>-8.6237046735959666E-2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B3-436F-9185-98D26EA8677B}"/>
            </c:ext>
          </c:extLst>
        </c:ser>
        <c:ser>
          <c:idx val="2"/>
          <c:order val="2"/>
          <c:tx>
            <c:strRef>
              <c:f>'all data 1.5ps BAD'!$A$38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'all data 1.5ps BAD'!$A$40:$A$44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BAD'!$B$40:$B$44</c:f>
              <c:numCache>
                <c:formatCode>General</c:formatCode>
                <c:ptCount val="5"/>
                <c:pt idx="0">
                  <c:v>4.7728000000006432E-2</c:v>
                </c:pt>
                <c:pt idx="1">
                  <c:v>2.2676999999930558E-2</c:v>
                </c:pt>
                <c:pt idx="2">
                  <c:v>-3.0246999999917534E-2</c:v>
                </c:pt>
                <c:pt idx="3">
                  <c:v>-7.56579999999758E-2</c:v>
                </c:pt>
                <c:pt idx="4">
                  <c:v>-8.2808999999997468E-2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B3-436F-9185-98D26EA86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 1.5ps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1.5ps BAD'!$A$18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B5-4C67-A599-BD746E0E2B96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B5-4C67-A599-BD746E0E2B96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B5-4C67-A599-BD746E0E2B96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B5-4C67-A599-BD746E0E2B96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B5-4C67-A599-BD746E0E2B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1.5ps BAD'!$A$20:$A$24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BAD'!$C$20:$C$24</c:f>
              <c:numCache>
                <c:formatCode>General</c:formatCode>
                <c:ptCount val="5"/>
                <c:pt idx="0">
                  <c:v>7.8158400000120309E-2</c:v>
                </c:pt>
                <c:pt idx="1">
                  <c:v>3.7541400000236536E-2</c:v>
                </c:pt>
                <c:pt idx="2">
                  <c:v>1.0921400000142967E-2</c:v>
                </c:pt>
                <c:pt idx="3">
                  <c:v>-4.8355599999922561E-2</c:v>
                </c:pt>
                <c:pt idx="4">
                  <c:v>-7.826559999989513E-2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B5-4C67-A599-BD746E0E2B96}"/>
            </c:ext>
          </c:extLst>
        </c:ser>
        <c:ser>
          <c:idx val="1"/>
          <c:order val="1"/>
          <c:tx>
            <c:strRef>
              <c:f>'all data 1.5ps BAD'!$A$28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1.5ps BAD'!$A$30:$A$34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BAD'!$C$30:$C$34</c:f>
              <c:numCache>
                <c:formatCode>General</c:formatCode>
                <c:ptCount val="5"/>
                <c:pt idx="0">
                  <c:v>4.8955763639469296E-2</c:v>
                </c:pt>
                <c:pt idx="1">
                  <c:v>8.3387636395855225E-3</c:v>
                </c:pt>
                <c:pt idx="2">
                  <c:v>-1.8281236360508046E-2</c:v>
                </c:pt>
                <c:pt idx="3">
                  <c:v>-7.7558236360573574E-2</c:v>
                </c:pt>
                <c:pt idx="4">
                  <c:v>-0.10746823636054614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B5-4C67-A599-BD746E0E2B96}"/>
            </c:ext>
          </c:extLst>
        </c:ser>
        <c:ser>
          <c:idx val="2"/>
          <c:order val="2"/>
          <c:tx>
            <c:strRef>
              <c:f>'all data 1.5ps BAD'!$A$38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'all data 1.5ps BAD'!$A$40:$A$44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BAD'!$C$40:$C$44</c:f>
              <c:numCache>
                <c:formatCode>General</c:formatCode>
                <c:ptCount val="5"/>
                <c:pt idx="0">
                  <c:v>5.4124000000001615E-2</c:v>
                </c:pt>
                <c:pt idx="1">
                  <c:v>1.3507000000117841E-2</c:v>
                </c:pt>
                <c:pt idx="2">
                  <c:v>-1.3112999999975727E-2</c:v>
                </c:pt>
                <c:pt idx="3">
                  <c:v>-7.2390000000041255E-2</c:v>
                </c:pt>
                <c:pt idx="4">
                  <c:v>-0.10230000000001382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B5-4C67-A599-BD746E0E2B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10</xdr:row>
      <xdr:rowOff>180975</xdr:rowOff>
    </xdr:from>
    <xdr:to>
      <xdr:col>17</xdr:col>
      <xdr:colOff>247650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33A8B-4421-42B0-B66A-951E5B137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85724</xdr:colOff>
      <xdr:row>35</xdr:row>
      <xdr:rowOff>13300</xdr:rowOff>
    </xdr:from>
    <xdr:to>
      <xdr:col>8</xdr:col>
      <xdr:colOff>452930</xdr:colOff>
      <xdr:row>55</xdr:row>
      <xdr:rowOff>37114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3AD7C-4670-45B2-929C-6ECB2CE5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574948</xdr:colOff>
      <xdr:row>34</xdr:row>
      <xdr:rowOff>100669</xdr:rowOff>
    </xdr:from>
    <xdr:to>
      <xdr:col>18</xdr:col>
      <xdr:colOff>66675</xdr:colOff>
      <xdr:row>54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088F7-C37C-4677-B644-82FD40FFE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232DC-F3CD-4CA0-A5EE-0BA80130A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304799</xdr:colOff>
      <xdr:row>34</xdr:row>
      <xdr:rowOff>118075</xdr:rowOff>
    </xdr:from>
    <xdr:to>
      <xdr:col>9</xdr:col>
      <xdr:colOff>62405</xdr:colOff>
      <xdr:row>54</xdr:row>
      <xdr:rowOff>141889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E5E9B-8328-4C10-8151-4525C85A5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2D6D49-4F85-4C9F-9D61-15674DAB1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87FF6-6FDA-4138-8E24-B113F9BA5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304799</xdr:colOff>
      <xdr:row>34</xdr:row>
      <xdr:rowOff>118075</xdr:rowOff>
    </xdr:from>
    <xdr:to>
      <xdr:col>9</xdr:col>
      <xdr:colOff>62405</xdr:colOff>
      <xdr:row>54</xdr:row>
      <xdr:rowOff>141889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F88419-B84B-46DB-BB6F-9412742EE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979069-6AE7-4F5E-86E5-844A881C0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152399</xdr:colOff>
      <xdr:row>0</xdr:row>
      <xdr:rowOff>80962</xdr:rowOff>
    </xdr:from>
    <xdr:to>
      <xdr:col>24</xdr:col>
      <xdr:colOff>314325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6BDD0-0B80-4AA6-9815-0970D4FC6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81</xdr:row>
      <xdr:rowOff>57150</xdr:rowOff>
    </xdr:from>
    <xdr:to>
      <xdr:col>13</xdr:col>
      <xdr:colOff>342900</xdr:colOff>
      <xdr:row>107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CA303-8507-48E6-95AE-3E5DC3290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25</xdr:row>
      <xdr:rowOff>104775</xdr:rowOff>
    </xdr:from>
    <xdr:to>
      <xdr:col>12</xdr:col>
      <xdr:colOff>438151</xdr:colOff>
      <xdr:row>50</xdr:row>
      <xdr:rowOff>33338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0509E8-2F01-4978-8035-2160B805B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25</xdr:row>
      <xdr:rowOff>123825</xdr:rowOff>
    </xdr:from>
    <xdr:to>
      <xdr:col>25</xdr:col>
      <xdr:colOff>523876</xdr:colOff>
      <xdr:row>50</xdr:row>
      <xdr:rowOff>52388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FF45BD-09E2-421D-AD28-7EB5FA5A3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51</xdr:row>
      <xdr:rowOff>85725</xdr:rowOff>
    </xdr:from>
    <xdr:to>
      <xdr:col>12</xdr:col>
      <xdr:colOff>447676</xdr:colOff>
      <xdr:row>76</xdr:row>
      <xdr:rowOff>14288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8F1D03B-D14E-483C-8A37-4B3DEDF61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47625</xdr:colOff>
      <xdr:row>51</xdr:row>
      <xdr:rowOff>104775</xdr:rowOff>
    </xdr:from>
    <xdr:to>
      <xdr:col>25</xdr:col>
      <xdr:colOff>561976</xdr:colOff>
      <xdr:row>76</xdr:row>
      <xdr:rowOff>33338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2C5D050-F3AD-449E-9CF3-753E3AECF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457200</xdr:colOff>
      <xdr:row>81</xdr:row>
      <xdr:rowOff>85725</xdr:rowOff>
    </xdr:from>
    <xdr:to>
      <xdr:col>28</xdr:col>
      <xdr:colOff>9525</xdr:colOff>
      <xdr:row>107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0A49BB8-D9D5-4FA4-A6FC-BCCC7F590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2471A-50AD-4C8E-A992-C6B9154F7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390524</xdr:colOff>
      <xdr:row>34</xdr:row>
      <xdr:rowOff>79975</xdr:rowOff>
    </xdr:from>
    <xdr:to>
      <xdr:col>9</xdr:col>
      <xdr:colOff>148130</xdr:colOff>
      <xdr:row>54</xdr:row>
      <xdr:rowOff>103789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AEF72-69A1-44F4-9391-708761231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8B4B8E-B709-44F7-9155-DA82A465C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A5E05-EB0C-4F37-B221-BEA068F77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390524</xdr:colOff>
      <xdr:row>34</xdr:row>
      <xdr:rowOff>79975</xdr:rowOff>
    </xdr:from>
    <xdr:to>
      <xdr:col>9</xdr:col>
      <xdr:colOff>148130</xdr:colOff>
      <xdr:row>54</xdr:row>
      <xdr:rowOff>103789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E80991-C654-457A-9763-88FE8748C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2540E9-C524-4D51-A343-64F523084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1</xdr:row>
      <xdr:rowOff>14287</xdr:rowOff>
    </xdr:from>
    <xdr:to>
      <xdr:col>23</xdr:col>
      <xdr:colOff>123825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1B167-D29C-4141-BA32-093485B33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657225</xdr:colOff>
      <xdr:row>25</xdr:row>
      <xdr:rowOff>95250</xdr:rowOff>
    </xdr:from>
    <xdr:to>
      <xdr:col>13</xdr:col>
      <xdr:colOff>590550</xdr:colOff>
      <xdr:row>47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A8141-68CD-4356-B29F-B75A0175E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26</xdr:row>
      <xdr:rowOff>161925</xdr:rowOff>
    </xdr:from>
    <xdr:to>
      <xdr:col>25</xdr:col>
      <xdr:colOff>600075</xdr:colOff>
      <xdr:row>48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1658F8-ECE3-4EE6-8E5E-6B77A11D6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D6624-8100-4B2B-87DC-CEEDF8562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304799</xdr:colOff>
      <xdr:row>34</xdr:row>
      <xdr:rowOff>118075</xdr:rowOff>
    </xdr:from>
    <xdr:to>
      <xdr:col>9</xdr:col>
      <xdr:colOff>62405</xdr:colOff>
      <xdr:row>54</xdr:row>
      <xdr:rowOff>141889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2FEDB-1F96-44A4-909C-140C98777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56C792-69D8-4209-AFBB-681A61264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10</xdr:row>
      <xdr:rowOff>47625</xdr:rowOff>
    </xdr:from>
    <xdr:to>
      <xdr:col>17</xdr:col>
      <xdr:colOff>123825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4B17C-6362-4B18-8853-0AC872894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180974</xdr:colOff>
      <xdr:row>34</xdr:row>
      <xdr:rowOff>165700</xdr:rowOff>
    </xdr:from>
    <xdr:to>
      <xdr:col>8</xdr:col>
      <xdr:colOff>548180</xdr:colOff>
      <xdr:row>54</xdr:row>
      <xdr:rowOff>189514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9F32F-4913-4C31-B717-A92B3298C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6017C-7059-4D47-9809-ED3764828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1</xdr:row>
      <xdr:rowOff>14287</xdr:rowOff>
    </xdr:from>
    <xdr:to>
      <xdr:col>23</xdr:col>
      <xdr:colOff>123825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8060F-6179-406D-9D44-F0FC073A2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657225</xdr:colOff>
      <xdr:row>25</xdr:row>
      <xdr:rowOff>95250</xdr:rowOff>
    </xdr:from>
    <xdr:to>
      <xdr:col>13</xdr:col>
      <xdr:colOff>590550</xdr:colOff>
      <xdr:row>47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CA75C-5AE1-4221-A0F7-E4678A72C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26</xdr:row>
      <xdr:rowOff>161925</xdr:rowOff>
    </xdr:from>
    <xdr:to>
      <xdr:col>25</xdr:col>
      <xdr:colOff>600075</xdr:colOff>
      <xdr:row>48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3D7F8B-119D-4020-803B-3CEC49438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38C22-2AF8-41D3-B24E-3FF384E28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304799</xdr:colOff>
      <xdr:row>34</xdr:row>
      <xdr:rowOff>118075</xdr:rowOff>
    </xdr:from>
    <xdr:to>
      <xdr:col>9</xdr:col>
      <xdr:colOff>62405</xdr:colOff>
      <xdr:row>54</xdr:row>
      <xdr:rowOff>141889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5E5F0-0714-4D11-8714-B6D093B7B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0FC099-0460-42F4-9F22-725779F33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56349-9273-4778-B0AB-552EC5C6C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304799</xdr:colOff>
      <xdr:row>34</xdr:row>
      <xdr:rowOff>118075</xdr:rowOff>
    </xdr:from>
    <xdr:to>
      <xdr:col>9</xdr:col>
      <xdr:colOff>62405</xdr:colOff>
      <xdr:row>54</xdr:row>
      <xdr:rowOff>141889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93516-C75D-4ED7-B684-88DC594DC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233D97-F038-4413-AEBE-0642E7F97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59F2-1F12-4618-8D99-D72DBF5594F3}">
  <dimension ref="A1:L44"/>
  <sheetViews>
    <sheetView zoomScaleNormal="100" workbookViewId="0">
      <selection activeCell="D15" sqref="D15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24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1869.9151139999999</v>
      </c>
      <c r="C5" s="1">
        <v>1968.8168840000001</v>
      </c>
      <c r="D5" s="1">
        <v>98.900898999999995</v>
      </c>
      <c r="E5" s="1">
        <v>6.1330000000000004E-3</v>
      </c>
      <c r="G5" s="1">
        <v>1534782</v>
      </c>
      <c r="H5">
        <f>G5/$G$10</f>
        <v>0.32510382558572543</v>
      </c>
      <c r="J5">
        <f t="shared" ref="J5:L6" si="0">B5*$H5</f>
        <v>607.91655708196788</v>
      </c>
      <c r="K5">
        <f t="shared" si="0"/>
        <v>640.06990086616747</v>
      </c>
      <c r="L5">
        <f t="shared" si="0"/>
        <v>32.153060618767448</v>
      </c>
    </row>
    <row r="6" spans="1:12" x14ac:dyDescent="0.25">
      <c r="A6" t="s">
        <v>4</v>
      </c>
      <c r="B6" s="1">
        <v>1869.8569010000001</v>
      </c>
      <c r="C6" s="1">
        <v>1968.7616410000001</v>
      </c>
      <c r="D6" s="1">
        <v>98.904615000000007</v>
      </c>
      <c r="E6" s="1">
        <v>6.5449999999999996E-3</v>
      </c>
      <c r="G6" s="1">
        <v>1408901</v>
      </c>
      <c r="H6">
        <f t="shared" ref="H6:H9" si="1">G6/$G$10</f>
        <v>0.29843919525480112</v>
      </c>
      <c r="J6">
        <f t="shared" si="0"/>
        <v>558.03858877607638</v>
      </c>
      <c r="K6">
        <f t="shared" si="0"/>
        <v>587.55563978856162</v>
      </c>
      <c r="L6">
        <f t="shared" si="0"/>
        <v>29.517013707585932</v>
      </c>
    </row>
    <row r="7" spans="1:12" x14ac:dyDescent="0.25">
      <c r="A7" t="s">
        <v>5</v>
      </c>
      <c r="B7" s="1">
        <v>1869.818773</v>
      </c>
      <c r="C7" s="1">
        <v>1968.7304409999999</v>
      </c>
      <c r="D7" s="1">
        <v>98.911882000000006</v>
      </c>
      <c r="E7" s="1">
        <v>8.0999999999999996E-3</v>
      </c>
      <c r="G7" s="1">
        <v>947237</v>
      </c>
      <c r="H7">
        <f t="shared" si="1"/>
        <v>0.20064763102274186</v>
      </c>
      <c r="J7">
        <f t="shared" ref="J7:J9" si="2">B7*$H7</f>
        <v>375.1747072442999</v>
      </c>
      <c r="K7">
        <f t="shared" ref="K7:L9" si="3">C7*$H7</f>
        <v>395.02109910900782</v>
      </c>
      <c r="L7">
        <f t="shared" si="3"/>
        <v>19.846434803300983</v>
      </c>
    </row>
    <row r="8" spans="1:12" x14ac:dyDescent="0.25">
      <c r="A8" t="s">
        <v>6</v>
      </c>
      <c r="B8" s="1">
        <v>1869.76098</v>
      </c>
      <c r="C8" s="1">
        <v>1968.671139</v>
      </c>
      <c r="D8" s="1">
        <v>98.910933999999997</v>
      </c>
      <c r="E8" s="1">
        <v>1.0095E-2</v>
      </c>
      <c r="G8" s="1">
        <v>603742</v>
      </c>
      <c r="H8">
        <f t="shared" si="1"/>
        <v>0.12788710961346761</v>
      </c>
      <c r="J8">
        <f t="shared" si="2"/>
        <v>239.11832740024462</v>
      </c>
      <c r="K8">
        <f t="shared" si="3"/>
        <v>251.76766174616313</v>
      </c>
      <c r="L8">
        <f t="shared" si="3"/>
        <v>12.64943345842846</v>
      </c>
    </row>
    <row r="9" spans="1:12" x14ac:dyDescent="0.25">
      <c r="A9" t="s">
        <v>8</v>
      </c>
      <c r="B9" s="1">
        <v>1869.7321589999999</v>
      </c>
      <c r="C9" s="1">
        <v>1968.63131</v>
      </c>
      <c r="D9" s="1">
        <v>98.913696000000002</v>
      </c>
      <c r="E9" s="1">
        <v>1.6424999999999999E-2</v>
      </c>
      <c r="G9" s="1">
        <v>226236</v>
      </c>
      <c r="H9">
        <f t="shared" si="1"/>
        <v>4.7922238523264007E-2</v>
      </c>
      <c r="J9">
        <f t="shared" si="2"/>
        <v>89.601750498215381</v>
      </c>
      <c r="K9">
        <f t="shared" si="3"/>
        <v>94.341219202185684</v>
      </c>
      <c r="L9">
        <f t="shared" si="3"/>
        <v>4.7401657329296247</v>
      </c>
    </row>
    <row r="10" spans="1:12" x14ac:dyDescent="0.25">
      <c r="G10" s="2">
        <f>SUM(G5:G9)</f>
        <v>4720898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1869.8167853999998</v>
      </c>
      <c r="C12" s="5">
        <f>AVERAGE(C5:C9)</f>
        <v>1968.7222829999998</v>
      </c>
      <c r="D12" s="6">
        <f>AVERAGE(D5:D9)</f>
        <v>98.908405200000004</v>
      </c>
    </row>
    <row r="13" spans="1:12" x14ac:dyDescent="0.25">
      <c r="A13" t="s">
        <v>13</v>
      </c>
      <c r="B13" s="7">
        <f>SUM(J5:J9)</f>
        <v>1869.8499310008042</v>
      </c>
      <c r="C13" s="8">
        <f>SUM(K5:K9)</f>
        <v>1968.7555207120856</v>
      </c>
      <c r="D13" s="9">
        <f>SUM(L5:L9)</f>
        <v>98.906108321012454</v>
      </c>
    </row>
    <row r="14" spans="1:12" ht="15.75" thickBot="1" x14ac:dyDescent="0.3">
      <c r="A14" t="s">
        <v>10</v>
      </c>
      <c r="B14" s="10">
        <v>1869.8504760000001</v>
      </c>
      <c r="C14" s="11">
        <v>1968.7513309999999</v>
      </c>
      <c r="D14" s="12">
        <v>98.900855000000007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4">B5-B$12</f>
        <v>9.8328600000058941E-2</v>
      </c>
      <c r="C20">
        <f t="shared" si="4"/>
        <v>9.4601000000238855E-2</v>
      </c>
      <c r="D20" s="13">
        <f t="shared" si="4"/>
        <v>-7.5062000000087892E-3</v>
      </c>
    </row>
    <row r="21" spans="1:4" x14ac:dyDescent="0.25">
      <c r="A21" t="s">
        <v>4</v>
      </c>
      <c r="B21">
        <f t="shared" si="4"/>
        <v>4.011560000026293E-2</v>
      </c>
      <c r="C21">
        <f t="shared" si="4"/>
        <v>3.9358000000220272E-2</v>
      </c>
      <c r="D21" s="14">
        <f t="shared" si="4"/>
        <v>-3.7901999999974123E-3</v>
      </c>
    </row>
    <row r="22" spans="1:4" x14ac:dyDescent="0.25">
      <c r="A22" t="s">
        <v>5</v>
      </c>
      <c r="B22">
        <f t="shared" si="4"/>
        <v>1.9876000001204375E-3</v>
      </c>
      <c r="C22">
        <f t="shared" si="4"/>
        <v>8.1580000000940345E-3</v>
      </c>
      <c r="D22" s="14">
        <f t="shared" si="4"/>
        <v>3.4768000000013899E-3</v>
      </c>
    </row>
    <row r="23" spans="1:4" x14ac:dyDescent="0.25">
      <c r="A23" t="s">
        <v>6</v>
      </c>
      <c r="B23">
        <f t="shared" si="4"/>
        <v>-5.5805399999826477E-2</v>
      </c>
      <c r="C23">
        <f t="shared" si="4"/>
        <v>-5.1143999999794687E-2</v>
      </c>
      <c r="D23" s="14">
        <f t="shared" si="4"/>
        <v>2.5287999999932254E-3</v>
      </c>
    </row>
    <row r="24" spans="1:4" x14ac:dyDescent="0.25">
      <c r="A24" t="s">
        <v>8</v>
      </c>
      <c r="B24">
        <f t="shared" si="4"/>
        <v>-8.462639999993371E-2</v>
      </c>
      <c r="C24">
        <f t="shared" si="4"/>
        <v>-9.097299999984898E-2</v>
      </c>
      <c r="D24" s="15">
        <f t="shared" si="4"/>
        <v>5.2907999999973754E-3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5">B5-B$13</f>
        <v>6.518299919571291E-2</v>
      </c>
      <c r="C30">
        <f t="shared" si="5"/>
        <v>6.1363287914446119E-2</v>
      </c>
      <c r="D30" s="13">
        <f t="shared" si="5"/>
        <v>-5.2093210124581901E-3</v>
      </c>
    </row>
    <row r="31" spans="1:4" x14ac:dyDescent="0.25">
      <c r="A31" t="s">
        <v>4</v>
      </c>
      <c r="B31">
        <f t="shared" si="5"/>
        <v>6.9699991959168983E-3</v>
      </c>
      <c r="C31">
        <f t="shared" si="5"/>
        <v>6.1202879144275357E-3</v>
      </c>
      <c r="D31" s="14">
        <f t="shared" si="5"/>
        <v>-1.4933210124468133E-3</v>
      </c>
    </row>
    <row r="32" spans="1:4" x14ac:dyDescent="0.25">
      <c r="A32" t="s">
        <v>5</v>
      </c>
      <c r="B32">
        <f t="shared" si="5"/>
        <v>-3.1158000804225594E-2</v>
      </c>
      <c r="C32">
        <f t="shared" si="5"/>
        <v>-2.5079712085698702E-2</v>
      </c>
      <c r="D32" s="14">
        <f t="shared" si="5"/>
        <v>5.7736789875519889E-3</v>
      </c>
    </row>
    <row r="33" spans="1:4" x14ac:dyDescent="0.25">
      <c r="A33" t="s">
        <v>6</v>
      </c>
      <c r="B33">
        <f t="shared" si="5"/>
        <v>-8.8951000804172509E-2</v>
      </c>
      <c r="C33">
        <f t="shared" si="5"/>
        <v>-8.4381712085587424E-2</v>
      </c>
      <c r="D33" s="14">
        <f t="shared" si="5"/>
        <v>4.8256789875438244E-3</v>
      </c>
    </row>
    <row r="34" spans="1:4" x14ac:dyDescent="0.25">
      <c r="A34" t="s">
        <v>8</v>
      </c>
      <c r="B34">
        <f t="shared" si="5"/>
        <v>-0.11777200080427974</v>
      </c>
      <c r="C34">
        <f t="shared" si="5"/>
        <v>-0.12421071208564172</v>
      </c>
      <c r="D34" s="15">
        <f t="shared" si="5"/>
        <v>7.5876789875479744E-3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6">B5-B$14</f>
        <v>6.4637999999831663E-2</v>
      </c>
      <c r="C40">
        <f t="shared" si="6"/>
        <v>6.5553000000136308E-2</v>
      </c>
      <c r="D40" s="13">
        <f t="shared" si="6"/>
        <v>4.3999999988386662E-5</v>
      </c>
    </row>
    <row r="41" spans="1:4" x14ac:dyDescent="0.25">
      <c r="A41" t="s">
        <v>4</v>
      </c>
      <c r="B41">
        <f t="shared" si="6"/>
        <v>6.4250000000356522E-3</v>
      </c>
      <c r="C41">
        <f t="shared" si="6"/>
        <v>1.0310000000117725E-2</v>
      </c>
      <c r="D41" s="14">
        <f t="shared" si="6"/>
        <v>3.7599999999997635E-3</v>
      </c>
    </row>
    <row r="42" spans="1:4" x14ac:dyDescent="0.25">
      <c r="A42" t="s">
        <v>5</v>
      </c>
      <c r="B42">
        <f t="shared" si="6"/>
        <v>-3.170300000010684E-2</v>
      </c>
      <c r="C42">
        <f t="shared" si="6"/>
        <v>-2.0890000000008513E-2</v>
      </c>
      <c r="D42" s="14">
        <f t="shared" si="6"/>
        <v>1.1026999999998566E-2</v>
      </c>
    </row>
    <row r="43" spans="1:4" x14ac:dyDescent="0.25">
      <c r="A43" t="s">
        <v>6</v>
      </c>
      <c r="B43">
        <f t="shared" si="6"/>
        <v>-8.9496000000053755E-2</v>
      </c>
      <c r="C43">
        <f t="shared" si="6"/>
        <v>-8.0191999999897234E-2</v>
      </c>
      <c r="D43" s="14">
        <f t="shared" si="6"/>
        <v>1.0078999999990401E-2</v>
      </c>
    </row>
    <row r="44" spans="1:4" x14ac:dyDescent="0.25">
      <c r="A44" t="s">
        <v>8</v>
      </c>
      <c r="B44">
        <f t="shared" si="6"/>
        <v>-0.11831700000016099</v>
      </c>
      <c r="C44">
        <f t="shared" si="6"/>
        <v>-0.12002099999995153</v>
      </c>
      <c r="D44" s="15">
        <f t="shared" si="6"/>
        <v>1.2840999999994551E-2</v>
      </c>
    </row>
  </sheetData>
  <mergeCells count="4">
    <mergeCell ref="A18:D18"/>
    <mergeCell ref="A28:D28"/>
    <mergeCell ref="A38:D38"/>
    <mergeCell ref="A1:C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6943-3E0F-49F4-A4DF-D536888AA3F5}">
  <dimension ref="A1:L44"/>
  <sheetViews>
    <sheetView zoomScaleNormal="100" workbookViewId="0">
      <selection activeCell="B5" sqref="B5:E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40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1869.866121</v>
      </c>
      <c r="C5" s="1">
        <v>1968.7288980000001</v>
      </c>
      <c r="D5" s="1">
        <v>98.862770999999995</v>
      </c>
      <c r="E5" s="1">
        <v>1.2844E-2</v>
      </c>
      <c r="G5" s="1">
        <v>561677</v>
      </c>
      <c r="H5">
        <f>G5/$G$10</f>
        <v>0.41182107595502848</v>
      </c>
      <c r="J5">
        <f t="shared" ref="J5:L9" si="0">B5*$H5</f>
        <v>770.0502778420755</v>
      </c>
      <c r="K5">
        <f t="shared" si="0"/>
        <v>810.76405303811759</v>
      </c>
      <c r="L5">
        <f t="shared" si="0"/>
        <v>40.713772725115582</v>
      </c>
    </row>
    <row r="6" spans="1:12" x14ac:dyDescent="0.25">
      <c r="A6" t="s">
        <v>4</v>
      </c>
      <c r="B6" s="1">
        <v>1869.8331800000001</v>
      </c>
      <c r="C6" s="1">
        <v>1968.659339</v>
      </c>
      <c r="D6" s="1">
        <v>98.825620000000001</v>
      </c>
      <c r="E6" s="1">
        <v>1.3546000000000001E-2</v>
      </c>
      <c r="G6" s="1">
        <v>363418</v>
      </c>
      <c r="H6">
        <f t="shared" ref="H6:H9" si="1">G6/$G$10</f>
        <v>0.2664577538005376</v>
      </c>
      <c r="J6">
        <f t="shared" si="0"/>
        <v>498.23154912451633</v>
      </c>
      <c r="K6">
        <f t="shared" si="0"/>
        <v>524.56454546839109</v>
      </c>
      <c r="L6">
        <f t="shared" si="0"/>
        <v>26.332852723145486</v>
      </c>
    </row>
    <row r="7" spans="1:12" x14ac:dyDescent="0.25">
      <c r="A7" t="s">
        <v>5</v>
      </c>
      <c r="B7" s="1">
        <v>1869.7019170000001</v>
      </c>
      <c r="C7" s="1">
        <v>1968.7019170000001</v>
      </c>
      <c r="D7" s="1">
        <v>98.865216000000004</v>
      </c>
      <c r="E7" s="1">
        <v>1.6667000000000001E-2</v>
      </c>
      <c r="G7" s="1">
        <v>243139</v>
      </c>
      <c r="H7">
        <f t="shared" si="1"/>
        <v>0.17826929816714887</v>
      </c>
      <c r="J7">
        <f t="shared" si="0"/>
        <v>333.31044852536286</v>
      </c>
      <c r="K7">
        <f t="shared" si="0"/>
        <v>350.95910904391059</v>
      </c>
      <c r="L7">
        <f t="shared" si="0"/>
        <v>17.624632669463576</v>
      </c>
    </row>
    <row r="8" spans="1:12" x14ac:dyDescent="0.25">
      <c r="A8" t="s">
        <v>6</v>
      </c>
      <c r="B8" s="1">
        <v>1869.86698</v>
      </c>
      <c r="C8" s="1">
        <v>1968.765652</v>
      </c>
      <c r="D8" s="1">
        <v>98.899703000000002</v>
      </c>
      <c r="E8" s="1">
        <v>2.0086E-2</v>
      </c>
      <c r="G8" s="1">
        <v>150750</v>
      </c>
      <c r="H8">
        <f t="shared" si="1"/>
        <v>0.11052976568422875</v>
      </c>
      <c r="J8">
        <f t="shared" si="0"/>
        <v>206.67595916007645</v>
      </c>
      <c r="K8">
        <f t="shared" si="0"/>
        <v>217.60720620271783</v>
      </c>
      <c r="L8">
        <f t="shared" si="0"/>
        <v>10.931360998829815</v>
      </c>
    </row>
    <row r="9" spans="1:12" x14ac:dyDescent="0.25">
      <c r="A9" t="s">
        <v>8</v>
      </c>
      <c r="B9" s="1">
        <v>1869.9157700000001</v>
      </c>
      <c r="C9" s="1">
        <v>1968.8795480000001</v>
      </c>
      <c r="D9" s="1">
        <v>98.932124000000002</v>
      </c>
      <c r="E9" s="1">
        <v>3.5818000000000003E-2</v>
      </c>
      <c r="G9" s="1">
        <v>44902</v>
      </c>
      <c r="H9">
        <f t="shared" si="1"/>
        <v>3.2922106393056309E-2</v>
      </c>
      <c r="J9">
        <f t="shared" si="0"/>
        <v>61.561565925993811</v>
      </c>
      <c r="K9">
        <f t="shared" si="0"/>
        <v>64.819661954368627</v>
      </c>
      <c r="L9">
        <f t="shared" si="0"/>
        <v>3.2570539120190394</v>
      </c>
    </row>
    <row r="10" spans="1:12" x14ac:dyDescent="0.25">
      <c r="G10" s="2">
        <f>SUM(G5:G9)</f>
        <v>1363886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1869.8367936</v>
      </c>
      <c r="C12" s="5">
        <f>AVERAGE(C5:C9)</f>
        <v>1968.7470708000001</v>
      </c>
      <c r="D12" s="6">
        <f>AVERAGE(D5:D9)</f>
        <v>98.877086800000001</v>
      </c>
    </row>
    <row r="13" spans="1:12" x14ac:dyDescent="0.25">
      <c r="A13" t="s">
        <v>13</v>
      </c>
      <c r="B13" s="7">
        <f>SUM(J5:J9)</f>
        <v>1869.829800578025</v>
      </c>
      <c r="C13" s="8">
        <f>SUM(K5:K9)</f>
        <v>1968.7145757075057</v>
      </c>
      <c r="D13" s="9">
        <f>SUM(L5:L9)</f>
        <v>98.859673028573511</v>
      </c>
    </row>
    <row r="14" spans="1:12" ht="15.75" thickBot="1" x14ac:dyDescent="0.3">
      <c r="A14" t="s">
        <v>10</v>
      </c>
      <c r="B14" s="10">
        <v>1869.855272</v>
      </c>
      <c r="C14" s="11">
        <v>1968.718525</v>
      </c>
      <c r="D14" s="12">
        <v>98.863771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2.9327400000056514E-2</v>
      </c>
      <c r="C20">
        <f t="shared" si="2"/>
        <v>-1.8172800000002098E-2</v>
      </c>
      <c r="D20" s="13">
        <f t="shared" si="2"/>
        <v>-1.4315800000005652E-2</v>
      </c>
    </row>
    <row r="21" spans="1:4" x14ac:dyDescent="0.25">
      <c r="A21" t="s">
        <v>4</v>
      </c>
      <c r="B21">
        <f t="shared" si="2"/>
        <v>-3.6135999998805346E-3</v>
      </c>
      <c r="C21">
        <f t="shared" si="2"/>
        <v>-8.773180000002867E-2</v>
      </c>
      <c r="D21" s="14">
        <f t="shared" si="2"/>
        <v>-5.1466800000000035E-2</v>
      </c>
    </row>
    <row r="22" spans="1:4" x14ac:dyDescent="0.25">
      <c r="A22" t="s">
        <v>5</v>
      </c>
      <c r="B22">
        <f t="shared" si="2"/>
        <v>-0.13487659999987045</v>
      </c>
      <c r="C22">
        <f t="shared" si="2"/>
        <v>-4.5153799999980038E-2</v>
      </c>
      <c r="D22" s="14">
        <f t="shared" si="2"/>
        <v>-1.1870799999996962E-2</v>
      </c>
    </row>
    <row r="23" spans="1:4" x14ac:dyDescent="0.25">
      <c r="A23" t="s">
        <v>6</v>
      </c>
      <c r="B23">
        <f t="shared" si="2"/>
        <v>3.0186400000047797E-2</v>
      </c>
      <c r="C23">
        <f t="shared" si="2"/>
        <v>1.8581199999971432E-2</v>
      </c>
      <c r="D23" s="14">
        <f t="shared" si="2"/>
        <v>2.2616200000001641E-2</v>
      </c>
    </row>
    <row r="24" spans="1:4" x14ac:dyDescent="0.25">
      <c r="A24" t="s">
        <v>8</v>
      </c>
      <c r="B24">
        <f t="shared" si="2"/>
        <v>7.8976400000101421E-2</v>
      </c>
      <c r="C24">
        <f t="shared" si="2"/>
        <v>0.13247720000003937</v>
      </c>
      <c r="D24" s="15">
        <f t="shared" si="2"/>
        <v>5.5037200000001008E-2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3.6320421975005956E-2</v>
      </c>
      <c r="C30">
        <f t="shared" si="3"/>
        <v>1.4322292494398425E-2</v>
      </c>
      <c r="D30" s="13">
        <f t="shared" si="3"/>
        <v>3.0979714264844915E-3</v>
      </c>
    </row>
    <row r="31" spans="1:4" x14ac:dyDescent="0.25">
      <c r="A31" t="s">
        <v>4</v>
      </c>
      <c r="B31">
        <f t="shared" si="3"/>
        <v>3.3794219750689081E-3</v>
      </c>
      <c r="C31">
        <f t="shared" si="3"/>
        <v>-5.5236707505628146E-2</v>
      </c>
      <c r="D31" s="14">
        <f t="shared" si="3"/>
        <v>-3.4053028573509891E-2</v>
      </c>
    </row>
    <row r="32" spans="1:4" x14ac:dyDescent="0.25">
      <c r="A32" t="s">
        <v>5</v>
      </c>
      <c r="B32">
        <f t="shared" si="3"/>
        <v>-0.12788357802492101</v>
      </c>
      <c r="C32">
        <f t="shared" si="3"/>
        <v>-1.2658707505579514E-2</v>
      </c>
      <c r="D32" s="14">
        <f t="shared" si="3"/>
        <v>5.5429714264931818E-3</v>
      </c>
    </row>
    <row r="33" spans="1:4" x14ac:dyDescent="0.25">
      <c r="A33" t="s">
        <v>6</v>
      </c>
      <c r="B33">
        <f t="shared" si="3"/>
        <v>3.717942197499724E-2</v>
      </c>
      <c r="C33">
        <f t="shared" si="3"/>
        <v>5.1076292494371955E-2</v>
      </c>
      <c r="D33" s="14">
        <f t="shared" si="3"/>
        <v>4.0029971426491784E-2</v>
      </c>
    </row>
    <row r="34" spans="1:4" x14ac:dyDescent="0.25">
      <c r="A34" t="s">
        <v>8</v>
      </c>
      <c r="B34">
        <f t="shared" si="3"/>
        <v>8.5969421975050864E-2</v>
      </c>
      <c r="C34">
        <f t="shared" si="3"/>
        <v>0.1649722924944399</v>
      </c>
      <c r="D34" s="15">
        <f t="shared" si="3"/>
        <v>7.2450971426491151E-2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1.0849000000007436E-2</v>
      </c>
      <c r="C40">
        <f t="shared" si="4"/>
        <v>1.0373000000072352E-2</v>
      </c>
      <c r="D40" s="13">
        <f t="shared" si="4"/>
        <v>-1.0000000000047748E-3</v>
      </c>
    </row>
    <row r="41" spans="1:4" x14ac:dyDescent="0.25">
      <c r="A41" t="s">
        <v>4</v>
      </c>
      <c r="B41">
        <f t="shared" si="4"/>
        <v>-2.2091999999929612E-2</v>
      </c>
      <c r="C41">
        <f t="shared" si="4"/>
        <v>-5.918599999995422E-2</v>
      </c>
      <c r="D41" s="14">
        <f t="shared" si="4"/>
        <v>-3.8150999999999158E-2</v>
      </c>
    </row>
    <row r="42" spans="1:4" x14ac:dyDescent="0.25">
      <c r="A42" t="s">
        <v>5</v>
      </c>
      <c r="B42">
        <f t="shared" si="4"/>
        <v>-0.15335499999991953</v>
      </c>
      <c r="C42">
        <f t="shared" si="4"/>
        <v>-1.6607999999905587E-2</v>
      </c>
      <c r="D42" s="14">
        <f t="shared" si="4"/>
        <v>1.4450000000039154E-3</v>
      </c>
    </row>
    <row r="43" spans="1:4" x14ac:dyDescent="0.25">
      <c r="A43" t="s">
        <v>6</v>
      </c>
      <c r="B43">
        <f t="shared" si="4"/>
        <v>1.1707999999998719E-2</v>
      </c>
      <c r="C43">
        <f t="shared" si="4"/>
        <v>4.7127000000045882E-2</v>
      </c>
      <c r="D43" s="14">
        <f t="shared" si="4"/>
        <v>3.5932000000002517E-2</v>
      </c>
    </row>
    <row r="44" spans="1:4" x14ac:dyDescent="0.25">
      <c r="A44" t="s">
        <v>8</v>
      </c>
      <c r="B44">
        <f t="shared" si="4"/>
        <v>6.0498000000052343E-2</v>
      </c>
      <c r="C44">
        <f t="shared" si="4"/>
        <v>0.16102300000011383</v>
      </c>
      <c r="D44" s="15">
        <f t="shared" si="4"/>
        <v>6.8353000000001884E-2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A8DE-116D-494B-AC49-5EE17C19F81C}">
  <dimension ref="A1:L44"/>
  <sheetViews>
    <sheetView zoomScaleNormal="100" workbookViewId="0">
      <selection activeCell="B5" sqref="B5:E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41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1869.9442389999999</v>
      </c>
      <c r="C5" s="1">
        <v>1968.87186</v>
      </c>
      <c r="D5" s="1">
        <v>98.927150999999995</v>
      </c>
      <c r="E5" s="1">
        <v>1.3004E-2</v>
      </c>
      <c r="G5" s="1">
        <v>396464</v>
      </c>
      <c r="H5">
        <f>G5/$G$10</f>
        <v>0.31753751127300456</v>
      </c>
      <c r="J5">
        <f t="shared" ref="J5:L9" si="0">B5*$H5</f>
        <v>593.77743987135239</v>
      </c>
      <c r="K5">
        <f t="shared" si="0"/>
        <v>625.19067043985149</v>
      </c>
      <c r="L5">
        <f t="shared" si="0"/>
        <v>31.413081325868724</v>
      </c>
    </row>
    <row r="6" spans="1:12" x14ac:dyDescent="0.25">
      <c r="A6" t="s">
        <v>4</v>
      </c>
      <c r="B6" s="1">
        <v>1869.8550519999999</v>
      </c>
      <c r="C6" s="1">
        <v>1968.8337730000001</v>
      </c>
      <c r="D6" s="1">
        <v>98.977977999999993</v>
      </c>
      <c r="E6" s="1">
        <v>1.3310000000000001E-2</v>
      </c>
      <c r="G6" s="1">
        <v>389214</v>
      </c>
      <c r="H6">
        <f t="shared" ref="H6:H9" si="1">G6/$G$10</f>
        <v>0.31173081266549091</v>
      </c>
      <c r="J6">
        <f t="shared" si="0"/>
        <v>582.89143492663368</v>
      </c>
      <c r="K6">
        <f t="shared" si="0"/>
        <v>613.74615206055466</v>
      </c>
      <c r="L6">
        <f t="shared" si="0"/>
        <v>30.854485517927078</v>
      </c>
    </row>
    <row r="7" spans="1:12" x14ac:dyDescent="0.25">
      <c r="A7" t="s">
        <v>5</v>
      </c>
      <c r="B7" s="1">
        <v>1869.8056160000001</v>
      </c>
      <c r="C7" s="1">
        <v>1968.744297</v>
      </c>
      <c r="D7" s="1">
        <v>98.938711999999995</v>
      </c>
      <c r="E7" s="1">
        <v>1.6E-2</v>
      </c>
      <c r="G7" s="1">
        <v>268700</v>
      </c>
      <c r="H7">
        <f t="shared" si="1"/>
        <v>0.21520826425364301</v>
      </c>
      <c r="J7">
        <f t="shared" si="0"/>
        <v>402.39762111107376</v>
      </c>
      <c r="K7">
        <f t="shared" si="0"/>
        <v>423.69004291662861</v>
      </c>
      <c r="L7">
        <f t="shared" si="0"/>
        <v>21.292428477011079</v>
      </c>
    </row>
    <row r="8" spans="1:12" x14ac:dyDescent="0.25">
      <c r="A8" t="s">
        <v>6</v>
      </c>
      <c r="B8" s="1">
        <v>1869.694894</v>
      </c>
      <c r="C8" s="1">
        <v>1968.6293479999999</v>
      </c>
      <c r="D8" s="1">
        <v>98.882938999999993</v>
      </c>
      <c r="E8" s="1">
        <v>1.9820000000000001E-2</v>
      </c>
      <c r="G8" s="1">
        <v>146850</v>
      </c>
      <c r="H8">
        <f t="shared" si="1"/>
        <v>0.11761568145012086</v>
      </c>
      <c r="J8">
        <f t="shared" si="0"/>
        <v>219.90543906162148</v>
      </c>
      <c r="K8">
        <f t="shared" si="0"/>
        <v>231.5416822877271</v>
      </c>
      <c r="L8">
        <f t="shared" si="0"/>
        <v>11.630184254275731</v>
      </c>
    </row>
    <row r="9" spans="1:12" x14ac:dyDescent="0.25">
      <c r="A9" t="s">
        <v>8</v>
      </c>
      <c r="B9" s="1">
        <v>1869.571473</v>
      </c>
      <c r="C9" s="1">
        <v>1968.481368</v>
      </c>
      <c r="D9" s="1">
        <v>98.863400999999996</v>
      </c>
      <c r="E9" s="1">
        <v>2.0621E-2</v>
      </c>
      <c r="G9" s="1">
        <v>47330</v>
      </c>
      <c r="H9">
        <f t="shared" si="1"/>
        <v>3.7907730357740692E-2</v>
      </c>
      <c r="J9">
        <f t="shared" si="0"/>
        <v>70.87121128300808</v>
      </c>
      <c r="K9">
        <f t="shared" si="0"/>
        <v>74.620660912380529</v>
      </c>
      <c r="L9">
        <f t="shared" si="0"/>
        <v>3.7476871473571913</v>
      </c>
    </row>
    <row r="10" spans="1:12" x14ac:dyDescent="0.25">
      <c r="G10" s="2">
        <f>SUM(G5:G9)</f>
        <v>1248558</v>
      </c>
    </row>
    <row r="11" spans="1:12" ht="15.75" thickBot="1" x14ac:dyDescent="0.3"/>
    <row r="12" spans="1:12" x14ac:dyDescent="0.25">
      <c r="A12" t="s">
        <v>9</v>
      </c>
      <c r="B12" s="4">
        <f>AVERAGE(B5:B9)</f>
        <v>1869.7742548000001</v>
      </c>
      <c r="C12" s="5">
        <f>AVERAGE(C5:C9)</f>
        <v>1968.7121291999999</v>
      </c>
      <c r="D12" s="6">
        <f>AVERAGE(D5:D9)</f>
        <v>98.918036199999989</v>
      </c>
    </row>
    <row r="13" spans="1:12" x14ac:dyDescent="0.25">
      <c r="A13" t="s">
        <v>13</v>
      </c>
      <c r="B13" s="7">
        <f>SUM(J5:J9)</f>
        <v>1869.8431462536894</v>
      </c>
      <c r="C13" s="8">
        <f>SUM(K5:K9)</f>
        <v>1968.7892086171425</v>
      </c>
      <c r="D13" s="9">
        <f>SUM(L5:L9)</f>
        <v>98.937866722439807</v>
      </c>
    </row>
    <row r="14" spans="1:12" ht="15.75" thickBot="1" x14ac:dyDescent="0.3">
      <c r="A14" t="s">
        <v>10</v>
      </c>
      <c r="B14" s="10">
        <v>1869.8409180000001</v>
      </c>
      <c r="C14" s="11">
        <v>1968.776938</v>
      </c>
      <c r="D14" s="12">
        <v>98.936188000000001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0.16998419999981706</v>
      </c>
      <c r="C20">
        <f t="shared" si="2"/>
        <v>0.15973080000003392</v>
      </c>
      <c r="D20" s="13">
        <f t="shared" si="2"/>
        <v>9.1148000000060847E-3</v>
      </c>
    </row>
    <row r="21" spans="1:4" x14ac:dyDescent="0.25">
      <c r="A21" t="s">
        <v>4</v>
      </c>
      <c r="B21">
        <f t="shared" si="2"/>
        <v>8.0797199999778968E-2</v>
      </c>
      <c r="C21">
        <f t="shared" si="2"/>
        <v>0.12164380000012898</v>
      </c>
      <c r="D21" s="14">
        <f t="shared" si="2"/>
        <v>5.9941800000004264E-2</v>
      </c>
    </row>
    <row r="22" spans="1:4" x14ac:dyDescent="0.25">
      <c r="A22" t="s">
        <v>5</v>
      </c>
      <c r="B22">
        <f t="shared" si="2"/>
        <v>3.1361199999992095E-2</v>
      </c>
      <c r="C22">
        <f t="shared" si="2"/>
        <v>3.2167800000024727E-2</v>
      </c>
      <c r="D22" s="14">
        <f t="shared" si="2"/>
        <v>2.0675800000006461E-2</v>
      </c>
    </row>
    <row r="23" spans="1:4" x14ac:dyDescent="0.25">
      <c r="A23" t="s">
        <v>6</v>
      </c>
      <c r="B23">
        <f t="shared" si="2"/>
        <v>-7.9360800000131348E-2</v>
      </c>
      <c r="C23">
        <f t="shared" si="2"/>
        <v>-8.2781199999999444E-2</v>
      </c>
      <c r="D23" s="14">
        <f t="shared" si="2"/>
        <v>-3.509719999999561E-2</v>
      </c>
    </row>
    <row r="24" spans="1:4" x14ac:dyDescent="0.25">
      <c r="A24" t="s">
        <v>8</v>
      </c>
      <c r="B24">
        <f t="shared" si="2"/>
        <v>-0.2027818000001389</v>
      </c>
      <c r="C24">
        <f t="shared" si="2"/>
        <v>-0.23076119999996081</v>
      </c>
      <c r="D24" s="15">
        <f t="shared" si="2"/>
        <v>-5.4635199999992778E-2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0.10109274631054177</v>
      </c>
      <c r="C30">
        <f t="shared" si="3"/>
        <v>8.2651382857420685E-2</v>
      </c>
      <c r="D30" s="13">
        <f t="shared" si="3"/>
        <v>-1.0715722439812225E-2</v>
      </c>
    </row>
    <row r="31" spans="1:4" x14ac:dyDescent="0.25">
      <c r="A31" t="s">
        <v>4</v>
      </c>
      <c r="B31">
        <f t="shared" si="3"/>
        <v>1.1905746310503673E-2</v>
      </c>
      <c r="C31">
        <f t="shared" si="3"/>
        <v>4.4564382857515739E-2</v>
      </c>
      <c r="D31" s="14">
        <f t="shared" si="3"/>
        <v>4.0111277560185954E-2</v>
      </c>
    </row>
    <row r="32" spans="1:4" x14ac:dyDescent="0.25">
      <c r="A32" t="s">
        <v>5</v>
      </c>
      <c r="B32">
        <f t="shared" si="3"/>
        <v>-3.7530253689283199E-2</v>
      </c>
      <c r="C32">
        <f t="shared" si="3"/>
        <v>-4.4911617142588511E-2</v>
      </c>
      <c r="D32" s="14">
        <f t="shared" si="3"/>
        <v>8.4527756018815126E-4</v>
      </c>
    </row>
    <row r="33" spans="1:4" x14ac:dyDescent="0.25">
      <c r="A33" t="s">
        <v>6</v>
      </c>
      <c r="B33">
        <f t="shared" si="3"/>
        <v>-0.14825225368940664</v>
      </c>
      <c r="C33">
        <f t="shared" si="3"/>
        <v>-0.15986061714261268</v>
      </c>
      <c r="D33" s="14">
        <f t="shared" si="3"/>
        <v>-5.492772243981392E-2</v>
      </c>
    </row>
    <row r="34" spans="1:4" x14ac:dyDescent="0.25">
      <c r="A34" t="s">
        <v>8</v>
      </c>
      <c r="B34">
        <f t="shared" si="3"/>
        <v>-0.2716732536894142</v>
      </c>
      <c r="C34">
        <f t="shared" si="3"/>
        <v>-0.30784061714257405</v>
      </c>
      <c r="D34" s="15">
        <f t="shared" si="3"/>
        <v>-7.4465722439811088E-2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0.10332099999982347</v>
      </c>
      <c r="C40">
        <f t="shared" si="4"/>
        <v>9.4921999999996842E-2</v>
      </c>
      <c r="D40" s="13">
        <f t="shared" si="4"/>
        <v>-9.037000000006401E-3</v>
      </c>
    </row>
    <row r="41" spans="1:4" x14ac:dyDescent="0.25">
      <c r="A41" t="s">
        <v>4</v>
      </c>
      <c r="B41">
        <f t="shared" si="4"/>
        <v>1.4133999999785374E-2</v>
      </c>
      <c r="C41">
        <f t="shared" si="4"/>
        <v>5.6835000000091895E-2</v>
      </c>
      <c r="D41" s="14">
        <f t="shared" si="4"/>
        <v>4.1789999999991778E-2</v>
      </c>
    </row>
    <row r="42" spans="1:4" x14ac:dyDescent="0.25">
      <c r="A42" t="s">
        <v>5</v>
      </c>
      <c r="B42">
        <f t="shared" si="4"/>
        <v>-3.5302000000001499E-2</v>
      </c>
      <c r="C42">
        <f t="shared" si="4"/>
        <v>-3.2641000000012355E-2</v>
      </c>
      <c r="D42" s="14">
        <f t="shared" si="4"/>
        <v>2.5239999999939755E-3</v>
      </c>
    </row>
    <row r="43" spans="1:4" x14ac:dyDescent="0.25">
      <c r="A43" t="s">
        <v>6</v>
      </c>
      <c r="B43">
        <f t="shared" si="4"/>
        <v>-0.14602400000012494</v>
      </c>
      <c r="C43">
        <f t="shared" si="4"/>
        <v>-0.14759000000003653</v>
      </c>
      <c r="D43" s="14">
        <f t="shared" si="4"/>
        <v>-5.3249000000008095E-2</v>
      </c>
    </row>
    <row r="44" spans="1:4" x14ac:dyDescent="0.25">
      <c r="A44" t="s">
        <v>8</v>
      </c>
      <c r="B44">
        <f t="shared" si="4"/>
        <v>-0.2694450000001325</v>
      </c>
      <c r="C44">
        <f t="shared" si="4"/>
        <v>-0.29556999999999789</v>
      </c>
      <c r="D44" s="15">
        <f t="shared" si="4"/>
        <v>-7.2787000000005264E-2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447D-2976-4116-9A04-042571543CD6}">
  <dimension ref="A1:J16"/>
  <sheetViews>
    <sheetView topLeftCell="J1" zoomScale="164" zoomScaleNormal="205" workbookViewId="0">
      <selection activeCell="M51" sqref="M51"/>
    </sheetView>
  </sheetViews>
  <sheetFormatPr defaultRowHeight="15" x14ac:dyDescent="0.25"/>
  <cols>
    <col min="1" max="1" width="13.7109375" customWidth="1"/>
  </cols>
  <sheetData>
    <row r="1" spans="1:10" ht="21" x14ac:dyDescent="0.35">
      <c r="A1" s="16"/>
      <c r="B1" s="21" t="s">
        <v>42</v>
      </c>
      <c r="C1" s="21"/>
      <c r="D1" s="21"/>
      <c r="E1" s="21"/>
      <c r="F1" s="17"/>
      <c r="G1" s="21" t="s">
        <v>31</v>
      </c>
      <c r="H1" s="21"/>
      <c r="I1" s="21"/>
      <c r="J1" s="21"/>
    </row>
    <row r="2" spans="1:10" x14ac:dyDescent="0.25">
      <c r="A2" s="16"/>
      <c r="B2" s="20" t="s">
        <v>38</v>
      </c>
      <c r="C2" s="20"/>
      <c r="D2" s="20"/>
      <c r="E2" s="20"/>
      <c r="F2" s="17"/>
      <c r="G2" s="20" t="s">
        <v>40</v>
      </c>
      <c r="H2" s="20"/>
      <c r="I2" s="20"/>
      <c r="J2" s="20"/>
    </row>
    <row r="3" spans="1:10" x14ac:dyDescent="0.25">
      <c r="A3" s="16" t="s">
        <v>30</v>
      </c>
      <c r="B3" s="16" t="s">
        <v>27</v>
      </c>
      <c r="C3" s="16" t="s">
        <v>28</v>
      </c>
      <c r="D3" s="16" t="s">
        <v>29</v>
      </c>
      <c r="E3" s="16" t="s">
        <v>34</v>
      </c>
      <c r="F3" s="16"/>
      <c r="G3" s="16" t="s">
        <v>27</v>
      </c>
      <c r="H3" s="16" t="s">
        <v>28</v>
      </c>
      <c r="I3" s="16" t="s">
        <v>29</v>
      </c>
      <c r="J3" s="16" t="s">
        <v>34</v>
      </c>
    </row>
    <row r="4" spans="1:10" x14ac:dyDescent="0.25">
      <c r="A4" s="16" t="s">
        <v>3</v>
      </c>
      <c r="B4" s="16">
        <v>1870.13069</v>
      </c>
      <c r="C4" s="16">
        <v>1969.111351</v>
      </c>
      <c r="D4" s="16">
        <v>98.980616999999995</v>
      </c>
      <c r="E4" s="16">
        <v>1.3354E-2</v>
      </c>
      <c r="F4" s="16"/>
      <c r="G4" s="16">
        <v>1869.866121</v>
      </c>
      <c r="H4" s="16">
        <v>1968.7288980000001</v>
      </c>
      <c r="I4" s="16">
        <v>98.862770999999995</v>
      </c>
      <c r="J4" s="16">
        <v>1.2844E-2</v>
      </c>
    </row>
    <row r="5" spans="1:10" x14ac:dyDescent="0.25">
      <c r="A5" s="16" t="s">
        <v>4</v>
      </c>
      <c r="B5" s="16">
        <v>1870.034701</v>
      </c>
      <c r="C5" s="16">
        <v>1969.0178370000001</v>
      </c>
      <c r="D5" s="16">
        <v>98.983136000000002</v>
      </c>
      <c r="E5" s="16">
        <v>1.3299999999999999E-2</v>
      </c>
      <c r="F5" s="16"/>
      <c r="G5" s="16">
        <v>1869.8331800000001</v>
      </c>
      <c r="H5" s="16">
        <v>1968.659339</v>
      </c>
      <c r="I5" s="16">
        <v>98.825620000000001</v>
      </c>
      <c r="J5" s="16">
        <v>1.3546000000000001E-2</v>
      </c>
    </row>
    <row r="6" spans="1:10" x14ac:dyDescent="0.25">
      <c r="A6" s="16" t="s">
        <v>5</v>
      </c>
      <c r="B6" s="16">
        <v>1869.9323670000001</v>
      </c>
      <c r="C6" s="16">
        <v>1968.9134509999999</v>
      </c>
      <c r="D6" s="16">
        <v>98.980733999999998</v>
      </c>
      <c r="E6" s="16">
        <v>1.6874E-2</v>
      </c>
      <c r="F6" s="16"/>
      <c r="G6" s="16">
        <v>1869.7019170000001</v>
      </c>
      <c r="H6" s="16">
        <v>1968.7019170000001</v>
      </c>
      <c r="I6" s="16">
        <v>98.865216000000004</v>
      </c>
      <c r="J6" s="16">
        <v>1.6667000000000001E-2</v>
      </c>
    </row>
    <row r="7" spans="1:10" x14ac:dyDescent="0.25">
      <c r="A7" s="16" t="s">
        <v>6</v>
      </c>
      <c r="B7" s="16">
        <v>1869.749086</v>
      </c>
      <c r="C7" s="16">
        <v>1968.7035860000001</v>
      </c>
      <c r="D7" s="16">
        <v>98.954438999999994</v>
      </c>
      <c r="E7" s="16">
        <v>2.0288E-2</v>
      </c>
      <c r="F7" s="16"/>
      <c r="G7" s="16">
        <v>1869.86698</v>
      </c>
      <c r="H7" s="16">
        <v>1968.765652</v>
      </c>
      <c r="I7" s="16">
        <v>98.899703000000002</v>
      </c>
      <c r="J7" s="16">
        <v>2.0086E-2</v>
      </c>
    </row>
    <row r="8" spans="1:10" x14ac:dyDescent="0.25">
      <c r="A8" s="16" t="s">
        <v>8</v>
      </c>
      <c r="B8" s="16">
        <v>1869.619672</v>
      </c>
      <c r="C8" s="16">
        <v>1968.5145910000001</v>
      </c>
      <c r="D8" s="16">
        <v>98.829713999999996</v>
      </c>
      <c r="E8" s="16">
        <v>3.7090999999999999E-2</v>
      </c>
      <c r="F8" s="16"/>
      <c r="G8" s="16">
        <v>1869.9157700000001</v>
      </c>
      <c r="H8" s="16">
        <v>1968.8795480000001</v>
      </c>
      <c r="I8" s="16">
        <v>98.932124000000002</v>
      </c>
      <c r="J8" s="16">
        <v>3.5818000000000003E-2</v>
      </c>
    </row>
    <row r="9" spans="1:10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</row>
    <row r="10" spans="1:10" x14ac:dyDescent="0.25">
      <c r="A10" s="16"/>
      <c r="B10" s="20" t="s">
        <v>39</v>
      </c>
      <c r="C10" s="20"/>
      <c r="D10" s="20"/>
      <c r="E10" s="20"/>
      <c r="F10" s="17"/>
      <c r="G10" s="20" t="s">
        <v>41</v>
      </c>
      <c r="H10" s="20"/>
      <c r="I10" s="20"/>
      <c r="J10" s="20"/>
    </row>
    <row r="11" spans="1:10" x14ac:dyDescent="0.25">
      <c r="A11" s="16" t="s">
        <v>30</v>
      </c>
      <c r="B11" s="16" t="s">
        <v>27</v>
      </c>
      <c r="C11" s="16" t="s">
        <v>28</v>
      </c>
      <c r="D11" s="16" t="s">
        <v>29</v>
      </c>
      <c r="E11" s="16" t="s">
        <v>34</v>
      </c>
      <c r="F11" s="16"/>
      <c r="G11" s="16" t="s">
        <v>27</v>
      </c>
      <c r="H11" s="16" t="s">
        <v>28</v>
      </c>
      <c r="I11" s="16" t="s">
        <v>29</v>
      </c>
      <c r="J11" s="16" t="s">
        <v>34</v>
      </c>
    </row>
    <row r="12" spans="1:10" x14ac:dyDescent="0.25">
      <c r="A12" s="16" t="s">
        <v>3</v>
      </c>
      <c r="B12" s="16">
        <v>1869.730628</v>
      </c>
      <c r="C12" s="16">
        <v>1968.5675510000001</v>
      </c>
      <c r="D12" s="16">
        <v>98.837011000000004</v>
      </c>
      <c r="E12" s="16">
        <v>1.2878000000000001E-2</v>
      </c>
      <c r="F12" s="16"/>
      <c r="G12" s="16">
        <v>1869.9442389999999</v>
      </c>
      <c r="H12" s="16">
        <v>1968.87186</v>
      </c>
      <c r="I12" s="16">
        <v>98.927150999999995</v>
      </c>
      <c r="J12" s="16">
        <v>1.3004E-2</v>
      </c>
    </row>
    <row r="13" spans="1:10" x14ac:dyDescent="0.25">
      <c r="A13" s="16" t="s">
        <v>4</v>
      </c>
      <c r="B13" s="16">
        <v>1869.7133530000001</v>
      </c>
      <c r="C13" s="16">
        <v>1968.5421699999999</v>
      </c>
      <c r="D13" s="16">
        <v>98.828992999999997</v>
      </c>
      <c r="E13" s="16">
        <v>1.2930000000000001E-2</v>
      </c>
      <c r="F13" s="16"/>
      <c r="G13" s="16">
        <v>1869.8550519999999</v>
      </c>
      <c r="H13" s="16">
        <v>1968.8337730000001</v>
      </c>
      <c r="I13" s="16">
        <v>98.977977999999993</v>
      </c>
      <c r="J13" s="16">
        <v>1.3310000000000001E-2</v>
      </c>
    </row>
    <row r="14" spans="1:10" x14ac:dyDescent="0.25">
      <c r="A14" s="16" t="s">
        <v>5</v>
      </c>
      <c r="B14" s="16">
        <v>1869.697412</v>
      </c>
      <c r="C14" s="16">
        <v>1968.549317</v>
      </c>
      <c r="D14" s="16">
        <v>98.863277999999994</v>
      </c>
      <c r="E14" s="16">
        <v>1.575E-2</v>
      </c>
      <c r="F14" s="16"/>
      <c r="G14" s="16">
        <v>1869.8056160000001</v>
      </c>
      <c r="H14" s="16">
        <v>1968.744297</v>
      </c>
      <c r="I14" s="16">
        <v>98.938711999999995</v>
      </c>
      <c r="J14" s="16">
        <v>1.6E-2</v>
      </c>
    </row>
    <row r="15" spans="1:10" x14ac:dyDescent="0.25">
      <c r="A15" s="16" t="s">
        <v>6</v>
      </c>
      <c r="B15" s="16">
        <v>1869.7366099999999</v>
      </c>
      <c r="C15" s="16">
        <v>1968.5847900000001</v>
      </c>
      <c r="D15" s="16">
        <v>98.840789999999998</v>
      </c>
      <c r="E15" s="16">
        <v>1.9753E-2</v>
      </c>
      <c r="F15" s="16"/>
      <c r="G15" s="16">
        <v>1869.694894</v>
      </c>
      <c r="H15" s="16">
        <v>1968.6293479999999</v>
      </c>
      <c r="I15" s="16">
        <v>98.882938999999993</v>
      </c>
      <c r="J15" s="16">
        <v>1.9820000000000001E-2</v>
      </c>
    </row>
    <row r="16" spans="1:10" x14ac:dyDescent="0.25">
      <c r="A16" s="16" t="s">
        <v>8</v>
      </c>
      <c r="B16" s="16">
        <v>1869.838064</v>
      </c>
      <c r="C16" s="16">
        <v>1968.688367</v>
      </c>
      <c r="D16" s="16">
        <v>98.837860000000006</v>
      </c>
      <c r="E16" s="16">
        <v>3.4396999999999997E-2</v>
      </c>
      <c r="F16" s="16"/>
      <c r="G16" s="16">
        <v>1869.571473</v>
      </c>
      <c r="H16" s="16">
        <v>1968.481368</v>
      </c>
      <c r="I16" s="16">
        <v>98.863400999999996</v>
      </c>
      <c r="J16" s="16">
        <v>2.0621E-2</v>
      </c>
    </row>
  </sheetData>
  <mergeCells count="6">
    <mergeCell ref="B10:E10"/>
    <mergeCell ref="G10:J10"/>
    <mergeCell ref="B1:E1"/>
    <mergeCell ref="G1:J1"/>
    <mergeCell ref="G2:J2"/>
    <mergeCell ref="B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ED85-3BE0-4C5B-A35B-B60B89C4402D}">
  <dimension ref="A1:L44"/>
  <sheetViews>
    <sheetView zoomScaleNormal="100" workbookViewId="0">
      <selection activeCell="U51" sqref="U51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32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1869.9293070000001</v>
      </c>
      <c r="C5" s="1">
        <v>1968.8820840000001</v>
      </c>
      <c r="D5" s="1">
        <v>98.952681999999996</v>
      </c>
      <c r="E5" s="1">
        <v>1.0047E-2</v>
      </c>
      <c r="G5" s="1">
        <v>968746</v>
      </c>
      <c r="H5">
        <f>G5/$G$10</f>
        <v>0.37046529485908686</v>
      </c>
      <c r="J5">
        <f t="shared" ref="J5:L9" si="0">B5*$H5</f>
        <v>692.74391208340296</v>
      </c>
      <c r="K5">
        <f t="shared" si="0"/>
        <v>729.40248179183345</v>
      </c>
      <c r="L5">
        <f t="shared" si="0"/>
        <v>36.658534514227455</v>
      </c>
    </row>
    <row r="6" spans="1:12" x14ac:dyDescent="0.25">
      <c r="A6" t="s">
        <v>4</v>
      </c>
      <c r="B6" s="1">
        <v>1869.844822</v>
      </c>
      <c r="C6" s="1">
        <v>1968.7880459999999</v>
      </c>
      <c r="D6" s="1">
        <v>98.951275999999993</v>
      </c>
      <c r="E6" s="1">
        <v>1.1743999999999999E-2</v>
      </c>
      <c r="G6" s="1">
        <v>734884</v>
      </c>
      <c r="H6">
        <f t="shared" ref="H6:H9" si="1">G6/$G$10</f>
        <v>0.28103240451803174</v>
      </c>
      <c r="J6">
        <f t="shared" si="0"/>
        <v>525.48698640225109</v>
      </c>
      <c r="K6">
        <f t="shared" si="0"/>
        <v>553.2932385537373</v>
      </c>
      <c r="L6">
        <f t="shared" si="0"/>
        <v>27.808515024407402</v>
      </c>
    </row>
    <row r="7" spans="1:12" x14ac:dyDescent="0.25">
      <c r="A7" t="s">
        <v>5</v>
      </c>
      <c r="B7" s="1">
        <v>1869.823005</v>
      </c>
      <c r="C7" s="1">
        <v>1968.74155</v>
      </c>
      <c r="D7" s="1">
        <v>98.918610000000001</v>
      </c>
      <c r="E7" s="1">
        <v>1.4288E-2</v>
      </c>
      <c r="G7" s="1">
        <v>529710</v>
      </c>
      <c r="H7">
        <f t="shared" si="1"/>
        <v>0.20257030360879622</v>
      </c>
      <c r="J7">
        <f t="shared" si="0"/>
        <v>378.7706138175617</v>
      </c>
      <c r="K7">
        <f t="shared" si="0"/>
        <v>398.80857351075207</v>
      </c>
      <c r="L7">
        <f t="shared" si="0"/>
        <v>20.037972860260105</v>
      </c>
    </row>
    <row r="8" spans="1:12" x14ac:dyDescent="0.25">
      <c r="A8" t="s">
        <v>6</v>
      </c>
      <c r="B8" s="1">
        <v>1869.752256</v>
      </c>
      <c r="C8" s="1">
        <v>1968.693638</v>
      </c>
      <c r="D8" s="1">
        <v>98.902081999999993</v>
      </c>
      <c r="E8" s="1">
        <v>1.6657000000000002E-2</v>
      </c>
      <c r="G8" s="1">
        <v>291543</v>
      </c>
      <c r="H8">
        <f t="shared" si="1"/>
        <v>0.11149110650170711</v>
      </c>
      <c r="J8">
        <f t="shared" si="0"/>
        <v>208.46074790550315</v>
      </c>
      <c r="K8">
        <f t="shared" si="0"/>
        <v>219.49183206349122</v>
      </c>
      <c r="L8">
        <f t="shared" si="0"/>
        <v>11.026702557502569</v>
      </c>
    </row>
    <row r="9" spans="1:12" x14ac:dyDescent="0.25">
      <c r="A9" t="s">
        <v>8</v>
      </c>
      <c r="B9" s="1">
        <v>1869.758243</v>
      </c>
      <c r="C9" s="1">
        <v>1968.650535</v>
      </c>
      <c r="D9" s="1">
        <v>98.902655999999993</v>
      </c>
      <c r="E9" s="1">
        <v>2.9942E-2</v>
      </c>
      <c r="G9" s="1">
        <v>90061</v>
      </c>
      <c r="H9">
        <f t="shared" si="1"/>
        <v>3.4440890512378086E-2</v>
      </c>
      <c r="J9">
        <f t="shared" si="0"/>
        <v>64.396138931779419</v>
      </c>
      <c r="K9">
        <f t="shared" si="0"/>
        <v>67.80207753306955</v>
      </c>
      <c r="L9">
        <f t="shared" si="0"/>
        <v>3.4062955466793934</v>
      </c>
    </row>
    <row r="10" spans="1:12" x14ac:dyDescent="0.25">
      <c r="G10" s="2">
        <f>SUM(G5:G9)</f>
        <v>2614944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1869.8215266</v>
      </c>
      <c r="C12" s="5">
        <f>AVERAGE(C5:C9)</f>
        <v>1968.7511706</v>
      </c>
      <c r="D12" s="6">
        <f>AVERAGE(D5:D9)</f>
        <v>98.925461200000001</v>
      </c>
    </row>
    <row r="13" spans="1:12" x14ac:dyDescent="0.25">
      <c r="A13" t="s">
        <v>13</v>
      </c>
      <c r="B13" s="7">
        <f>SUM(J5:J9)</f>
        <v>1869.8583991404985</v>
      </c>
      <c r="C13" s="8">
        <f>SUM(K5:K9)</f>
        <v>1968.7982034528836</v>
      </c>
      <c r="D13" s="9">
        <f>SUM(L5:L9)</f>
        <v>98.938020503076928</v>
      </c>
    </row>
    <row r="14" spans="1:12" ht="15.75" thickBot="1" x14ac:dyDescent="0.3">
      <c r="A14" t="s">
        <v>10</v>
      </c>
      <c r="B14" s="10">
        <v>1869.8530969999999</v>
      </c>
      <c r="C14" s="11">
        <v>1968.795466</v>
      </c>
      <c r="D14" s="12">
        <v>98.932805999999999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0.10778040000013789</v>
      </c>
      <c r="C20">
        <f t="shared" si="2"/>
        <v>0.13091340000005403</v>
      </c>
      <c r="D20" s="13">
        <f t="shared" si="2"/>
        <v>2.7220799999994938E-2</v>
      </c>
    </row>
    <row r="21" spans="1:4" x14ac:dyDescent="0.25">
      <c r="A21" t="s">
        <v>4</v>
      </c>
      <c r="B21">
        <f t="shared" si="2"/>
        <v>2.3295400000051814E-2</v>
      </c>
      <c r="C21">
        <f t="shared" si="2"/>
        <v>3.6875399999871661E-2</v>
      </c>
      <c r="D21" s="14">
        <f t="shared" si="2"/>
        <v>2.5814799999992033E-2</v>
      </c>
    </row>
    <row r="22" spans="1:4" x14ac:dyDescent="0.25">
      <c r="A22" t="s">
        <v>5</v>
      </c>
      <c r="B22">
        <f t="shared" si="2"/>
        <v>1.4783999999963271E-3</v>
      </c>
      <c r="C22">
        <f t="shared" si="2"/>
        <v>-9.6206000000620406E-3</v>
      </c>
      <c r="D22" s="14">
        <f t="shared" si="2"/>
        <v>-6.8511999999998352E-3</v>
      </c>
    </row>
    <row r="23" spans="1:4" x14ac:dyDescent="0.25">
      <c r="A23" t="s">
        <v>6</v>
      </c>
      <c r="B23">
        <f t="shared" si="2"/>
        <v>-6.9270599999981641E-2</v>
      </c>
      <c r="C23">
        <f t="shared" si="2"/>
        <v>-5.7532600000058665E-2</v>
      </c>
      <c r="D23" s="14">
        <f t="shared" si="2"/>
        <v>-2.3379200000007927E-2</v>
      </c>
    </row>
    <row r="24" spans="1:4" x14ac:dyDescent="0.25">
      <c r="A24" t="s">
        <v>8</v>
      </c>
      <c r="B24">
        <f t="shared" si="2"/>
        <v>-6.3283599999977014E-2</v>
      </c>
      <c r="C24">
        <f t="shared" si="2"/>
        <v>-0.10063560000003235</v>
      </c>
      <c r="D24" s="15">
        <f t="shared" si="2"/>
        <v>-2.280520000000763E-2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7.090785950163081E-2</v>
      </c>
      <c r="C30">
        <f t="shared" si="3"/>
        <v>8.3880547116450543E-2</v>
      </c>
      <c r="D30" s="13">
        <f t="shared" si="3"/>
        <v>1.4661496923068285E-2</v>
      </c>
    </row>
    <row r="31" spans="1:4" x14ac:dyDescent="0.25">
      <c r="A31" t="s">
        <v>4</v>
      </c>
      <c r="B31">
        <f t="shared" si="3"/>
        <v>-1.3577140498455265E-2</v>
      </c>
      <c r="C31">
        <f t="shared" si="3"/>
        <v>-1.0157452883731821E-2</v>
      </c>
      <c r="D31" s="14">
        <f t="shared" si="3"/>
        <v>1.325549692306538E-2</v>
      </c>
    </row>
    <row r="32" spans="1:4" x14ac:dyDescent="0.25">
      <c r="A32" t="s">
        <v>5</v>
      </c>
      <c r="B32">
        <f t="shared" si="3"/>
        <v>-3.5394140498510751E-2</v>
      </c>
      <c r="C32">
        <f t="shared" si="3"/>
        <v>-5.6653452883665523E-2</v>
      </c>
      <c r="D32" s="14">
        <f t="shared" si="3"/>
        <v>-1.9410503076926489E-2</v>
      </c>
    </row>
    <row r="33" spans="1:4" x14ac:dyDescent="0.25">
      <c r="A33" t="s">
        <v>6</v>
      </c>
      <c r="B33">
        <f t="shared" si="3"/>
        <v>-0.10614314049848872</v>
      </c>
      <c r="C33">
        <f t="shared" si="3"/>
        <v>-0.10456545288366215</v>
      </c>
      <c r="D33" s="14">
        <f t="shared" si="3"/>
        <v>-3.593850307693458E-2</v>
      </c>
    </row>
    <row r="34" spans="1:4" x14ac:dyDescent="0.25">
      <c r="A34" t="s">
        <v>8</v>
      </c>
      <c r="B34">
        <f t="shared" si="3"/>
        <v>-0.10015614049848409</v>
      </c>
      <c r="C34">
        <f t="shared" si="3"/>
        <v>-0.14766845288363584</v>
      </c>
      <c r="D34" s="15">
        <f t="shared" si="3"/>
        <v>-3.5364503076934284E-2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7.621000000017375E-2</v>
      </c>
      <c r="C40">
        <f t="shared" si="4"/>
        <v>8.6618000000044049E-2</v>
      </c>
      <c r="D40" s="13">
        <f t="shared" si="4"/>
        <v>1.9875999999996452E-2</v>
      </c>
    </row>
    <row r="41" spans="1:4" x14ac:dyDescent="0.25">
      <c r="A41" t="s">
        <v>4</v>
      </c>
      <c r="B41">
        <f t="shared" si="4"/>
        <v>-8.2749999999123247E-3</v>
      </c>
      <c r="C41">
        <f t="shared" si="4"/>
        <v>-7.420000000138316E-3</v>
      </c>
      <c r="D41" s="14">
        <f t="shared" si="4"/>
        <v>1.8469999999993547E-2</v>
      </c>
    </row>
    <row r="42" spans="1:4" x14ac:dyDescent="0.25">
      <c r="A42" t="s">
        <v>5</v>
      </c>
      <c r="B42">
        <f t="shared" si="4"/>
        <v>-3.0091999999967811E-2</v>
      </c>
      <c r="C42">
        <f t="shared" si="4"/>
        <v>-5.3916000000072017E-2</v>
      </c>
      <c r="D42" s="14">
        <f t="shared" si="4"/>
        <v>-1.4195999999998321E-2</v>
      </c>
    </row>
    <row r="43" spans="1:4" x14ac:dyDescent="0.25">
      <c r="A43" t="s">
        <v>6</v>
      </c>
      <c r="B43">
        <f t="shared" si="4"/>
        <v>-0.10084099999994578</v>
      </c>
      <c r="C43">
        <f t="shared" si="4"/>
        <v>-0.10182800000006864</v>
      </c>
      <c r="D43" s="14">
        <f t="shared" si="4"/>
        <v>-3.0724000000006413E-2</v>
      </c>
    </row>
    <row r="44" spans="1:4" x14ac:dyDescent="0.25">
      <c r="A44" t="s">
        <v>8</v>
      </c>
      <c r="B44">
        <f t="shared" si="4"/>
        <v>-9.4853999999941152E-2</v>
      </c>
      <c r="C44">
        <f t="shared" si="4"/>
        <v>-0.14493100000004233</v>
      </c>
      <c r="D44" s="15">
        <f t="shared" si="4"/>
        <v>-3.0150000000006116E-2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A914-02E5-4CD5-8272-0CD32E7DEB22}">
  <dimension ref="A1:L44"/>
  <sheetViews>
    <sheetView zoomScaleNormal="100" workbookViewId="0">
      <selection activeCell="X40" sqref="X40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25</v>
      </c>
      <c r="B1" s="19"/>
      <c r="C1" s="19"/>
      <c r="D1" t="s">
        <v>23</v>
      </c>
      <c r="E1" t="s">
        <v>33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1869.88977</v>
      </c>
      <c r="C5" s="1">
        <v>1968.7931189999999</v>
      </c>
      <c r="D5" s="1">
        <v>98.902587999999994</v>
      </c>
      <c r="E5" s="1">
        <v>7.7409999999999996E-3</v>
      </c>
      <c r="G5" s="1">
        <v>1024578</v>
      </c>
      <c r="H5">
        <f>G5/$G$10</f>
        <v>0.36472428836121507</v>
      </c>
      <c r="J5">
        <f t="shared" ref="J5:L9" si="0">B5*$H5</f>
        <v>681.99421567716615</v>
      </c>
      <c r="K5">
        <f t="shared" si="0"/>
        <v>718.06666925773197</v>
      </c>
      <c r="L5">
        <f t="shared" si="0"/>
        <v>36.072176025382447</v>
      </c>
    </row>
    <row r="6" spans="1:12" x14ac:dyDescent="0.25">
      <c r="A6" t="s">
        <v>4</v>
      </c>
      <c r="B6" s="1">
        <v>1869.8647189999999</v>
      </c>
      <c r="C6" s="1">
        <v>1968.752502</v>
      </c>
      <c r="D6" s="1">
        <v>98.888519000000002</v>
      </c>
      <c r="E6" s="1">
        <v>8.9309999999999997E-3</v>
      </c>
      <c r="G6" s="1">
        <v>758796</v>
      </c>
      <c r="H6">
        <f t="shared" ref="H6:H9" si="1">G6/$G$10</f>
        <v>0.27011250594033503</v>
      </c>
      <c r="J6">
        <f t="shared" si="0"/>
        <v>505.07384501851038</v>
      </c>
      <c r="K6">
        <f t="shared" si="0"/>
        <v>531.78467189152445</v>
      </c>
      <c r="L6">
        <f t="shared" si="0"/>
        <v>26.711025675818433</v>
      </c>
    </row>
    <row r="7" spans="1:12" x14ac:dyDescent="0.25">
      <c r="A7" t="s">
        <v>5</v>
      </c>
      <c r="B7" s="1">
        <v>1869.8117950000001</v>
      </c>
      <c r="C7" s="1">
        <v>1968.725882</v>
      </c>
      <c r="D7" s="1">
        <v>98.914106000000004</v>
      </c>
      <c r="E7" s="1">
        <v>1.1018E-2</v>
      </c>
      <c r="G7" s="1">
        <v>499891</v>
      </c>
      <c r="H7">
        <f t="shared" si="1"/>
        <v>0.17794876449931207</v>
      </c>
      <c r="J7">
        <f t="shared" si="0"/>
        <v>332.730698766491</v>
      </c>
      <c r="K7">
        <f t="shared" si="0"/>
        <v>350.33233833971843</v>
      </c>
      <c r="L7">
        <f t="shared" si="0"/>
        <v>17.601642954253993</v>
      </c>
    </row>
    <row r="8" spans="1:12" x14ac:dyDescent="0.25">
      <c r="A8" t="s">
        <v>6</v>
      </c>
      <c r="B8" s="1">
        <v>1869.766384</v>
      </c>
      <c r="C8" s="1">
        <v>1968.6666049999999</v>
      </c>
      <c r="D8" s="1">
        <v>98.889893000000001</v>
      </c>
      <c r="E8" s="1">
        <v>1.3270000000000001E-2</v>
      </c>
      <c r="G8" s="1">
        <v>306650</v>
      </c>
      <c r="H8">
        <f t="shared" si="1"/>
        <v>0.10915977409818151</v>
      </c>
      <c r="J8">
        <f t="shared" si="0"/>
        <v>204.10327609381369</v>
      </c>
      <c r="K8">
        <f t="shared" si="0"/>
        <v>214.89920187643392</v>
      </c>
      <c r="L8">
        <f t="shared" si="0"/>
        <v>10.79479838047334</v>
      </c>
    </row>
    <row r="9" spans="1:12" x14ac:dyDescent="0.25">
      <c r="A9" t="s">
        <v>8</v>
      </c>
      <c r="B9" s="1">
        <v>1869.759233</v>
      </c>
      <c r="C9" s="1">
        <v>1968.6366949999999</v>
      </c>
      <c r="D9" s="1">
        <v>98.883937000000003</v>
      </c>
      <c r="E9" s="1">
        <v>2.2409999999999999E-2</v>
      </c>
      <c r="G9" s="1">
        <v>219270</v>
      </c>
      <c r="H9">
        <f t="shared" si="1"/>
        <v>7.8054667100956321E-2</v>
      </c>
      <c r="J9">
        <f t="shared" si="0"/>
        <v>145.94343449075441</v>
      </c>
      <c r="K9">
        <f t="shared" si="0"/>
        <v>153.66128187095188</v>
      </c>
      <c r="L9">
        <f t="shared" si="0"/>
        <v>7.7183527841669379</v>
      </c>
    </row>
    <row r="10" spans="1:12" x14ac:dyDescent="0.25">
      <c r="G10" s="2">
        <f>SUM(G5:G9)</f>
        <v>2809185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1869.8183802000003</v>
      </c>
      <c r="C12" s="5">
        <f>AVERAGE(C5:C9)</f>
        <v>1968.7149605999998</v>
      </c>
      <c r="D12" s="6">
        <f>AVERAGE(D5:D9)</f>
        <v>98.895808599999995</v>
      </c>
    </row>
    <row r="13" spans="1:12" x14ac:dyDescent="0.25">
      <c r="A13" t="s">
        <v>13</v>
      </c>
      <c r="B13" s="7">
        <f>SUM(J5:J9)</f>
        <v>1869.845470046736</v>
      </c>
      <c r="C13" s="8">
        <f>SUM(K5:K9)</f>
        <v>1968.7441632363605</v>
      </c>
      <c r="D13" s="9">
        <f>SUM(L5:L9)</f>
        <v>98.897995820095147</v>
      </c>
    </row>
    <row r="14" spans="1:12" ht="15.75" thickBot="1" x14ac:dyDescent="0.3">
      <c r="A14" t="s">
        <v>10</v>
      </c>
      <c r="B14" s="10">
        <v>1869.842042</v>
      </c>
      <c r="C14" s="11">
        <v>1968.7389949999999</v>
      </c>
      <c r="D14" s="12">
        <v>98.896685000000005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7.1389799999678871E-2</v>
      </c>
      <c r="C20">
        <f t="shared" si="2"/>
        <v>7.8158400000120309E-2</v>
      </c>
      <c r="D20" s="13">
        <f t="shared" si="2"/>
        <v>6.7793999999992138E-3</v>
      </c>
    </row>
    <row r="21" spans="1:4" x14ac:dyDescent="0.25">
      <c r="A21" t="s">
        <v>4</v>
      </c>
      <c r="B21">
        <f t="shared" si="2"/>
        <v>4.6338799999602998E-2</v>
      </c>
      <c r="C21">
        <f t="shared" si="2"/>
        <v>3.7541400000236536E-2</v>
      </c>
      <c r="D21" s="14">
        <f t="shared" si="2"/>
        <v>-7.2895999999929018E-3</v>
      </c>
    </row>
    <row r="22" spans="1:4" x14ac:dyDescent="0.25">
      <c r="A22" t="s">
        <v>5</v>
      </c>
      <c r="B22">
        <f t="shared" si="2"/>
        <v>-6.585200000245095E-3</v>
      </c>
      <c r="C22">
        <f t="shared" si="2"/>
        <v>1.0921400000142967E-2</v>
      </c>
      <c r="D22" s="14">
        <f t="shared" si="2"/>
        <v>1.8297400000008679E-2</v>
      </c>
    </row>
    <row r="23" spans="1:4" x14ac:dyDescent="0.25">
      <c r="A23" t="s">
        <v>6</v>
      </c>
      <c r="B23">
        <f t="shared" si="2"/>
        <v>-5.1996200000303361E-2</v>
      </c>
      <c r="C23">
        <f t="shared" si="2"/>
        <v>-4.8355599999922561E-2</v>
      </c>
      <c r="D23" s="14">
        <f t="shared" si="2"/>
        <v>-5.9155999999944697E-3</v>
      </c>
    </row>
    <row r="24" spans="1:4" x14ac:dyDescent="0.25">
      <c r="A24" t="s">
        <v>8</v>
      </c>
      <c r="B24">
        <f t="shared" si="2"/>
        <v>-5.9147200000325029E-2</v>
      </c>
      <c r="C24">
        <f t="shared" si="2"/>
        <v>-7.826559999989513E-2</v>
      </c>
      <c r="D24" s="15">
        <f t="shared" si="2"/>
        <v>-1.18715999999921E-2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4.4299953264044234E-2</v>
      </c>
      <c r="C30">
        <f t="shared" si="3"/>
        <v>4.8955763639469296E-2</v>
      </c>
      <c r="D30" s="13">
        <f t="shared" si="3"/>
        <v>4.5921799048471712E-3</v>
      </c>
    </row>
    <row r="31" spans="1:4" x14ac:dyDescent="0.25">
      <c r="A31" t="s">
        <v>4</v>
      </c>
      <c r="B31">
        <f t="shared" si="3"/>
        <v>1.924895326396836E-2</v>
      </c>
      <c r="C31">
        <f t="shared" si="3"/>
        <v>8.3387636395855225E-3</v>
      </c>
      <c r="D31" s="14">
        <f t="shared" si="3"/>
        <v>-9.4768200951449444E-3</v>
      </c>
    </row>
    <row r="32" spans="1:4" x14ac:dyDescent="0.25">
      <c r="A32" t="s">
        <v>5</v>
      </c>
      <c r="B32">
        <f t="shared" si="3"/>
        <v>-3.3675046735879732E-2</v>
      </c>
      <c r="C32">
        <f t="shared" si="3"/>
        <v>-1.8281236360508046E-2</v>
      </c>
      <c r="D32" s="14">
        <f t="shared" si="3"/>
        <v>1.6110179904856636E-2</v>
      </c>
    </row>
    <row r="33" spans="1:4" x14ac:dyDescent="0.25">
      <c r="A33" t="s">
        <v>6</v>
      </c>
      <c r="B33">
        <f t="shared" si="3"/>
        <v>-7.9086046735937998E-2</v>
      </c>
      <c r="C33">
        <f t="shared" si="3"/>
        <v>-7.7558236360573574E-2</v>
      </c>
      <c r="D33" s="14">
        <f t="shared" si="3"/>
        <v>-8.1028200951465124E-3</v>
      </c>
    </row>
    <row r="34" spans="1:4" x14ac:dyDescent="0.25">
      <c r="A34" t="s">
        <v>8</v>
      </c>
      <c r="B34">
        <f t="shared" si="3"/>
        <v>-8.6237046735959666E-2</v>
      </c>
      <c r="C34">
        <f t="shared" si="3"/>
        <v>-0.10746823636054614</v>
      </c>
      <c r="D34" s="15">
        <f t="shared" si="3"/>
        <v>-1.4058820095144142E-2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4.7728000000006432E-2</v>
      </c>
      <c r="C40">
        <f t="shared" si="4"/>
        <v>5.4124000000001615E-2</v>
      </c>
      <c r="D40" s="13">
        <f t="shared" si="4"/>
        <v>5.9029999999893334E-3</v>
      </c>
    </row>
    <row r="41" spans="1:4" x14ac:dyDescent="0.25">
      <c r="A41" t="s">
        <v>4</v>
      </c>
      <c r="B41">
        <f t="shared" si="4"/>
        <v>2.2676999999930558E-2</v>
      </c>
      <c r="C41">
        <f t="shared" si="4"/>
        <v>1.3507000000117841E-2</v>
      </c>
      <c r="D41" s="14">
        <f t="shared" si="4"/>
        <v>-8.1660000000027821E-3</v>
      </c>
    </row>
    <row r="42" spans="1:4" x14ac:dyDescent="0.25">
      <c r="A42" t="s">
        <v>5</v>
      </c>
      <c r="B42">
        <f t="shared" si="4"/>
        <v>-3.0246999999917534E-2</v>
      </c>
      <c r="C42">
        <f t="shared" si="4"/>
        <v>-1.3112999999975727E-2</v>
      </c>
      <c r="D42" s="14">
        <f t="shared" si="4"/>
        <v>1.7420999999998799E-2</v>
      </c>
    </row>
    <row r="43" spans="1:4" x14ac:dyDescent="0.25">
      <c r="A43" t="s">
        <v>6</v>
      </c>
      <c r="B43">
        <f t="shared" si="4"/>
        <v>-7.56579999999758E-2</v>
      </c>
      <c r="C43">
        <f t="shared" si="4"/>
        <v>-7.2390000000041255E-2</v>
      </c>
      <c r="D43" s="14">
        <f t="shared" si="4"/>
        <v>-6.7920000000043501E-3</v>
      </c>
    </row>
    <row r="44" spans="1:4" x14ac:dyDescent="0.25">
      <c r="A44" t="s">
        <v>8</v>
      </c>
      <c r="B44">
        <f t="shared" si="4"/>
        <v>-8.2808999999997468E-2</v>
      </c>
      <c r="C44">
        <f t="shared" si="4"/>
        <v>-0.10230000000001382</v>
      </c>
      <c r="D44" s="15">
        <f t="shared" si="4"/>
        <v>-1.274800000000198E-2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A3B0-FFCE-4E88-8C3C-3F62DA06D927}">
  <dimension ref="A1:J7"/>
  <sheetViews>
    <sheetView tabSelected="1" topLeftCell="H1" zoomScale="153" zoomScaleNormal="190" workbookViewId="0">
      <selection activeCell="Z17" sqref="Z17"/>
    </sheetView>
  </sheetViews>
  <sheetFormatPr defaultRowHeight="15" x14ac:dyDescent="0.25"/>
  <cols>
    <col min="1" max="1" width="13.7109375" customWidth="1"/>
  </cols>
  <sheetData>
    <row r="1" spans="1:10" x14ac:dyDescent="0.25">
      <c r="B1" s="18" t="s">
        <v>26</v>
      </c>
      <c r="C1" s="18"/>
      <c r="D1" s="18"/>
      <c r="E1" s="3"/>
      <c r="F1" s="3"/>
      <c r="G1" s="18" t="s">
        <v>35</v>
      </c>
      <c r="H1" s="18"/>
      <c r="I1" s="18"/>
    </row>
    <row r="2" spans="1:10" x14ac:dyDescent="0.25">
      <c r="A2" t="s">
        <v>30</v>
      </c>
      <c r="B2" t="s">
        <v>27</v>
      </c>
      <c r="C2" t="s">
        <v>28</v>
      </c>
      <c r="D2" t="s">
        <v>29</v>
      </c>
      <c r="E2" t="s">
        <v>34</v>
      </c>
      <c r="G2" t="s">
        <v>27</v>
      </c>
      <c r="H2" t="s">
        <v>28</v>
      </c>
      <c r="I2" t="s">
        <v>29</v>
      </c>
      <c r="J2" t="s">
        <v>34</v>
      </c>
    </row>
    <row r="3" spans="1:10" x14ac:dyDescent="0.25">
      <c r="A3" t="s">
        <v>3</v>
      </c>
      <c r="B3" s="16">
        <v>1869.9151139999999</v>
      </c>
      <c r="C3" s="16">
        <v>1968.8168840000001</v>
      </c>
      <c r="D3" s="16">
        <v>98.900898999999995</v>
      </c>
      <c r="E3" s="16">
        <v>6.1330000000000004E-3</v>
      </c>
      <c r="F3" s="16"/>
      <c r="G3">
        <v>1869.9293070000001</v>
      </c>
      <c r="H3">
        <v>1968.8820840000001</v>
      </c>
      <c r="I3">
        <v>98.952681999999996</v>
      </c>
      <c r="J3">
        <v>1.0047E-2</v>
      </c>
    </row>
    <row r="4" spans="1:10" x14ac:dyDescent="0.25">
      <c r="A4" t="s">
        <v>4</v>
      </c>
      <c r="B4" s="16">
        <v>1869.8569010000001</v>
      </c>
      <c r="C4" s="16">
        <v>1968.7616410000001</v>
      </c>
      <c r="D4" s="16">
        <v>98.904615000000007</v>
      </c>
      <c r="E4" s="16">
        <v>6.5449999999999996E-3</v>
      </c>
      <c r="F4" s="16"/>
      <c r="G4">
        <v>1869.844822</v>
      </c>
      <c r="H4">
        <v>1968.7880459999999</v>
      </c>
      <c r="I4">
        <v>98.951275999999993</v>
      </c>
      <c r="J4">
        <v>1.1743999999999999E-2</v>
      </c>
    </row>
    <row r="5" spans="1:10" x14ac:dyDescent="0.25">
      <c r="A5" t="s">
        <v>5</v>
      </c>
      <c r="B5" s="16">
        <v>1869.818773</v>
      </c>
      <c r="C5" s="16">
        <v>1968.7304409999999</v>
      </c>
      <c r="D5" s="16">
        <v>98.911882000000006</v>
      </c>
      <c r="E5" s="16">
        <v>8.0999999999999996E-3</v>
      </c>
      <c r="F5" s="16"/>
      <c r="G5">
        <v>1869.823005</v>
      </c>
      <c r="H5">
        <v>1968.74155</v>
      </c>
      <c r="I5">
        <v>98.918610000000001</v>
      </c>
      <c r="J5">
        <v>1.4288E-2</v>
      </c>
    </row>
    <row r="6" spans="1:10" x14ac:dyDescent="0.25">
      <c r="A6" t="s">
        <v>6</v>
      </c>
      <c r="B6" s="16">
        <v>1869.76098</v>
      </c>
      <c r="C6" s="16">
        <v>1968.671139</v>
      </c>
      <c r="D6" s="16">
        <v>98.910933999999997</v>
      </c>
      <c r="E6" s="16">
        <v>1.0095E-2</v>
      </c>
      <c r="F6" s="16"/>
      <c r="G6">
        <v>1869.752256</v>
      </c>
      <c r="H6">
        <v>1968.693638</v>
      </c>
      <c r="I6">
        <v>98.902081999999993</v>
      </c>
      <c r="J6">
        <v>1.6657000000000002E-2</v>
      </c>
    </row>
    <row r="7" spans="1:10" x14ac:dyDescent="0.25">
      <c r="A7" t="s">
        <v>8</v>
      </c>
      <c r="B7" s="16">
        <v>1869.7321589999999</v>
      </c>
      <c r="C7" s="16">
        <v>1968.63131</v>
      </c>
      <c r="D7" s="16">
        <v>98.913696000000002</v>
      </c>
      <c r="E7" s="16">
        <v>1.6424999999999999E-2</v>
      </c>
      <c r="F7" s="16"/>
      <c r="G7">
        <v>1869.758243</v>
      </c>
      <c r="H7">
        <v>1968.650535</v>
      </c>
      <c r="I7">
        <v>98.902655999999993</v>
      </c>
      <c r="J7">
        <v>2.9942E-2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BA1D-D7E6-4ACC-9C4D-BE81023AC755}">
  <dimension ref="A1:L44"/>
  <sheetViews>
    <sheetView zoomScaleNormal="100" workbookViewId="0">
      <selection activeCell="E5" sqref="E5:E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21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1869.923759</v>
      </c>
      <c r="C5" s="1">
        <v>1968.83152</v>
      </c>
      <c r="D5" s="1">
        <v>98.907943000000003</v>
      </c>
      <c r="E5" s="1">
        <v>9.2549999999999993E-3</v>
      </c>
      <c r="G5" s="1">
        <v>917672</v>
      </c>
      <c r="H5">
        <f>G5/$G$10</f>
        <v>0.34644794137123119</v>
      </c>
      <c r="J5">
        <f t="shared" ref="J5:L6" si="0">B5*$H5</f>
        <v>647.8312368267043</v>
      </c>
      <c r="K5">
        <f t="shared" si="0"/>
        <v>682.09762701079194</v>
      </c>
      <c r="L5">
        <f t="shared" si="0"/>
        <v>34.266453237613078</v>
      </c>
    </row>
    <row r="6" spans="1:12" x14ac:dyDescent="0.25">
      <c r="A6" t="s">
        <v>4</v>
      </c>
      <c r="B6" s="1">
        <v>1869.8693960000001</v>
      </c>
      <c r="C6" s="1">
        <v>1968.774379</v>
      </c>
      <c r="D6" s="1">
        <v>98.905579000000003</v>
      </c>
      <c r="E6" s="1">
        <v>9.2300000000000004E-3</v>
      </c>
      <c r="G6" s="1">
        <v>789490</v>
      </c>
      <c r="H6">
        <f t="shared" ref="H6:H9" si="1">G6/$G$10</f>
        <v>0.29805549829696593</v>
      </c>
      <c r="J6">
        <f t="shared" si="0"/>
        <v>557.32485457502673</v>
      </c>
      <c r="K6">
        <f t="shared" si="0"/>
        <v>586.80402856714466</v>
      </c>
      <c r="L6">
        <f t="shared" si="0"/>
        <v>29.479351633194931</v>
      </c>
    </row>
    <row r="7" spans="1:12" x14ac:dyDescent="0.25">
      <c r="A7" t="s">
        <v>5</v>
      </c>
      <c r="B7" s="1">
        <v>1869.8108380000001</v>
      </c>
      <c r="C7" s="1">
        <v>1968.731849</v>
      </c>
      <c r="D7" s="1">
        <v>98.921741999999995</v>
      </c>
      <c r="E7" s="1">
        <v>1.1464E-2</v>
      </c>
      <c r="G7" s="1">
        <v>516907</v>
      </c>
      <c r="H7">
        <f t="shared" si="1"/>
        <v>0.19514746666606261</v>
      </c>
      <c r="J7">
        <f t="shared" ref="J7:J9" si="2">B7*$H7</f>
        <v>364.88884818044761</v>
      </c>
      <c r="K7">
        <f t="shared" ref="K7:L9" si="3">C7*$H7</f>
        <v>384.19303287714331</v>
      </c>
      <c r="L7">
        <f t="shared" si="3"/>
        <v>19.304327349493846</v>
      </c>
    </row>
    <row r="8" spans="1:12" x14ac:dyDescent="0.25">
      <c r="A8" t="s">
        <v>6</v>
      </c>
      <c r="B8" s="1">
        <v>1869.7412629999999</v>
      </c>
      <c r="C8" s="1">
        <v>1968.636139</v>
      </c>
      <c r="D8" s="1">
        <v>98.905017999999998</v>
      </c>
      <c r="E8" s="1">
        <v>1.4132E-2</v>
      </c>
      <c r="G8" s="1">
        <v>330718</v>
      </c>
      <c r="H8">
        <f t="shared" si="1"/>
        <v>0.12485568947773371</v>
      </c>
      <c r="J8">
        <f t="shared" si="2"/>
        <v>233.44783453683362</v>
      </c>
      <c r="K8">
        <f t="shared" si="3"/>
        <v>245.7954224656286</v>
      </c>
      <c r="L8">
        <f t="shared" si="3"/>
        <v>12.348854215197662</v>
      </c>
    </row>
    <row r="9" spans="1:12" x14ac:dyDescent="0.25">
      <c r="A9" t="s">
        <v>8</v>
      </c>
      <c r="B9" s="1">
        <v>1869.747478</v>
      </c>
      <c r="C9" s="1">
        <v>1968.599365</v>
      </c>
      <c r="D9" s="1">
        <v>98.862527999999998</v>
      </c>
      <c r="E9" s="1">
        <v>2.2952E-2</v>
      </c>
      <c r="G9" s="1">
        <v>94015</v>
      </c>
      <c r="H9">
        <f t="shared" si="1"/>
        <v>3.5493404188006505E-2</v>
      </c>
      <c r="J9">
        <f t="shared" si="2"/>
        <v>66.363702966159806</v>
      </c>
      <c r="K9">
        <f t="shared" si="3"/>
        <v>69.872292946197945</v>
      </c>
      <c r="L9">
        <f t="shared" si="3"/>
        <v>3.5089676653521105</v>
      </c>
    </row>
    <row r="10" spans="1:12" x14ac:dyDescent="0.25">
      <c r="G10" s="2">
        <f>SUM(G5:G9)</f>
        <v>2648802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1869.8185467999999</v>
      </c>
      <c r="C12" s="5">
        <f>AVERAGE(C5:C9)</f>
        <v>1968.7146504</v>
      </c>
      <c r="D12" s="6">
        <f>AVERAGE(D5:D9)</f>
        <v>98.900562000000008</v>
      </c>
    </row>
    <row r="13" spans="1:12" x14ac:dyDescent="0.25">
      <c r="A13" t="s">
        <v>13</v>
      </c>
      <c r="B13" s="7">
        <f>SUM(J5:J9)</f>
        <v>1869.8564770851719</v>
      </c>
      <c r="C13" s="8">
        <f>SUM(K5:K9)</f>
        <v>1968.7624038669064</v>
      </c>
      <c r="D13" s="9">
        <f>SUM(L5:L9)</f>
        <v>98.90795410085164</v>
      </c>
    </row>
    <row r="14" spans="1:12" ht="15.75" thickBot="1" x14ac:dyDescent="0.3">
      <c r="A14" t="s">
        <v>10</v>
      </c>
      <c r="B14" s="10">
        <v>1869.8536750000001</v>
      </c>
      <c r="C14" s="11">
        <v>1968.7546970000001</v>
      </c>
      <c r="D14" s="12">
        <v>98.902075999999994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4">B5-B$12</f>
        <v>0.10521220000009635</v>
      </c>
      <c r="C20">
        <f t="shared" si="4"/>
        <v>0.11686959999997271</v>
      </c>
      <c r="D20" s="13">
        <f t="shared" si="4"/>
        <v>7.380999999995197E-3</v>
      </c>
    </row>
    <row r="21" spans="1:4" x14ac:dyDescent="0.25">
      <c r="A21" t="s">
        <v>4</v>
      </c>
      <c r="B21">
        <f t="shared" si="4"/>
        <v>5.0849200000129713E-2</v>
      </c>
      <c r="C21">
        <f t="shared" si="4"/>
        <v>5.9728599999971266E-2</v>
      </c>
      <c r="D21" s="14">
        <f t="shared" si="4"/>
        <v>5.0169999999951642E-3</v>
      </c>
    </row>
    <row r="22" spans="1:4" x14ac:dyDescent="0.25">
      <c r="A22" t="s">
        <v>5</v>
      </c>
      <c r="B22">
        <f t="shared" si="4"/>
        <v>-7.7087999998184387E-3</v>
      </c>
      <c r="C22">
        <f t="shared" si="4"/>
        <v>1.7198600000028819E-2</v>
      </c>
      <c r="D22" s="14">
        <f t="shared" si="4"/>
        <v>2.1179999999986876E-2</v>
      </c>
    </row>
    <row r="23" spans="1:4" x14ac:dyDescent="0.25">
      <c r="A23" t="s">
        <v>6</v>
      </c>
      <c r="B23">
        <f t="shared" si="4"/>
        <v>-7.7283800000031988E-2</v>
      </c>
      <c r="C23">
        <f t="shared" si="4"/>
        <v>-7.8511400000024878E-2</v>
      </c>
      <c r="D23" s="14">
        <f t="shared" si="4"/>
        <v>4.4559999999904676E-3</v>
      </c>
    </row>
    <row r="24" spans="1:4" x14ac:dyDescent="0.25">
      <c r="A24" t="s">
        <v>8</v>
      </c>
      <c r="B24">
        <f t="shared" si="4"/>
        <v>-7.1068799999920884E-2</v>
      </c>
      <c r="C24">
        <f t="shared" si="4"/>
        <v>-0.11528539999994791</v>
      </c>
      <c r="D24" s="15">
        <f t="shared" si="4"/>
        <v>-3.8034000000010337E-2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5">B5-B$13</f>
        <v>6.7281914828072331E-2</v>
      </c>
      <c r="C30">
        <f t="shared" si="5"/>
        <v>6.9116133093530152E-2</v>
      </c>
      <c r="D30" s="13">
        <f t="shared" si="5"/>
        <v>-1.1100851637024789E-5</v>
      </c>
    </row>
    <row r="31" spans="1:4" x14ac:dyDescent="0.25">
      <c r="A31" t="s">
        <v>4</v>
      </c>
      <c r="B31">
        <f t="shared" si="5"/>
        <v>1.2918914828105699E-2</v>
      </c>
      <c r="C31">
        <f t="shared" si="5"/>
        <v>1.1975133093528711E-2</v>
      </c>
      <c r="D31" s="14">
        <f t="shared" si="5"/>
        <v>-2.3751008516370575E-3</v>
      </c>
    </row>
    <row r="32" spans="1:4" x14ac:dyDescent="0.25">
      <c r="A32" t="s">
        <v>5</v>
      </c>
      <c r="B32">
        <f t="shared" si="5"/>
        <v>-4.5639085171842453E-2</v>
      </c>
      <c r="C32">
        <f t="shared" si="5"/>
        <v>-3.0554866906413736E-2</v>
      </c>
      <c r="D32" s="14">
        <f t="shared" si="5"/>
        <v>1.3787899148354654E-2</v>
      </c>
    </row>
    <row r="33" spans="1:4" x14ac:dyDescent="0.25">
      <c r="A33" t="s">
        <v>6</v>
      </c>
      <c r="B33">
        <f t="shared" si="5"/>
        <v>-0.115214085172056</v>
      </c>
      <c r="C33">
        <f t="shared" si="5"/>
        <v>-0.12626486690646743</v>
      </c>
      <c r="D33" s="14">
        <f t="shared" si="5"/>
        <v>-2.9361008516417542E-3</v>
      </c>
    </row>
    <row r="34" spans="1:4" x14ac:dyDescent="0.25">
      <c r="A34" t="s">
        <v>8</v>
      </c>
      <c r="B34">
        <f t="shared" si="5"/>
        <v>-0.1089990851719449</v>
      </c>
      <c r="C34">
        <f t="shared" si="5"/>
        <v>-0.16303886690639047</v>
      </c>
      <c r="D34" s="15">
        <f t="shared" si="5"/>
        <v>-4.5426100851642559E-2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6">B5-B$14</f>
        <v>7.0083999999951629E-2</v>
      </c>
      <c r="C40">
        <f t="shared" si="6"/>
        <v>7.6822999999876629E-2</v>
      </c>
      <c r="D40" s="13">
        <f t="shared" si="6"/>
        <v>5.8670000000091704E-3</v>
      </c>
    </row>
    <row r="41" spans="1:4" x14ac:dyDescent="0.25">
      <c r="A41" t="s">
        <v>4</v>
      </c>
      <c r="B41">
        <f t="shared" si="6"/>
        <v>1.5720999999984997E-2</v>
      </c>
      <c r="C41">
        <f t="shared" si="6"/>
        <v>1.9681999999875188E-2</v>
      </c>
      <c r="D41" s="14">
        <f t="shared" si="6"/>
        <v>3.5030000000091377E-3</v>
      </c>
    </row>
    <row r="42" spans="1:4" x14ac:dyDescent="0.25">
      <c r="A42" t="s">
        <v>5</v>
      </c>
      <c r="B42">
        <f t="shared" si="6"/>
        <v>-4.2836999999963155E-2</v>
      </c>
      <c r="C42">
        <f t="shared" si="6"/>
        <v>-2.2848000000067259E-2</v>
      </c>
      <c r="D42" s="14">
        <f t="shared" si="6"/>
        <v>1.9666000000000849E-2</v>
      </c>
    </row>
    <row r="43" spans="1:4" x14ac:dyDescent="0.25">
      <c r="A43" t="s">
        <v>6</v>
      </c>
      <c r="B43">
        <f t="shared" si="6"/>
        <v>-0.1124120000001767</v>
      </c>
      <c r="C43">
        <f t="shared" si="6"/>
        <v>-0.11855800000012096</v>
      </c>
      <c r="D43" s="14">
        <f t="shared" si="6"/>
        <v>2.9420000000044411E-3</v>
      </c>
    </row>
    <row r="44" spans="1:4" x14ac:dyDescent="0.25">
      <c r="A44" t="s">
        <v>8</v>
      </c>
      <c r="B44">
        <f t="shared" si="6"/>
        <v>-0.1061970000000656</v>
      </c>
      <c r="C44">
        <f t="shared" si="6"/>
        <v>-0.15533200000004399</v>
      </c>
      <c r="D44" s="15">
        <f t="shared" si="6"/>
        <v>-3.9547999999996364E-2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1E5D-A5B5-4E4B-A869-61FD314E3EC3}">
  <dimension ref="A1:L44"/>
  <sheetViews>
    <sheetView zoomScaleNormal="100" workbookViewId="0">
      <selection activeCell="W33" sqref="W33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20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1869.9056350000001</v>
      </c>
      <c r="C5" s="1">
        <v>1968.785666</v>
      </c>
      <c r="D5" s="1">
        <v>98.879908</v>
      </c>
      <c r="E5" s="1">
        <v>8.9980000000000008E-3</v>
      </c>
      <c r="G5" s="1">
        <v>824938</v>
      </c>
      <c r="H5">
        <f>G5/$G$10</f>
        <v>0.33184254436565441</v>
      </c>
      <c r="J5">
        <f t="shared" ref="J5:L6" si="0">B5*$H5</f>
        <v>620.51424364207469</v>
      </c>
      <c r="K5">
        <f t="shared" si="0"/>
        <v>653.32684471606944</v>
      </c>
      <c r="L5">
        <f t="shared" si="0"/>
        <v>32.812560257361824</v>
      </c>
    </row>
    <row r="6" spans="1:12" x14ac:dyDescent="0.25">
      <c r="A6" t="s">
        <v>4</v>
      </c>
      <c r="B6" s="1">
        <v>1869.8440889999999</v>
      </c>
      <c r="C6" s="1">
        <v>1968.7487020000001</v>
      </c>
      <c r="D6" s="1">
        <v>98.904861999999994</v>
      </c>
      <c r="E6" s="1">
        <v>8.8129999999999997E-3</v>
      </c>
      <c r="G6" s="1">
        <v>770412</v>
      </c>
      <c r="H6">
        <f t="shared" ref="H6:H9" si="1">G6/$G$10</f>
        <v>0.30990871833984196</v>
      </c>
      <c r="J6">
        <f t="shared" si="0"/>
        <v>579.48098511731939</v>
      </c>
      <c r="K6">
        <f t="shared" si="0"/>
        <v>610.13238697004749</v>
      </c>
      <c r="L6">
        <f t="shared" si="0"/>
        <v>30.651479019998938</v>
      </c>
    </row>
    <row r="7" spans="1:12" x14ac:dyDescent="0.25">
      <c r="A7" t="s">
        <v>5</v>
      </c>
      <c r="B7" s="1">
        <v>1869.8243259999999</v>
      </c>
      <c r="C7" s="1">
        <v>1968.7288699999999</v>
      </c>
      <c r="D7" s="1">
        <v>98.903570000000002</v>
      </c>
      <c r="E7" s="1">
        <v>1.1492E-2</v>
      </c>
      <c r="G7" s="1">
        <v>511270</v>
      </c>
      <c r="H7">
        <f t="shared" si="1"/>
        <v>0.20566531988807418</v>
      </c>
      <c r="J7">
        <f t="shared" ref="J7:J9" si="2">B7*$H7</f>
        <v>384.55801814129268</v>
      </c>
      <c r="K7">
        <f t="shared" ref="K7:L9" si="3">C7*$H7</f>
        <v>404.89925282143679</v>
      </c>
      <c r="L7">
        <f t="shared" si="3"/>
        <v>20.341034362122539</v>
      </c>
    </row>
    <row r="8" spans="1:12" x14ac:dyDescent="0.25">
      <c r="A8" t="s">
        <v>6</v>
      </c>
      <c r="B8" s="1">
        <v>1869.792424</v>
      </c>
      <c r="C8" s="1">
        <v>1968.677774</v>
      </c>
      <c r="D8" s="1">
        <v>98.916455999999997</v>
      </c>
      <c r="E8" s="1">
        <v>1.3809E-2</v>
      </c>
      <c r="G8" s="1">
        <v>288775</v>
      </c>
      <c r="H8">
        <f t="shared" si="1"/>
        <v>0.11616367623893172</v>
      </c>
      <c r="J8">
        <f t="shared" si="2"/>
        <v>217.20196177554334</v>
      </c>
      <c r="K8">
        <f t="shared" si="3"/>
        <v>228.68884755771677</v>
      </c>
      <c r="L8">
        <f t="shared" si="3"/>
        <v>11.490499169486535</v>
      </c>
    </row>
    <row r="9" spans="1:12" x14ac:dyDescent="0.25">
      <c r="A9" t="s">
        <v>8</v>
      </c>
      <c r="B9" s="1">
        <v>1869.7252149999999</v>
      </c>
      <c r="C9" s="1">
        <v>1968.665117</v>
      </c>
      <c r="D9" s="1">
        <v>98.957275999999993</v>
      </c>
      <c r="E9" s="1">
        <v>2.5099E-2</v>
      </c>
      <c r="G9" s="1">
        <v>90537</v>
      </c>
      <c r="H9">
        <f t="shared" si="1"/>
        <v>3.6419741167497743E-2</v>
      </c>
      <c r="J9">
        <f t="shared" si="2"/>
        <v>68.094908384644071</v>
      </c>
      <c r="K9">
        <f t="shared" si="3"/>
        <v>71.698274006621659</v>
      </c>
      <c r="L9">
        <f t="shared" si="3"/>
        <v>3.603998378560636</v>
      </c>
    </row>
    <row r="10" spans="1:12" x14ac:dyDescent="0.25">
      <c r="G10" s="2">
        <f>SUM(G5:G9)</f>
        <v>2485932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1869.8183378000001</v>
      </c>
      <c r="C12" s="5">
        <f>AVERAGE(C5:C9)</f>
        <v>1968.7212258</v>
      </c>
      <c r="D12" s="6">
        <f>AVERAGE(D5:D9)</f>
        <v>98.912414399999989</v>
      </c>
    </row>
    <row r="13" spans="1:12" x14ac:dyDescent="0.25">
      <c r="A13" t="s">
        <v>13</v>
      </c>
      <c r="B13" s="7">
        <f>SUM(J5:J9)</f>
        <v>1869.8501170608743</v>
      </c>
      <c r="C13" s="8">
        <f>SUM(K5:K9)</f>
        <v>1968.7456060718923</v>
      </c>
      <c r="D13" s="9">
        <f>SUM(L5:L9)</f>
        <v>98.899571187530469</v>
      </c>
    </row>
    <row r="14" spans="1:12" ht="15.75" thickBot="1" x14ac:dyDescent="0.3">
      <c r="A14" t="s">
        <v>10</v>
      </c>
      <c r="B14" s="10">
        <v>1869.847544</v>
      </c>
      <c r="C14" s="11">
        <v>1968.748376</v>
      </c>
      <c r="D14" s="12">
        <v>98.901005999999995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4">B5-B$12</f>
        <v>8.7297199999966324E-2</v>
      </c>
      <c r="C20">
        <f t="shared" si="4"/>
        <v>6.4440200000035475E-2</v>
      </c>
      <c r="D20" s="13">
        <f t="shared" si="4"/>
        <v>-3.2506399999988389E-2</v>
      </c>
    </row>
    <row r="21" spans="1:4" x14ac:dyDescent="0.25">
      <c r="A21" t="s">
        <v>4</v>
      </c>
      <c r="B21">
        <f t="shared" si="4"/>
        <v>2.5751199999831442E-2</v>
      </c>
      <c r="C21">
        <f t="shared" si="4"/>
        <v>2.7476200000137396E-2</v>
      </c>
      <c r="D21" s="14">
        <f t="shared" si="4"/>
        <v>-7.5523999999944635E-3</v>
      </c>
    </row>
    <row r="22" spans="1:4" x14ac:dyDescent="0.25">
      <c r="A22" t="s">
        <v>5</v>
      </c>
      <c r="B22">
        <f t="shared" si="4"/>
        <v>5.9881999998196989E-3</v>
      </c>
      <c r="C22">
        <f t="shared" si="4"/>
        <v>7.6441999999588006E-3</v>
      </c>
      <c r="D22" s="14">
        <f t="shared" si="4"/>
        <v>-8.8443999999867629E-3</v>
      </c>
    </row>
    <row r="23" spans="1:4" x14ac:dyDescent="0.25">
      <c r="A23" t="s">
        <v>6</v>
      </c>
      <c r="B23">
        <f t="shared" si="4"/>
        <v>-2.5913800000125775E-2</v>
      </c>
      <c r="C23">
        <f t="shared" si="4"/>
        <v>-4.3451799999957075E-2</v>
      </c>
      <c r="D23" s="14">
        <f t="shared" si="4"/>
        <v>4.0416000000078611E-3</v>
      </c>
    </row>
    <row r="24" spans="1:4" x14ac:dyDescent="0.25">
      <c r="A24" t="s">
        <v>8</v>
      </c>
      <c r="B24">
        <f t="shared" si="4"/>
        <v>-9.3122800000173811E-2</v>
      </c>
      <c r="C24">
        <f t="shared" si="4"/>
        <v>-5.6108799999947223E-2</v>
      </c>
      <c r="D24" s="15">
        <f t="shared" si="4"/>
        <v>4.4861600000004387E-2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5">B5-B$13</f>
        <v>5.5517939125820703E-2</v>
      </c>
      <c r="C30">
        <f t="shared" si="5"/>
        <v>4.0059928107666565E-2</v>
      </c>
      <c r="D30" s="13">
        <f t="shared" si="5"/>
        <v>-1.9663187530468917E-2</v>
      </c>
    </row>
    <row r="31" spans="1:4" x14ac:dyDescent="0.25">
      <c r="A31" t="s">
        <v>4</v>
      </c>
      <c r="B31">
        <f t="shared" si="5"/>
        <v>-6.0280608743141784E-3</v>
      </c>
      <c r="C31">
        <f t="shared" si="5"/>
        <v>3.0959281077684864E-3</v>
      </c>
      <c r="D31" s="14">
        <f t="shared" si="5"/>
        <v>5.2908124695250081E-3</v>
      </c>
    </row>
    <row r="32" spans="1:4" x14ac:dyDescent="0.25">
      <c r="A32" t="s">
        <v>5</v>
      </c>
      <c r="B32">
        <f t="shared" si="5"/>
        <v>-2.5791060874325922E-2</v>
      </c>
      <c r="C32">
        <f t="shared" si="5"/>
        <v>-1.6736071892410109E-2</v>
      </c>
      <c r="D32" s="14">
        <f t="shared" si="5"/>
        <v>3.9988124695327087E-3</v>
      </c>
    </row>
    <row r="33" spans="1:4" x14ac:dyDescent="0.25">
      <c r="A33" t="s">
        <v>6</v>
      </c>
      <c r="B33">
        <f t="shared" si="5"/>
        <v>-5.7693060874271396E-2</v>
      </c>
      <c r="C33">
        <f t="shared" si="5"/>
        <v>-6.7832071892325985E-2</v>
      </c>
      <c r="D33" s="14">
        <f t="shared" si="5"/>
        <v>1.6884812469527333E-2</v>
      </c>
    </row>
    <row r="34" spans="1:4" x14ac:dyDescent="0.25">
      <c r="A34" t="s">
        <v>8</v>
      </c>
      <c r="B34">
        <f t="shared" si="5"/>
        <v>-0.12490206087431943</v>
      </c>
      <c r="C34">
        <f t="shared" si="5"/>
        <v>-8.0489071892316133E-2</v>
      </c>
      <c r="D34" s="15">
        <f t="shared" si="5"/>
        <v>5.7704812469523858E-2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6">B5-B$14</f>
        <v>5.8091000000104032E-2</v>
      </c>
      <c r="C40">
        <f t="shared" si="6"/>
        <v>3.7289999999984502E-2</v>
      </c>
      <c r="D40" s="13">
        <f t="shared" si="6"/>
        <v>-2.1097999999994954E-2</v>
      </c>
    </row>
    <row r="41" spans="1:4" x14ac:dyDescent="0.25">
      <c r="A41" t="s">
        <v>4</v>
      </c>
      <c r="B41">
        <f t="shared" si="6"/>
        <v>-3.4550000000308501E-3</v>
      </c>
      <c r="C41">
        <f t="shared" si="6"/>
        <v>3.2600000008642382E-4</v>
      </c>
      <c r="D41" s="14">
        <f t="shared" si="6"/>
        <v>3.8559999999989714E-3</v>
      </c>
    </row>
    <row r="42" spans="1:4" x14ac:dyDescent="0.25">
      <c r="A42" t="s">
        <v>5</v>
      </c>
      <c r="B42">
        <f t="shared" si="6"/>
        <v>-2.3218000000042593E-2</v>
      </c>
      <c r="C42">
        <f t="shared" si="6"/>
        <v>-1.9506000000092172E-2</v>
      </c>
      <c r="D42" s="14">
        <f t="shared" si="6"/>
        <v>2.5640000000066721E-3</v>
      </c>
    </row>
    <row r="43" spans="1:4" x14ac:dyDescent="0.25">
      <c r="A43" t="s">
        <v>6</v>
      </c>
      <c r="B43">
        <f t="shared" si="6"/>
        <v>-5.5119999999988067E-2</v>
      </c>
      <c r="C43">
        <f t="shared" si="6"/>
        <v>-7.0602000000008047E-2</v>
      </c>
      <c r="D43" s="14">
        <f t="shared" si="6"/>
        <v>1.5450000000001296E-2</v>
      </c>
    </row>
    <row r="44" spans="1:4" x14ac:dyDescent="0.25">
      <c r="A44" t="s">
        <v>8</v>
      </c>
      <c r="B44">
        <f t="shared" si="6"/>
        <v>-0.1223290000000361</v>
      </c>
      <c r="C44">
        <f t="shared" si="6"/>
        <v>-8.3258999999998196E-2</v>
      </c>
      <c r="D44" s="15">
        <f t="shared" si="6"/>
        <v>5.6269999999997822E-2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E7DF-EB45-4E7D-BEFD-7CAECF46D46D}">
  <dimension ref="A1:J7"/>
  <sheetViews>
    <sheetView workbookViewId="0">
      <selection activeCell="AA14" sqref="AA14"/>
    </sheetView>
  </sheetViews>
  <sheetFormatPr defaultRowHeight="15" x14ac:dyDescent="0.25"/>
  <cols>
    <col min="1" max="1" width="13.7109375" customWidth="1"/>
  </cols>
  <sheetData>
    <row r="1" spans="1:10" x14ac:dyDescent="0.25">
      <c r="B1" s="18" t="s">
        <v>36</v>
      </c>
      <c r="C1" s="18"/>
      <c r="D1" s="18"/>
      <c r="E1" s="3"/>
      <c r="F1" s="3"/>
      <c r="G1" s="18" t="s">
        <v>37</v>
      </c>
      <c r="H1" s="18"/>
      <c r="I1" s="18"/>
    </row>
    <row r="2" spans="1:10" x14ac:dyDescent="0.25">
      <c r="A2" t="s">
        <v>30</v>
      </c>
      <c r="B2" t="s">
        <v>27</v>
      </c>
      <c r="C2" t="s">
        <v>28</v>
      </c>
      <c r="D2" t="s">
        <v>29</v>
      </c>
      <c r="E2" t="s">
        <v>34</v>
      </c>
      <c r="G2" t="s">
        <v>27</v>
      </c>
      <c r="H2" t="s">
        <v>28</v>
      </c>
      <c r="I2" t="s">
        <v>29</v>
      </c>
      <c r="J2" t="s">
        <v>34</v>
      </c>
    </row>
    <row r="3" spans="1:10" x14ac:dyDescent="0.25">
      <c r="A3" t="s">
        <v>3</v>
      </c>
      <c r="B3" s="16">
        <v>1869.923759</v>
      </c>
      <c r="C3" s="16">
        <v>1968.83152</v>
      </c>
      <c r="D3" s="16">
        <v>98.907943000000003</v>
      </c>
      <c r="E3" s="1">
        <v>9.2549999999999993E-3</v>
      </c>
      <c r="F3" s="16"/>
      <c r="G3" s="16">
        <v>1869.9056350000001</v>
      </c>
      <c r="H3" s="16">
        <v>1968.785666</v>
      </c>
      <c r="I3" s="16">
        <v>98.879908</v>
      </c>
      <c r="J3" s="1">
        <v>8.9980000000000008E-3</v>
      </c>
    </row>
    <row r="4" spans="1:10" x14ac:dyDescent="0.25">
      <c r="A4" t="s">
        <v>4</v>
      </c>
      <c r="B4" s="16">
        <v>1869.8693960000001</v>
      </c>
      <c r="C4" s="16">
        <v>1968.774379</v>
      </c>
      <c r="D4" s="16">
        <v>98.905579000000003</v>
      </c>
      <c r="E4" s="1">
        <v>9.2300000000000004E-3</v>
      </c>
      <c r="F4" s="16"/>
      <c r="G4" s="16">
        <v>1869.8440889999999</v>
      </c>
      <c r="H4" s="16">
        <v>1968.7487020000001</v>
      </c>
      <c r="I4" s="16">
        <v>98.904861999999994</v>
      </c>
      <c r="J4" s="1">
        <v>8.8129999999999997E-3</v>
      </c>
    </row>
    <row r="5" spans="1:10" x14ac:dyDescent="0.25">
      <c r="A5" t="s">
        <v>5</v>
      </c>
      <c r="B5" s="16">
        <v>1869.8108380000001</v>
      </c>
      <c r="C5" s="16">
        <v>1968.731849</v>
      </c>
      <c r="D5" s="16">
        <v>98.921741999999995</v>
      </c>
      <c r="E5" s="1">
        <v>1.1464E-2</v>
      </c>
      <c r="F5" s="16"/>
      <c r="G5" s="16">
        <v>1869.8243259999999</v>
      </c>
      <c r="H5" s="16">
        <v>1968.7288699999999</v>
      </c>
      <c r="I5" s="16">
        <v>98.903570000000002</v>
      </c>
      <c r="J5" s="1">
        <v>1.1492E-2</v>
      </c>
    </row>
    <row r="6" spans="1:10" x14ac:dyDescent="0.25">
      <c r="A6" t="s">
        <v>6</v>
      </c>
      <c r="B6" s="16">
        <v>1869.7412629999999</v>
      </c>
      <c r="C6" s="16">
        <v>1968.636139</v>
      </c>
      <c r="D6" s="16">
        <v>98.905017999999998</v>
      </c>
      <c r="E6" s="1">
        <v>1.4132E-2</v>
      </c>
      <c r="F6" s="16"/>
      <c r="G6" s="16">
        <v>1869.792424</v>
      </c>
      <c r="H6" s="16">
        <v>1968.677774</v>
      </c>
      <c r="I6" s="16">
        <v>98.916455999999997</v>
      </c>
      <c r="J6" s="1">
        <v>1.3809E-2</v>
      </c>
    </row>
    <row r="7" spans="1:10" x14ac:dyDescent="0.25">
      <c r="A7" t="s">
        <v>8</v>
      </c>
      <c r="B7" s="16">
        <v>1869.747478</v>
      </c>
      <c r="C7" s="16">
        <v>1968.599365</v>
      </c>
      <c r="D7" s="16">
        <v>98.862527999999998</v>
      </c>
      <c r="E7" s="1">
        <v>2.2952E-2</v>
      </c>
      <c r="F7" s="16"/>
      <c r="G7" s="16">
        <v>1869.7252149999999</v>
      </c>
      <c r="H7" s="16">
        <v>1968.665117</v>
      </c>
      <c r="I7" s="16">
        <v>98.957275999999993</v>
      </c>
      <c r="J7" s="1">
        <v>2.5099E-2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4166-2490-419D-8D25-4767E7153EE2}">
  <dimension ref="A1:L44"/>
  <sheetViews>
    <sheetView zoomScaleNormal="100" workbookViewId="0">
      <selection activeCell="B5" sqref="B5:E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38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1870.13069</v>
      </c>
      <c r="C5" s="1">
        <v>1969.111351</v>
      </c>
      <c r="D5" s="1">
        <v>98.980616999999995</v>
      </c>
      <c r="E5" s="1">
        <v>1.3354E-2</v>
      </c>
      <c r="G5" s="1">
        <v>827900</v>
      </c>
      <c r="H5">
        <f>G5/$G$10</f>
        <v>0.44486452561396572</v>
      </c>
      <c r="J5">
        <f t="shared" ref="J5:L9" si="0">B5*$H5</f>
        <v>831.95480224296841</v>
      </c>
      <c r="K5">
        <f t="shared" si="0"/>
        <v>875.9877870436901</v>
      </c>
      <c r="L5">
        <f t="shared" si="0"/>
        <v>44.032965226682627</v>
      </c>
    </row>
    <row r="6" spans="1:12" x14ac:dyDescent="0.25">
      <c r="A6" t="s">
        <v>4</v>
      </c>
      <c r="B6" s="1">
        <v>1870.034701</v>
      </c>
      <c r="C6" s="1">
        <v>1969.0178370000001</v>
      </c>
      <c r="D6" s="1">
        <v>98.983136000000002</v>
      </c>
      <c r="E6" s="1">
        <v>1.3299999999999999E-2</v>
      </c>
      <c r="G6" s="1">
        <v>579416</v>
      </c>
      <c r="H6">
        <f t="shared" ref="H6:H9" si="1">G6/$G$10</f>
        <v>0.3113439110679328</v>
      </c>
      <c r="J6">
        <f t="shared" si="0"/>
        <v>582.22391764209226</v>
      </c>
      <c r="K6">
        <f t="shared" si="0"/>
        <v>613.04171433410147</v>
      </c>
      <c r="L6">
        <f t="shared" si="0"/>
        <v>30.817796692009097</v>
      </c>
    </row>
    <row r="7" spans="1:12" x14ac:dyDescent="0.25">
      <c r="A7" t="s">
        <v>5</v>
      </c>
      <c r="B7" s="1">
        <v>1869.9323670000001</v>
      </c>
      <c r="C7" s="1">
        <v>1968.9134509999999</v>
      </c>
      <c r="D7" s="1">
        <v>98.980733999999998</v>
      </c>
      <c r="E7" s="1">
        <v>1.6874E-2</v>
      </c>
      <c r="G7" s="1">
        <v>261088</v>
      </c>
      <c r="H7">
        <f t="shared" si="1"/>
        <v>0.14029325916596097</v>
      </c>
      <c r="J7">
        <f t="shared" si="0"/>
        <v>262.33890618634985</v>
      </c>
      <c r="K7">
        <f t="shared" si="0"/>
        <v>276.22528505648955</v>
      </c>
      <c r="L7">
        <f t="shared" si="0"/>
        <v>13.886329767499044</v>
      </c>
    </row>
    <row r="8" spans="1:12" x14ac:dyDescent="0.25">
      <c r="A8" t="s">
        <v>6</v>
      </c>
      <c r="B8" s="1">
        <v>1869.749086</v>
      </c>
      <c r="C8" s="1">
        <v>1968.7035860000001</v>
      </c>
      <c r="D8" s="1">
        <v>98.954438999999994</v>
      </c>
      <c r="E8" s="1">
        <v>2.0288E-2</v>
      </c>
      <c r="G8" s="1">
        <v>150547</v>
      </c>
      <c r="H8">
        <f t="shared" si="1"/>
        <v>8.089505947289008E-2</v>
      </c>
      <c r="J8">
        <f t="shared" si="0"/>
        <v>151.25346351135187</v>
      </c>
      <c r="K8">
        <f t="shared" si="0"/>
        <v>159.25839367396199</v>
      </c>
      <c r="L8">
        <f t="shared" si="0"/>
        <v>8.0049252280114729</v>
      </c>
    </row>
    <row r="9" spans="1:12" x14ac:dyDescent="0.25">
      <c r="A9" t="s">
        <v>8</v>
      </c>
      <c r="B9" s="1">
        <v>1869.619672</v>
      </c>
      <c r="C9" s="1">
        <v>1968.5145910000001</v>
      </c>
      <c r="D9" s="1">
        <v>98.829713999999996</v>
      </c>
      <c r="E9" s="1">
        <v>3.7090999999999999E-2</v>
      </c>
      <c r="G9" s="1">
        <v>42065</v>
      </c>
      <c r="H9">
        <f t="shared" si="1"/>
        <v>2.2603244679250473E-2</v>
      </c>
      <c r="J9">
        <f t="shared" si="0"/>
        <v>42.259470903356018</v>
      </c>
      <c r="K9">
        <f t="shared" si="0"/>
        <v>44.494816955047675</v>
      </c>
      <c r="L9">
        <f t="shared" si="0"/>
        <v>2.2338722071223458</v>
      </c>
    </row>
    <row r="10" spans="1:12" x14ac:dyDescent="0.25">
      <c r="G10" s="2">
        <f>SUM(G5:G9)</f>
        <v>1861016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1869.8933032</v>
      </c>
      <c r="C12" s="5">
        <f>AVERAGE(C5:C9)</f>
        <v>1968.8521631999997</v>
      </c>
      <c r="D12" s="6">
        <f>AVERAGE(D5:D9)</f>
        <v>98.945727999999988</v>
      </c>
    </row>
    <row r="13" spans="1:12" x14ac:dyDescent="0.25">
      <c r="A13" t="s">
        <v>13</v>
      </c>
      <c r="B13" s="7">
        <f>SUM(J5:J9)</f>
        <v>1870.0305604861185</v>
      </c>
      <c r="C13" s="8">
        <f>SUM(K5:K9)</f>
        <v>1969.007997063291</v>
      </c>
      <c r="D13" s="9">
        <f>SUM(L5:L9)</f>
        <v>98.975889121324585</v>
      </c>
    </row>
    <row r="14" spans="1:12" ht="15.75" thickBot="1" x14ac:dyDescent="0.3">
      <c r="A14" t="s">
        <v>10</v>
      </c>
      <c r="B14" s="10">
        <v>1869.9914080000001</v>
      </c>
      <c r="C14" s="11">
        <v>1968.9526060000001</v>
      </c>
      <c r="D14" s="12">
        <v>98.960594999999998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0.23738679999996748</v>
      </c>
      <c r="C20">
        <f t="shared" si="2"/>
        <v>0.25918780000029074</v>
      </c>
      <c r="D20" s="13">
        <f t="shared" si="2"/>
        <v>3.4889000000006831E-2</v>
      </c>
    </row>
    <row r="21" spans="1:4" x14ac:dyDescent="0.25">
      <c r="A21" t="s">
        <v>4</v>
      </c>
      <c r="B21">
        <f t="shared" si="2"/>
        <v>0.14139780000004976</v>
      </c>
      <c r="C21">
        <f t="shared" si="2"/>
        <v>0.16567380000037701</v>
      </c>
      <c r="D21" s="14">
        <f t="shared" si="2"/>
        <v>3.7408000000013431E-2</v>
      </c>
    </row>
    <row r="22" spans="1:4" x14ac:dyDescent="0.25">
      <c r="A22" t="s">
        <v>5</v>
      </c>
      <c r="B22">
        <f t="shared" si="2"/>
        <v>3.9063800000121773E-2</v>
      </c>
      <c r="C22">
        <f t="shared" si="2"/>
        <v>6.1287800000172865E-2</v>
      </c>
      <c r="D22" s="14">
        <f t="shared" si="2"/>
        <v>3.5006000000009863E-2</v>
      </c>
    </row>
    <row r="23" spans="1:4" x14ac:dyDescent="0.25">
      <c r="A23" t="s">
        <v>6</v>
      </c>
      <c r="B23">
        <f t="shared" si="2"/>
        <v>-0.1442171999999573</v>
      </c>
      <c r="C23">
        <f t="shared" si="2"/>
        <v>-0.14857719999963592</v>
      </c>
      <c r="D23" s="14">
        <f t="shared" si="2"/>
        <v>8.7110000000052423E-3</v>
      </c>
    </row>
    <row r="24" spans="1:4" x14ac:dyDescent="0.25">
      <c r="A24" t="s">
        <v>8</v>
      </c>
      <c r="B24">
        <f t="shared" si="2"/>
        <v>-0.27363119999995433</v>
      </c>
      <c r="C24">
        <f t="shared" si="2"/>
        <v>-0.33757219999961308</v>
      </c>
      <c r="D24" s="15">
        <f t="shared" si="2"/>
        <v>-0.11601399999999273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0.10012951388148394</v>
      </c>
      <c r="C30">
        <f t="shared" si="3"/>
        <v>0.10335393670902704</v>
      </c>
      <c r="D30" s="13">
        <f t="shared" si="3"/>
        <v>4.7278786754105795E-3</v>
      </c>
    </row>
    <row r="31" spans="1:4" x14ac:dyDescent="0.25">
      <c r="A31" t="s">
        <v>4</v>
      </c>
      <c r="B31">
        <f t="shared" si="3"/>
        <v>4.1405138815662212E-3</v>
      </c>
      <c r="C31">
        <f t="shared" si="3"/>
        <v>9.8399367091133172E-3</v>
      </c>
      <c r="D31" s="14">
        <f t="shared" si="3"/>
        <v>7.2468786754171788E-3</v>
      </c>
    </row>
    <row r="32" spans="1:4" x14ac:dyDescent="0.25">
      <c r="A32" t="s">
        <v>5</v>
      </c>
      <c r="B32">
        <f t="shared" si="3"/>
        <v>-9.8193486118361761E-2</v>
      </c>
      <c r="C32">
        <f t="shared" si="3"/>
        <v>-9.4546063291090832E-2</v>
      </c>
      <c r="D32" s="14">
        <f t="shared" si="3"/>
        <v>4.8448786754136108E-3</v>
      </c>
    </row>
    <row r="33" spans="1:4" x14ac:dyDescent="0.25">
      <c r="A33" t="s">
        <v>6</v>
      </c>
      <c r="B33">
        <f t="shared" si="3"/>
        <v>-0.28147448611844084</v>
      </c>
      <c r="C33">
        <f t="shared" si="3"/>
        <v>-0.30441106329089962</v>
      </c>
      <c r="D33" s="14">
        <f t="shared" si="3"/>
        <v>-2.1450121324591009E-2</v>
      </c>
    </row>
    <row r="34" spans="1:4" x14ac:dyDescent="0.25">
      <c r="A34" t="s">
        <v>8</v>
      </c>
      <c r="B34">
        <f t="shared" si="3"/>
        <v>-0.41088848611843787</v>
      </c>
      <c r="C34">
        <f t="shared" si="3"/>
        <v>-0.49340606329087677</v>
      </c>
      <c r="D34" s="15">
        <f t="shared" si="3"/>
        <v>-0.14617512132458899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0.13928199999986646</v>
      </c>
      <c r="C40">
        <f t="shared" si="4"/>
        <v>0.15874499999995351</v>
      </c>
      <c r="D40" s="13">
        <f t="shared" si="4"/>
        <v>2.002199999999732E-2</v>
      </c>
    </row>
    <row r="41" spans="1:4" x14ac:dyDescent="0.25">
      <c r="A41" t="s">
        <v>4</v>
      </c>
      <c r="B41">
        <f t="shared" si="4"/>
        <v>4.3292999999948734E-2</v>
      </c>
      <c r="C41">
        <f t="shared" si="4"/>
        <v>6.5231000000039785E-2</v>
      </c>
      <c r="D41" s="14">
        <f t="shared" si="4"/>
        <v>2.2541000000003919E-2</v>
      </c>
    </row>
    <row r="42" spans="1:4" x14ac:dyDescent="0.25">
      <c r="A42" t="s">
        <v>5</v>
      </c>
      <c r="B42">
        <f t="shared" si="4"/>
        <v>-5.9040999999979249E-2</v>
      </c>
      <c r="C42">
        <f t="shared" si="4"/>
        <v>-3.9155000000164364E-2</v>
      </c>
      <c r="D42" s="14">
        <f t="shared" si="4"/>
        <v>2.0139000000000351E-2</v>
      </c>
    </row>
    <row r="43" spans="1:4" x14ac:dyDescent="0.25">
      <c r="A43" t="s">
        <v>6</v>
      </c>
      <c r="B43">
        <f t="shared" si="4"/>
        <v>-0.24232200000005832</v>
      </c>
      <c r="C43">
        <f t="shared" si="4"/>
        <v>-0.24901999999997315</v>
      </c>
      <c r="D43" s="14">
        <f t="shared" si="4"/>
        <v>-6.1560000000042692E-3</v>
      </c>
    </row>
    <row r="44" spans="1:4" x14ac:dyDescent="0.25">
      <c r="A44" t="s">
        <v>8</v>
      </c>
      <c r="B44">
        <f t="shared" si="4"/>
        <v>-0.37173600000005536</v>
      </c>
      <c r="C44">
        <f t="shared" si="4"/>
        <v>-0.43801499999995031</v>
      </c>
      <c r="D44" s="15">
        <f t="shared" si="4"/>
        <v>-0.13088100000000225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0C3E-A96F-416B-BEA7-251385F4C45E}">
  <dimension ref="A1:L44"/>
  <sheetViews>
    <sheetView zoomScaleNormal="100" workbookViewId="0">
      <selection activeCell="B5" sqref="B5:E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39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1869.730628</v>
      </c>
      <c r="C5" s="1">
        <v>1968.5675510000001</v>
      </c>
      <c r="D5" s="1">
        <v>98.837011000000004</v>
      </c>
      <c r="E5" s="1">
        <v>1.2878000000000001E-2</v>
      </c>
      <c r="G5" s="1">
        <v>653507</v>
      </c>
      <c r="H5">
        <f>G5/$G$10</f>
        <v>0.42208498058817412</v>
      </c>
      <c r="J5">
        <f t="shared" ref="J5:L9" si="0">B5*$H5</f>
        <v>789.18521582449466</v>
      </c>
      <c r="K5">
        <f t="shared" si="0"/>
        <v>830.90279655034453</v>
      </c>
      <c r="L5">
        <f t="shared" si="0"/>
        <v>41.717617869328151</v>
      </c>
    </row>
    <row r="6" spans="1:12" x14ac:dyDescent="0.25">
      <c r="A6" t="s">
        <v>4</v>
      </c>
      <c r="B6" s="1">
        <v>1869.7133530000001</v>
      </c>
      <c r="C6" s="1">
        <v>1968.5421699999999</v>
      </c>
      <c r="D6" s="1">
        <v>98.828992999999997</v>
      </c>
      <c r="E6" s="1">
        <v>1.2930000000000001E-2</v>
      </c>
      <c r="G6" s="1">
        <v>400098</v>
      </c>
      <c r="H6">
        <f t="shared" ref="H6:H9" si="1">G6/$G$10</f>
        <v>0.25841399795773767</v>
      </c>
      <c r="J6">
        <f t="shared" si="0"/>
        <v>483.16010258369687</v>
      </c>
      <c r="K6">
        <f t="shared" si="0"/>
        <v>508.69885229810046</v>
      </c>
      <c r="L6">
        <f t="shared" si="0"/>
        <v>25.538795195267269</v>
      </c>
    </row>
    <row r="7" spans="1:12" x14ac:dyDescent="0.25">
      <c r="A7" t="s">
        <v>5</v>
      </c>
      <c r="B7" s="1">
        <v>1869.697412</v>
      </c>
      <c r="C7" s="1">
        <v>1968.549317</v>
      </c>
      <c r="D7" s="1">
        <v>98.863277999999994</v>
      </c>
      <c r="E7" s="1">
        <v>1.575E-2</v>
      </c>
      <c r="G7" s="1">
        <v>267675</v>
      </c>
      <c r="H7">
        <f t="shared" si="1"/>
        <v>0.17288506041854104</v>
      </c>
      <c r="J7">
        <f t="shared" si="0"/>
        <v>323.24275003800983</v>
      </c>
      <c r="K7">
        <f t="shared" si="0"/>
        <v>340.33276760642269</v>
      </c>
      <c r="L7">
        <f t="shared" si="0"/>
        <v>17.091983790205017</v>
      </c>
    </row>
    <row r="8" spans="1:12" x14ac:dyDescent="0.25">
      <c r="A8" t="s">
        <v>6</v>
      </c>
      <c r="B8" s="1">
        <v>1869.7366099999999</v>
      </c>
      <c r="C8" s="1">
        <v>1968.5847900000001</v>
      </c>
      <c r="D8" s="1">
        <v>98.840789999999998</v>
      </c>
      <c r="E8" s="1">
        <v>1.9753E-2</v>
      </c>
      <c r="G8" s="1">
        <v>180219</v>
      </c>
      <c r="H8">
        <f t="shared" si="1"/>
        <v>0.1163992629254471</v>
      </c>
      <c r="J8">
        <f t="shared" si="0"/>
        <v>217.63596326872414</v>
      </c>
      <c r="K8">
        <f t="shared" si="0"/>
        <v>229.14181856224607</v>
      </c>
      <c r="L8">
        <f t="shared" si="0"/>
        <v>11.504995102968902</v>
      </c>
    </row>
    <row r="9" spans="1:12" x14ac:dyDescent="0.25">
      <c r="A9" t="s">
        <v>8</v>
      </c>
      <c r="B9" s="1">
        <v>1869.838064</v>
      </c>
      <c r="C9" s="1">
        <v>1968.688367</v>
      </c>
      <c r="D9" s="1">
        <v>98.837860000000006</v>
      </c>
      <c r="E9" s="1">
        <v>3.4396999999999997E-2</v>
      </c>
      <c r="G9" s="1">
        <v>46784</v>
      </c>
      <c r="H9">
        <f t="shared" si="1"/>
        <v>3.0216698110100026E-2</v>
      </c>
      <c r="J9">
        <f t="shared" si="0"/>
        <v>56.500332294661895</v>
      </c>
      <c r="K9">
        <f t="shared" si="0"/>
        <v>59.487262058504804</v>
      </c>
      <c r="L9">
        <f t="shared" si="0"/>
        <v>2.9865537774683313</v>
      </c>
    </row>
    <row r="10" spans="1:12" x14ac:dyDescent="0.25">
      <c r="G10" s="2">
        <f>SUM(G5:G9)</f>
        <v>1548283</v>
      </c>
    </row>
    <row r="11" spans="1:12" ht="15.75" thickBot="1" x14ac:dyDescent="0.3"/>
    <row r="12" spans="1:12" x14ac:dyDescent="0.25">
      <c r="A12" t="s">
        <v>9</v>
      </c>
      <c r="B12" s="4">
        <f>AVERAGE(B5:B9)</f>
        <v>1869.7432133999998</v>
      </c>
      <c r="C12" s="5">
        <f>AVERAGE(C5:C9)</f>
        <v>1968.5864389999999</v>
      </c>
      <c r="D12" s="6">
        <f>AVERAGE(D5:D9)</f>
        <v>98.841586399999983</v>
      </c>
    </row>
    <row r="13" spans="1:12" x14ac:dyDescent="0.25">
      <c r="A13" t="s">
        <v>13</v>
      </c>
      <c r="B13" s="7">
        <f>SUM(J5:J9)</f>
        <v>1869.7243640095871</v>
      </c>
      <c r="C13" s="8">
        <f>SUM(K5:K9)</f>
        <v>1968.5634970756184</v>
      </c>
      <c r="D13" s="9">
        <f>SUM(L5:L9)</f>
        <v>98.839945735237677</v>
      </c>
    </row>
    <row r="14" spans="1:12" ht="15.75" thickBot="1" x14ac:dyDescent="0.3">
      <c r="A14" t="s">
        <v>10</v>
      </c>
      <c r="B14" s="10">
        <v>1869.724999</v>
      </c>
      <c r="C14" s="11">
        <v>1968.568593</v>
      </c>
      <c r="D14" s="12">
        <v>98.843273999999994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-1.2585399999807123E-2</v>
      </c>
      <c r="C20">
        <f t="shared" si="2"/>
        <v>-1.8887999999833482E-2</v>
      </c>
      <c r="D20" s="13">
        <f t="shared" si="2"/>
        <v>-4.575399999978913E-3</v>
      </c>
    </row>
    <row r="21" spans="1:4" x14ac:dyDescent="0.25">
      <c r="A21" t="s">
        <v>4</v>
      </c>
      <c r="B21">
        <f t="shared" si="2"/>
        <v>-2.9860399999734E-2</v>
      </c>
      <c r="C21">
        <f t="shared" si="2"/>
        <v>-4.4268999999985681E-2</v>
      </c>
      <c r="D21" s="14">
        <f t="shared" si="2"/>
        <v>-1.2593399999985877E-2</v>
      </c>
    </row>
    <row r="22" spans="1:4" x14ac:dyDescent="0.25">
      <c r="A22" t="s">
        <v>5</v>
      </c>
      <c r="B22">
        <f t="shared" si="2"/>
        <v>-4.5801399999845671E-2</v>
      </c>
      <c r="C22">
        <f t="shared" si="2"/>
        <v>-3.7121999999953914E-2</v>
      </c>
      <c r="D22" s="14">
        <f t="shared" si="2"/>
        <v>2.1691600000011135E-2</v>
      </c>
    </row>
    <row r="23" spans="1:4" x14ac:dyDescent="0.25">
      <c r="A23" t="s">
        <v>6</v>
      </c>
      <c r="B23">
        <f t="shared" si="2"/>
        <v>-6.6033999999035586E-3</v>
      </c>
      <c r="C23">
        <f t="shared" si="2"/>
        <v>-1.6489999998157145E-3</v>
      </c>
      <c r="D23" s="14">
        <f t="shared" si="2"/>
        <v>-7.9639999998448729E-4</v>
      </c>
    </row>
    <row r="24" spans="1:4" x14ac:dyDescent="0.25">
      <c r="A24" t="s">
        <v>8</v>
      </c>
      <c r="B24">
        <f t="shared" si="2"/>
        <v>9.4850600000199847E-2</v>
      </c>
      <c r="C24">
        <f t="shared" si="2"/>
        <v>0.10192800000004354</v>
      </c>
      <c r="D24" s="15">
        <f t="shared" si="2"/>
        <v>-3.7263999999765929E-3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6.2639904128900525E-3</v>
      </c>
      <c r="C30">
        <f t="shared" si="3"/>
        <v>4.0539243816510862E-3</v>
      </c>
      <c r="D30" s="13">
        <f t="shared" si="3"/>
        <v>-2.9347352376731806E-3</v>
      </c>
    </row>
    <row r="31" spans="1:4" x14ac:dyDescent="0.25">
      <c r="A31" t="s">
        <v>4</v>
      </c>
      <c r="B31">
        <f t="shared" si="3"/>
        <v>-1.1011009587036824E-2</v>
      </c>
      <c r="C31">
        <f t="shared" si="3"/>
        <v>-2.1327075618501112E-2</v>
      </c>
      <c r="D31" s="14">
        <f t="shared" si="3"/>
        <v>-1.0952735237680145E-2</v>
      </c>
    </row>
    <row r="32" spans="1:4" x14ac:dyDescent="0.25">
      <c r="A32" t="s">
        <v>5</v>
      </c>
      <c r="B32">
        <f t="shared" si="3"/>
        <v>-2.6952009587148495E-2</v>
      </c>
      <c r="C32">
        <f t="shared" si="3"/>
        <v>-1.4180075618469345E-2</v>
      </c>
      <c r="D32" s="14">
        <f t="shared" si="3"/>
        <v>2.3332264762316868E-2</v>
      </c>
    </row>
    <row r="33" spans="1:4" x14ac:dyDescent="0.25">
      <c r="A33" t="s">
        <v>6</v>
      </c>
      <c r="B33">
        <f t="shared" si="3"/>
        <v>1.2245990412793617E-2</v>
      </c>
      <c r="C33">
        <f t="shared" si="3"/>
        <v>2.1292924381668854E-2</v>
      </c>
      <c r="D33" s="14">
        <f t="shared" si="3"/>
        <v>8.4426476232124514E-4</v>
      </c>
    </row>
    <row r="34" spans="1:4" x14ac:dyDescent="0.25">
      <c r="A34" t="s">
        <v>8</v>
      </c>
      <c r="B34">
        <f t="shared" si="3"/>
        <v>0.11369999041289702</v>
      </c>
      <c r="C34">
        <f t="shared" si="3"/>
        <v>0.12486992438152811</v>
      </c>
      <c r="D34" s="15">
        <f t="shared" si="3"/>
        <v>-2.0857352376708604E-3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5.6289999999989959E-3</v>
      </c>
      <c r="C40">
        <f t="shared" si="4"/>
        <v>-1.0419999998703133E-3</v>
      </c>
      <c r="D40" s="13">
        <f t="shared" si="4"/>
        <v>-6.2629999999899155E-3</v>
      </c>
    </row>
    <row r="41" spans="1:4" x14ac:dyDescent="0.25">
      <c r="A41" t="s">
        <v>4</v>
      </c>
      <c r="B41">
        <f t="shared" si="4"/>
        <v>-1.1645999999927881E-2</v>
      </c>
      <c r="C41">
        <f t="shared" si="4"/>
        <v>-2.6423000000022512E-2</v>
      </c>
      <c r="D41" s="14">
        <f t="shared" si="4"/>
        <v>-1.428099999999688E-2</v>
      </c>
    </row>
    <row r="42" spans="1:4" x14ac:dyDescent="0.25">
      <c r="A42" t="s">
        <v>5</v>
      </c>
      <c r="B42">
        <f t="shared" si="4"/>
        <v>-2.7587000000039552E-2</v>
      </c>
      <c r="C42">
        <f t="shared" si="4"/>
        <v>-1.9275999999990745E-2</v>
      </c>
      <c r="D42" s="14">
        <f t="shared" si="4"/>
        <v>2.0004000000000133E-2</v>
      </c>
    </row>
    <row r="43" spans="1:4" x14ac:dyDescent="0.25">
      <c r="A43" t="s">
        <v>6</v>
      </c>
      <c r="B43">
        <f t="shared" si="4"/>
        <v>1.161099999990256E-2</v>
      </c>
      <c r="C43">
        <f t="shared" si="4"/>
        <v>1.6197000000147455E-2</v>
      </c>
      <c r="D43" s="14">
        <f t="shared" si="4"/>
        <v>-2.4839999999954898E-3</v>
      </c>
    </row>
    <row r="44" spans="1:4" x14ac:dyDescent="0.25">
      <c r="A44" t="s">
        <v>8</v>
      </c>
      <c r="B44">
        <f t="shared" si="4"/>
        <v>0.11306500000000597</v>
      </c>
      <c r="C44">
        <f t="shared" si="4"/>
        <v>0.11977400000000671</v>
      </c>
      <c r="D44" s="15">
        <f t="shared" si="4"/>
        <v>-5.4139999999875954E-3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data</vt:lpstr>
      <vt:lpstr>all data &gt;1.5ps</vt:lpstr>
      <vt:lpstr>all data 1.5ps BAD</vt:lpstr>
      <vt:lpstr>all data comparison</vt:lpstr>
      <vt:lpstr>positive ALL</vt:lpstr>
      <vt:lpstr>negative ALL</vt:lpstr>
      <vt:lpstr>posneg comparison</vt:lpstr>
      <vt:lpstr>pos up</vt:lpstr>
      <vt:lpstr>pos down</vt:lpstr>
      <vt:lpstr>neg up</vt:lpstr>
      <vt:lpstr>neg down</vt:lpstr>
      <vt:lpstr>posneg updown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Bodenschatz</dc:creator>
  <cp:lastModifiedBy>John Bodenschatz</cp:lastModifiedBy>
  <dcterms:created xsi:type="dcterms:W3CDTF">2021-05-07T15:45:14Z</dcterms:created>
  <dcterms:modified xsi:type="dcterms:W3CDTF">2021-05-21T18:41:22Z</dcterms:modified>
</cp:coreProperties>
</file>