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LHCb\ddecay\"/>
    </mc:Choice>
  </mc:AlternateContent>
  <xr:revisionPtr revIDLastSave="0" documentId="13_ncr:1_{FFA2049B-0CAA-4A8B-9780-D6819E84CD1F}" xr6:coauthVersionLast="46" xr6:coauthVersionMax="46" xr10:uidLastSave="{00000000-0000-0000-0000-000000000000}"/>
  <bookViews>
    <workbookView xWindow="-120" yWindow="-120" windowWidth="29040" windowHeight="15840" xr2:uid="{87EEAC3C-FA2D-401C-8E53-C708F608E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C38" i="1"/>
  <c r="C39" i="1"/>
  <c r="C40" i="1"/>
  <c r="C41" i="1"/>
  <c r="C37" i="1"/>
  <c r="D37" i="1"/>
  <c r="B38" i="1"/>
  <c r="B39" i="1"/>
  <c r="B40" i="1"/>
  <c r="B41" i="1"/>
  <c r="B37" i="1"/>
  <c r="F7" i="1"/>
  <c r="G3" i="1" s="1"/>
  <c r="K3" i="1" s="1"/>
  <c r="C9" i="1"/>
  <c r="C18" i="1" s="1"/>
  <c r="D9" i="1"/>
  <c r="D18" i="1" s="1"/>
  <c r="B9" i="1"/>
  <c r="B20" i="1" s="1"/>
  <c r="B21" i="1" l="1"/>
  <c r="B17" i="1"/>
  <c r="C21" i="1"/>
  <c r="B19" i="1"/>
  <c r="J3" i="1"/>
  <c r="B18" i="1"/>
  <c r="D21" i="1"/>
  <c r="C20" i="1"/>
  <c r="D20" i="1"/>
  <c r="D17" i="1"/>
  <c r="C19" i="1"/>
  <c r="D19" i="1"/>
  <c r="I3" i="1"/>
  <c r="C17" i="1"/>
  <c r="G6" i="1"/>
  <c r="G5" i="1"/>
  <c r="G4" i="1"/>
  <c r="G2" i="1"/>
  <c r="J2" i="1" l="1"/>
  <c r="K2" i="1"/>
  <c r="I2" i="1"/>
  <c r="I4" i="1"/>
  <c r="J4" i="1"/>
  <c r="K4" i="1"/>
  <c r="J5" i="1"/>
  <c r="K5" i="1"/>
  <c r="I5" i="1"/>
  <c r="I6" i="1"/>
  <c r="J6" i="1"/>
  <c r="K6" i="1"/>
  <c r="B10" i="1" l="1"/>
  <c r="D10" i="1"/>
  <c r="C10" i="1"/>
  <c r="B29" i="1" l="1"/>
  <c r="B30" i="1"/>
  <c r="B31" i="1"/>
  <c r="B27" i="1"/>
  <c r="B28" i="1"/>
  <c r="C30" i="1"/>
  <c r="C31" i="1"/>
  <c r="C28" i="1"/>
  <c r="C27" i="1"/>
  <c r="C29" i="1"/>
  <c r="D31" i="1"/>
  <c r="D28" i="1"/>
  <c r="D29" i="1"/>
  <c r="D27" i="1"/>
  <c r="D30" i="1"/>
</calcChain>
</file>

<file path=xl/sharedStrings.xml><?xml version="1.0" encoding="utf-8"?>
<sst xmlns="http://schemas.openxmlformats.org/spreadsheetml/2006/main" count="47" uniqueCount="20">
  <si>
    <t>D+ fit</t>
  </si>
  <si>
    <t>Ds fit</t>
  </si>
  <si>
    <t>m(Ds-D+)</t>
  </si>
  <si>
    <t>(0-49)</t>
  </si>
  <si>
    <t>(49-64)</t>
  </si>
  <si>
    <t>(64-81)</t>
  </si>
  <si>
    <t>(81-110)</t>
  </si>
  <si>
    <t>momentum range (GeV)</t>
  </si>
  <si>
    <t>(110+)</t>
  </si>
  <si>
    <t xml:space="preserve">AVERAGE: </t>
  </si>
  <si>
    <t>TOTAL FIT VALS:</t>
  </si>
  <si>
    <t>D+ signal evts</t>
  </si>
  <si>
    <t>weights</t>
  </si>
  <si>
    <t xml:space="preserve">WEIGHTED AVERAGE: </t>
  </si>
  <si>
    <t>D+ weights</t>
  </si>
  <si>
    <t>Ds+ weights</t>
  </si>
  <si>
    <t>diff weights</t>
  </si>
  <si>
    <t>differences from average</t>
  </si>
  <si>
    <t>differences from weighted average</t>
  </si>
  <si>
    <t>differences from total fit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</si>
</sst>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6.20260012486757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66-45C2-AB2E-DF7A3E9A57FA}"/>
                </c:ext>
              </c:extLst>
            </c:dLbl>
            <c:dLbl>
              <c:idx val="1"/>
              <c:layout>
                <c:manualLayout>
                  <c:x val="-3.4611672783165431E-2"/>
                  <c:y val="0.183583444019866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6-45C2-AB2E-DF7A3E9A57FA}"/>
                </c:ext>
              </c:extLst>
            </c:dLbl>
            <c:dLbl>
              <c:idx val="2"/>
              <c:layout>
                <c:manualLayout>
                  <c:x val="-3.7797654064145592E-2"/>
                  <c:y val="0.42416588283784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66-45C2-AB2E-DF7A3E9A57FA}"/>
                </c:ext>
              </c:extLst>
            </c:dLbl>
            <c:dLbl>
              <c:idx val="3"/>
              <c:layout>
                <c:manualLayout>
                  <c:x val="-4.1429672724463046E-2"/>
                  <c:y val="0.388711628696250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66-45C2-AB2E-DF7A3E9A57FA}"/>
                </c:ext>
              </c:extLst>
            </c:dLbl>
            <c:dLbl>
              <c:idx val="4"/>
              <c:layout>
                <c:manualLayout>
                  <c:x val="-3.2353639908354236E-2"/>
                  <c:y val="0.484944604223442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66-45C2-AB2E-DF7A3E9A5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Sheet1!$A$17:$A$21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Sheet1!$D$17:$D$21</c:f>
              <c:numCache>
                <c:formatCode>General</c:formatCode>
                <c:ptCount val="5"/>
                <c:pt idx="0">
                  <c:v>-7.5062000000087892E-3</c:v>
                </c:pt>
                <c:pt idx="1">
                  <c:v>-3.7901999999974123E-3</c:v>
                </c:pt>
                <c:pt idx="2">
                  <c:v>3.4768000000013899E-3</c:v>
                </c:pt>
                <c:pt idx="3">
                  <c:v>2.5287999999932254E-3</c:v>
                </c:pt>
                <c:pt idx="4">
                  <c:v>5.2907999999973754E-3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8E9-A707-958F33022192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Sheet1!$A$27:$A$31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Sheet1!$D$27:$D$31</c:f>
              <c:numCache>
                <c:formatCode>General</c:formatCode>
                <c:ptCount val="5"/>
                <c:pt idx="0">
                  <c:v>-5.2093210124581901E-3</c:v>
                </c:pt>
                <c:pt idx="1">
                  <c:v>-1.4933210124468133E-3</c:v>
                </c:pt>
                <c:pt idx="2">
                  <c:v>5.7736789875519889E-3</c:v>
                </c:pt>
                <c:pt idx="3">
                  <c:v>4.8256789875438244E-3</c:v>
                </c:pt>
                <c:pt idx="4">
                  <c:v>7.5876789875479744E-3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A-48E9-A707-958F33022192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Sheet1!$A$37:$A$41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4.3999999988386662E-5</c:v>
                </c:pt>
                <c:pt idx="1">
                  <c:v>3.7599999999997635E-3</c:v>
                </c:pt>
                <c:pt idx="2">
                  <c:v>1.1026999999998566E-2</c:v>
                </c:pt>
                <c:pt idx="3">
                  <c:v>1.0078999999990401E-2</c:v>
                </c:pt>
                <c:pt idx="4">
                  <c:v>1.2840999999994551E-2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A-48E9-A707-958F330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(Fitted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Sheet1!$A$17:$A$21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Sheet1!$B$17:$B$21</c:f>
              <c:numCache>
                <c:formatCode>General</c:formatCode>
                <c:ptCount val="5"/>
                <c:pt idx="0">
                  <c:v>9.8328600000058941E-2</c:v>
                </c:pt>
                <c:pt idx="1">
                  <c:v>4.011560000026293E-2</c:v>
                </c:pt>
                <c:pt idx="2">
                  <c:v>1.9876000001204375E-3</c:v>
                </c:pt>
                <c:pt idx="3">
                  <c:v>-5.5805399999826477E-2</c:v>
                </c:pt>
                <c:pt idx="4">
                  <c:v>-8.462639999993371E-2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6BB-9F7A-22923E2600B7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Sheet1!$A$27:$A$31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Sheet1!$B$27:$B$31</c:f>
              <c:numCache>
                <c:formatCode>General</c:formatCode>
                <c:ptCount val="5"/>
                <c:pt idx="0">
                  <c:v>6.518299919571291E-2</c:v>
                </c:pt>
                <c:pt idx="1">
                  <c:v>6.9699991959168983E-3</c:v>
                </c:pt>
                <c:pt idx="2">
                  <c:v>-3.1158000804225594E-2</c:v>
                </c:pt>
                <c:pt idx="3">
                  <c:v>-8.8951000804172509E-2</c:v>
                </c:pt>
                <c:pt idx="4">
                  <c:v>-0.11777200080427974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6-46BB-9F7A-22923E2600B7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Sheet1!$A$37:$A$41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Sheet1!$B$37:$B$41</c:f>
              <c:numCache>
                <c:formatCode>General</c:formatCode>
                <c:ptCount val="5"/>
                <c:pt idx="0">
                  <c:v>6.4637999999831663E-2</c:v>
                </c:pt>
                <c:pt idx="1">
                  <c:v>6.4250000000356522E-3</c:v>
                </c:pt>
                <c:pt idx="2">
                  <c:v>-3.170300000010684E-2</c:v>
                </c:pt>
                <c:pt idx="3">
                  <c:v>-8.9496000000053755E-2</c:v>
                </c:pt>
                <c:pt idx="4">
                  <c:v>-0.11831700000016099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6-46BB-9F7A-22923E26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Sheet1!$A$17:$A$21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Sheet1!$C$17:$C$21</c:f>
              <c:numCache>
                <c:formatCode>General</c:formatCode>
                <c:ptCount val="5"/>
                <c:pt idx="0">
                  <c:v>9.4601000000238855E-2</c:v>
                </c:pt>
                <c:pt idx="1">
                  <c:v>3.9358000000220272E-2</c:v>
                </c:pt>
                <c:pt idx="2">
                  <c:v>8.1580000000940345E-3</c:v>
                </c:pt>
                <c:pt idx="3">
                  <c:v>-5.1143999999794687E-2</c:v>
                </c:pt>
                <c:pt idx="4">
                  <c:v>-9.097299999984898E-2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ACF-BC6F-DA11582FE93A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Sheet1!$A$27:$A$31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Sheet1!$C$27:$C$31</c:f>
              <c:numCache>
                <c:formatCode>General</c:formatCode>
                <c:ptCount val="5"/>
                <c:pt idx="0">
                  <c:v>6.1363287914446119E-2</c:v>
                </c:pt>
                <c:pt idx="1">
                  <c:v>6.1202879144275357E-3</c:v>
                </c:pt>
                <c:pt idx="2">
                  <c:v>-2.5079712085698702E-2</c:v>
                </c:pt>
                <c:pt idx="3">
                  <c:v>-8.4381712085587424E-2</c:v>
                </c:pt>
                <c:pt idx="4">
                  <c:v>-0.12421071208564172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ACF-BC6F-DA11582FE93A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Sheet1!$A$37:$A$41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Sheet1!$C$37:$C$41</c:f>
              <c:numCache>
                <c:formatCode>General</c:formatCode>
                <c:ptCount val="5"/>
                <c:pt idx="0">
                  <c:v>6.5553000000136308E-2</c:v>
                </c:pt>
                <c:pt idx="1">
                  <c:v>1.0310000000117725E-2</c:v>
                </c:pt>
                <c:pt idx="2">
                  <c:v>-2.0890000000008513E-2</c:v>
                </c:pt>
                <c:pt idx="3">
                  <c:v>-8.0191999999897234E-2</c:v>
                </c:pt>
                <c:pt idx="4">
                  <c:v>-0.12002099999995153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ACF-BC6F-DA11582F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7</xdr:row>
      <xdr:rowOff>180975</xdr:rowOff>
    </xdr:from>
    <xdr:to>
      <xdr:col>16</xdr:col>
      <xdr:colOff>247650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A8B-4421-42B0-B66A-951E5B13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31</xdr:row>
      <xdr:rowOff>108550</xdr:rowOff>
    </xdr:from>
    <xdr:to>
      <xdr:col>7</xdr:col>
      <xdr:colOff>557705</xdr:colOff>
      <xdr:row>51</xdr:row>
      <xdr:rowOff>132364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AD7C-4670-45B2-929C-6ECB2CE5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794023</xdr:colOff>
      <xdr:row>31</xdr:row>
      <xdr:rowOff>100670</xdr:rowOff>
    </xdr:from>
    <xdr:to>
      <xdr:col>14</xdr:col>
      <xdr:colOff>499241</xdr:colOff>
      <xdr:row>51</xdr:row>
      <xdr:rowOff>95908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088F7-C37C-4677-B644-82FD40FF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9F2-1F12-4618-8D99-D72DBF5594F3}">
  <dimension ref="A1:K41"/>
  <sheetViews>
    <sheetView tabSelected="1" topLeftCell="B1" zoomScale="145" zoomScaleNormal="145" workbookViewId="0">
      <selection activeCell="H7" sqref="H7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6" max="6" width="14.42578125" customWidth="1"/>
    <col min="9" max="9" width="12" customWidth="1"/>
    <col min="10" max="10" width="12.85546875" customWidth="1"/>
    <col min="11" max="11" width="12.7109375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2</v>
      </c>
      <c r="F1" t="s">
        <v>11</v>
      </c>
      <c r="G1" t="s">
        <v>12</v>
      </c>
      <c r="I1" t="s">
        <v>14</v>
      </c>
      <c r="J1" t="s">
        <v>15</v>
      </c>
      <c r="K1" t="s">
        <v>16</v>
      </c>
    </row>
    <row r="2" spans="1:11" x14ac:dyDescent="0.25">
      <c r="A2" t="s">
        <v>3</v>
      </c>
      <c r="B2" s="1">
        <v>1869.9151139999999</v>
      </c>
      <c r="C2" s="1">
        <v>1968.8168840000001</v>
      </c>
      <c r="D2" s="1">
        <v>98.900898999999995</v>
      </c>
      <c r="F2" s="1">
        <v>1534782</v>
      </c>
      <c r="G2">
        <f>F2/$F$7</f>
        <v>0.32510382558572543</v>
      </c>
      <c r="I2">
        <f>B2*$G2</f>
        <v>607.91655708196788</v>
      </c>
      <c r="J2">
        <f t="shared" ref="J2:K2" si="0">C2*$G2</f>
        <v>640.06990086616747</v>
      </c>
      <c r="K2">
        <f t="shared" si="0"/>
        <v>32.153060618767448</v>
      </c>
    </row>
    <row r="3" spans="1:11" x14ac:dyDescent="0.25">
      <c r="A3" t="s">
        <v>4</v>
      </c>
      <c r="B3" s="1">
        <v>1869.8569010000001</v>
      </c>
      <c r="C3" s="1">
        <v>1968.7616410000001</v>
      </c>
      <c r="D3" s="1">
        <v>98.904615000000007</v>
      </c>
      <c r="F3" s="1">
        <v>1408901</v>
      </c>
      <c r="G3">
        <f t="shared" ref="G3:G6" si="1">F3/$F$7</f>
        <v>0.29843919525480112</v>
      </c>
      <c r="I3">
        <f>B3*$G3</f>
        <v>558.03858877607638</v>
      </c>
      <c r="J3">
        <f t="shared" ref="J3:K6" si="2">C3*$G3</f>
        <v>587.55563978856162</v>
      </c>
      <c r="K3">
        <f t="shared" si="2"/>
        <v>29.517013707585932</v>
      </c>
    </row>
    <row r="4" spans="1:11" x14ac:dyDescent="0.25">
      <c r="A4" t="s">
        <v>5</v>
      </c>
      <c r="B4" s="1">
        <v>1869.818773</v>
      </c>
      <c r="C4" s="1">
        <v>1968.7304409999999</v>
      </c>
      <c r="D4" s="1">
        <v>98.911882000000006</v>
      </c>
      <c r="F4" s="1">
        <v>947237</v>
      </c>
      <c r="G4">
        <f t="shared" si="1"/>
        <v>0.20064763102274186</v>
      </c>
      <c r="I4">
        <f t="shared" ref="I4:I6" si="3">B4*$G4</f>
        <v>375.1747072442999</v>
      </c>
      <c r="J4">
        <f t="shared" si="2"/>
        <v>395.02109910900782</v>
      </c>
      <c r="K4">
        <f t="shared" si="2"/>
        <v>19.846434803300983</v>
      </c>
    </row>
    <row r="5" spans="1:11" x14ac:dyDescent="0.25">
      <c r="A5" t="s">
        <v>6</v>
      </c>
      <c r="B5" s="1">
        <v>1869.76098</v>
      </c>
      <c r="C5" s="1">
        <v>1968.671139</v>
      </c>
      <c r="D5" s="1">
        <v>98.910933999999997</v>
      </c>
      <c r="F5" s="1">
        <v>603742</v>
      </c>
      <c r="G5">
        <f t="shared" si="1"/>
        <v>0.12788710961346761</v>
      </c>
      <c r="I5">
        <f t="shared" si="3"/>
        <v>239.11832740024462</v>
      </c>
      <c r="J5">
        <f t="shared" si="2"/>
        <v>251.76766174616313</v>
      </c>
      <c r="K5">
        <f t="shared" si="2"/>
        <v>12.64943345842846</v>
      </c>
    </row>
    <row r="6" spans="1:11" x14ac:dyDescent="0.25">
      <c r="A6" t="s">
        <v>8</v>
      </c>
      <c r="B6" s="1">
        <v>1869.7321589999999</v>
      </c>
      <c r="C6" s="1">
        <v>1968.63131</v>
      </c>
      <c r="D6" s="1">
        <v>98.913696000000002</v>
      </c>
      <c r="F6" s="1">
        <v>226236</v>
      </c>
      <c r="G6">
        <f t="shared" si="1"/>
        <v>4.7922238523264007E-2</v>
      </c>
      <c r="I6">
        <f t="shared" si="3"/>
        <v>89.601750498215381</v>
      </c>
      <c r="J6">
        <f t="shared" si="2"/>
        <v>94.341219202185684</v>
      </c>
      <c r="K6">
        <f t="shared" si="2"/>
        <v>4.7401657329296247</v>
      </c>
    </row>
    <row r="7" spans="1:11" x14ac:dyDescent="0.25">
      <c r="F7" s="5">
        <f>SUM(F2:F6)</f>
        <v>4720898</v>
      </c>
    </row>
    <row r="9" spans="1:11" x14ac:dyDescent="0.25">
      <c r="A9" t="s">
        <v>9</v>
      </c>
      <c r="B9" s="6">
        <f>AVERAGE(B2:B6)</f>
        <v>1869.8167853999998</v>
      </c>
      <c r="C9" s="6">
        <f>AVERAGE(C2:C6)</f>
        <v>1968.7222829999998</v>
      </c>
      <c r="D9" s="6">
        <f>AVERAGE(D2:D6)</f>
        <v>98.908405200000004</v>
      </c>
    </row>
    <row r="10" spans="1:11" x14ac:dyDescent="0.25">
      <c r="A10" t="s">
        <v>13</v>
      </c>
      <c r="B10" s="6">
        <f>SUM(I2:I6)</f>
        <v>1869.8499310008042</v>
      </c>
      <c r="C10" s="6">
        <f>SUM(J2:J6)</f>
        <v>1968.7555207120856</v>
      </c>
      <c r="D10" s="6">
        <f>SUM(K2:K6)</f>
        <v>98.906108321012454</v>
      </c>
    </row>
    <row r="11" spans="1:11" x14ac:dyDescent="0.25">
      <c r="A11" t="s">
        <v>10</v>
      </c>
      <c r="B11" s="1">
        <v>1869.8504760000001</v>
      </c>
      <c r="C11" s="1">
        <v>1968.7513309999999</v>
      </c>
      <c r="D11" s="1">
        <v>98.900855000000007</v>
      </c>
    </row>
    <row r="15" spans="1:11" x14ac:dyDescent="0.25">
      <c r="A15" s="7" t="s">
        <v>17</v>
      </c>
      <c r="B15" s="7"/>
      <c r="C15" s="7"/>
      <c r="D15" s="7"/>
    </row>
    <row r="16" spans="1:11" ht="15.75" thickBot="1" x14ac:dyDescent="0.3">
      <c r="A16" t="s">
        <v>7</v>
      </c>
      <c r="B16" t="s">
        <v>0</v>
      </c>
      <c r="C16" t="s">
        <v>1</v>
      </c>
      <c r="D16" t="s">
        <v>2</v>
      </c>
    </row>
    <row r="17" spans="1:4" x14ac:dyDescent="0.25">
      <c r="A17" t="s">
        <v>3</v>
      </c>
      <c r="B17">
        <f t="shared" ref="B17:D21" si="4">B2-B$9</f>
        <v>9.8328600000058941E-2</v>
      </c>
      <c r="C17">
        <f t="shared" si="4"/>
        <v>9.4601000000238855E-2</v>
      </c>
      <c r="D17" s="2">
        <f t="shared" si="4"/>
        <v>-7.5062000000087892E-3</v>
      </c>
    </row>
    <row r="18" spans="1:4" x14ac:dyDescent="0.25">
      <c r="A18" t="s">
        <v>4</v>
      </c>
      <c r="B18">
        <f t="shared" si="4"/>
        <v>4.011560000026293E-2</v>
      </c>
      <c r="C18">
        <f t="shared" si="4"/>
        <v>3.9358000000220272E-2</v>
      </c>
      <c r="D18" s="3">
        <f t="shared" si="4"/>
        <v>-3.7901999999974123E-3</v>
      </c>
    </row>
    <row r="19" spans="1:4" x14ac:dyDescent="0.25">
      <c r="A19" t="s">
        <v>5</v>
      </c>
      <c r="B19">
        <f t="shared" si="4"/>
        <v>1.9876000001204375E-3</v>
      </c>
      <c r="C19">
        <f t="shared" si="4"/>
        <v>8.1580000000940345E-3</v>
      </c>
      <c r="D19" s="3">
        <f t="shared" si="4"/>
        <v>3.4768000000013899E-3</v>
      </c>
    </row>
    <row r="20" spans="1:4" x14ac:dyDescent="0.25">
      <c r="A20" t="s">
        <v>6</v>
      </c>
      <c r="B20">
        <f t="shared" si="4"/>
        <v>-5.5805399999826477E-2</v>
      </c>
      <c r="C20">
        <f t="shared" si="4"/>
        <v>-5.1143999999794687E-2</v>
      </c>
      <c r="D20" s="3">
        <f t="shared" si="4"/>
        <v>2.5287999999932254E-3</v>
      </c>
    </row>
    <row r="21" spans="1:4" ht="15.75" thickBot="1" x14ac:dyDescent="0.3">
      <c r="A21" t="s">
        <v>8</v>
      </c>
      <c r="B21">
        <f t="shared" si="4"/>
        <v>-8.462639999993371E-2</v>
      </c>
      <c r="C21">
        <f t="shared" si="4"/>
        <v>-9.097299999984898E-2</v>
      </c>
      <c r="D21" s="4">
        <f t="shared" si="4"/>
        <v>5.2907999999973754E-3</v>
      </c>
    </row>
    <row r="25" spans="1:4" x14ac:dyDescent="0.25">
      <c r="A25" s="7" t="s">
        <v>18</v>
      </c>
      <c r="B25" s="7"/>
      <c r="C25" s="7"/>
      <c r="D25" s="7"/>
    </row>
    <row r="26" spans="1:4" ht="15.75" thickBot="1" x14ac:dyDescent="0.3">
      <c r="A26" t="s">
        <v>7</v>
      </c>
      <c r="B26" t="s">
        <v>0</v>
      </c>
      <c r="C26" t="s">
        <v>1</v>
      </c>
      <c r="D26" t="s">
        <v>2</v>
      </c>
    </row>
    <row r="27" spans="1:4" x14ac:dyDescent="0.25">
      <c r="A27" t="s">
        <v>3</v>
      </c>
      <c r="B27">
        <f t="shared" ref="B27:D31" si="5">B2-B$10</f>
        <v>6.518299919571291E-2</v>
      </c>
      <c r="C27">
        <f t="shared" si="5"/>
        <v>6.1363287914446119E-2</v>
      </c>
      <c r="D27" s="2">
        <f t="shared" si="5"/>
        <v>-5.2093210124581901E-3</v>
      </c>
    </row>
    <row r="28" spans="1:4" x14ac:dyDescent="0.25">
      <c r="A28" t="s">
        <v>4</v>
      </c>
      <c r="B28">
        <f t="shared" si="5"/>
        <v>6.9699991959168983E-3</v>
      </c>
      <c r="C28">
        <f t="shared" si="5"/>
        <v>6.1202879144275357E-3</v>
      </c>
      <c r="D28" s="3">
        <f t="shared" si="5"/>
        <v>-1.4933210124468133E-3</v>
      </c>
    </row>
    <row r="29" spans="1:4" x14ac:dyDescent="0.25">
      <c r="A29" t="s">
        <v>5</v>
      </c>
      <c r="B29">
        <f t="shared" si="5"/>
        <v>-3.1158000804225594E-2</v>
      </c>
      <c r="C29">
        <f t="shared" si="5"/>
        <v>-2.5079712085698702E-2</v>
      </c>
      <c r="D29" s="3">
        <f t="shared" si="5"/>
        <v>5.7736789875519889E-3</v>
      </c>
    </row>
    <row r="30" spans="1:4" x14ac:dyDescent="0.25">
      <c r="A30" t="s">
        <v>6</v>
      </c>
      <c r="B30">
        <f t="shared" si="5"/>
        <v>-8.8951000804172509E-2</v>
      </c>
      <c r="C30">
        <f t="shared" si="5"/>
        <v>-8.4381712085587424E-2</v>
      </c>
      <c r="D30" s="3">
        <f t="shared" si="5"/>
        <v>4.8256789875438244E-3</v>
      </c>
    </row>
    <row r="31" spans="1:4" ht="15.75" thickBot="1" x14ac:dyDescent="0.3">
      <c r="A31" t="s">
        <v>8</v>
      </c>
      <c r="B31">
        <f t="shared" si="5"/>
        <v>-0.11777200080427974</v>
      </c>
      <c r="C31">
        <f t="shared" si="5"/>
        <v>-0.12421071208564172</v>
      </c>
      <c r="D31" s="4">
        <f t="shared" si="5"/>
        <v>7.5876789875479744E-3</v>
      </c>
    </row>
    <row r="35" spans="1:4" x14ac:dyDescent="0.25">
      <c r="A35" s="7" t="s">
        <v>19</v>
      </c>
      <c r="B35" s="7"/>
      <c r="C35" s="7"/>
      <c r="D35" s="7"/>
    </row>
    <row r="36" spans="1:4" ht="15.75" thickBot="1" x14ac:dyDescent="0.3">
      <c r="A36" t="s">
        <v>7</v>
      </c>
      <c r="B36" t="s">
        <v>0</v>
      </c>
      <c r="C36" t="s">
        <v>1</v>
      </c>
      <c r="D36" t="s">
        <v>2</v>
      </c>
    </row>
    <row r="37" spans="1:4" x14ac:dyDescent="0.25">
      <c r="A37" t="s">
        <v>3</v>
      </c>
      <c r="B37">
        <f t="shared" ref="B37:D41" si="6">B2-B$11</f>
        <v>6.4637999999831663E-2</v>
      </c>
      <c r="C37">
        <f t="shared" si="6"/>
        <v>6.5553000000136308E-2</v>
      </c>
      <c r="D37" s="2">
        <f t="shared" si="6"/>
        <v>4.3999999988386662E-5</v>
      </c>
    </row>
    <row r="38" spans="1:4" x14ac:dyDescent="0.25">
      <c r="A38" t="s">
        <v>4</v>
      </c>
      <c r="B38">
        <f t="shared" si="6"/>
        <v>6.4250000000356522E-3</v>
      </c>
      <c r="C38">
        <f t="shared" si="6"/>
        <v>1.0310000000117725E-2</v>
      </c>
      <c r="D38" s="3">
        <f t="shared" si="6"/>
        <v>3.7599999999997635E-3</v>
      </c>
    </row>
    <row r="39" spans="1:4" x14ac:dyDescent="0.25">
      <c r="A39" t="s">
        <v>5</v>
      </c>
      <c r="B39">
        <f t="shared" si="6"/>
        <v>-3.170300000010684E-2</v>
      </c>
      <c r="C39">
        <f t="shared" si="6"/>
        <v>-2.0890000000008513E-2</v>
      </c>
      <c r="D39" s="3">
        <f t="shared" si="6"/>
        <v>1.1026999999998566E-2</v>
      </c>
    </row>
    <row r="40" spans="1:4" x14ac:dyDescent="0.25">
      <c r="A40" t="s">
        <v>6</v>
      </c>
      <c r="B40">
        <f t="shared" si="6"/>
        <v>-8.9496000000053755E-2</v>
      </c>
      <c r="C40">
        <f t="shared" si="6"/>
        <v>-8.0191999999897234E-2</v>
      </c>
      <c r="D40" s="3">
        <f t="shared" si="6"/>
        <v>1.0078999999990401E-2</v>
      </c>
    </row>
    <row r="41" spans="1:4" ht="15.75" thickBot="1" x14ac:dyDescent="0.3">
      <c r="A41" t="s">
        <v>8</v>
      </c>
      <c r="B41">
        <f t="shared" si="6"/>
        <v>-0.11831700000016099</v>
      </c>
      <c r="C41">
        <f t="shared" si="6"/>
        <v>-0.12002099999995153</v>
      </c>
      <c r="D41" s="4">
        <f t="shared" si="6"/>
        <v>1.2840999999994551E-2</v>
      </c>
    </row>
  </sheetData>
  <mergeCells count="3">
    <mergeCell ref="A15:D15"/>
    <mergeCell ref="A25:D25"/>
    <mergeCell ref="A35:D3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2021-05-07T15:45:14Z</dcterms:created>
  <dcterms:modified xsi:type="dcterms:W3CDTF">2021-05-07T19:54:50Z</dcterms:modified>
</cp:coreProperties>
</file>