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21060\Documents\Workspace\Learning\java\advent-of-code-2017\files\day23\"/>
    </mc:Choice>
  </mc:AlternateContent>
  <xr:revisionPtr revIDLastSave="0" documentId="13_ncr:1_{37B920C5-4008-4191-BF35-8965A55B782F}" xr6:coauthVersionLast="45" xr6:coauthVersionMax="45" xr10:uidLastSave="{00000000-0000-0000-0000-000000000000}"/>
  <bookViews>
    <workbookView xWindow="-108" yWindow="-108" windowWidth="23256" windowHeight="12576" xr2:uid="{9DD4944D-D784-44C8-9200-70088127B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12" i="1" l="1"/>
  <c r="AI31" i="1"/>
  <c r="AG31" i="1"/>
  <c r="AI28" i="1"/>
  <c r="AI27" i="1"/>
  <c r="AG28" i="1"/>
  <c r="AE31" i="1"/>
  <c r="AE28" i="1"/>
  <c r="AB31" i="1"/>
  <c r="AB28" i="1"/>
  <c r="V10" i="1"/>
  <c r="U14" i="1"/>
  <c r="S17" i="1"/>
  <c r="S14" i="1"/>
  <c r="P23" i="1"/>
  <c r="P19" i="1"/>
  <c r="P14" i="1"/>
  <c r="P13" i="1"/>
  <c r="P17" i="1"/>
  <c r="I10" i="1"/>
  <c r="J12" i="1" s="1"/>
  <c r="J13" i="1" s="1"/>
  <c r="J14" i="1" s="1"/>
  <c r="J15" i="1" s="1"/>
  <c r="J16" i="1" s="1"/>
  <c r="J17" i="1" s="1"/>
  <c r="J18" i="1" s="1"/>
  <c r="J19" i="1" s="1"/>
  <c r="J20" i="1" s="1"/>
  <c r="L12" i="1" s="1"/>
  <c r="L13" i="1" l="1"/>
  <c r="L14" i="1" s="1"/>
  <c r="L15" i="1" s="1"/>
  <c r="L17" i="1" s="1"/>
  <c r="L18" i="1" s="1"/>
  <c r="L19" i="1" s="1"/>
  <c r="L20" i="1" s="1"/>
  <c r="O12" i="1"/>
  <c r="O13" i="1" s="1"/>
  <c r="O14" i="1" s="1"/>
  <c r="O15" i="1" s="1"/>
  <c r="O17" i="1" s="1"/>
  <c r="O18" i="1" s="1"/>
  <c r="O19" i="1" s="1"/>
  <c r="O20" i="1" s="1"/>
  <c r="O21" i="1" s="1"/>
  <c r="O22" i="1" s="1"/>
  <c r="O23" i="1" s="1"/>
  <c r="O24" i="1" s="1"/>
  <c r="R11" i="1" s="1"/>
  <c r="R12" i="1" s="1"/>
  <c r="R13" i="1" s="1"/>
  <c r="R14" i="1" s="1"/>
  <c r="R15" i="1" s="1"/>
  <c r="R17" i="1" s="1"/>
  <c r="R18" i="1" s="1"/>
  <c r="R19" i="1" s="1"/>
  <c r="R20" i="1" s="1"/>
  <c r="T12" i="1" s="1"/>
  <c r="T13" i="1" l="1"/>
  <c r="T14" i="1" s="1"/>
  <c r="T15" i="1" s="1"/>
  <c r="T17" i="1" s="1"/>
  <c r="T18" i="1" s="1"/>
  <c r="T19" i="1" s="1"/>
  <c r="T20" i="1" s="1"/>
  <c r="W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Rogers, Daniel A</author>
  </authors>
  <commentList>
    <comment ref="B26" authorId="0" shapeId="0" xr:uid="{8B474134-8D72-4B0A-8F40-1F69F683D978}">
      <text>
        <r>
          <rPr>
            <b/>
            <sz val="9"/>
            <color indexed="81"/>
            <rFont val="Tahoma"/>
            <charset val="1"/>
          </rPr>
          <t>Rogers, Daniel A:</t>
        </r>
        <r>
          <rPr>
            <sz val="9"/>
            <color indexed="81"/>
            <rFont val="Tahoma"/>
            <charset val="1"/>
          </rPr>
          <t xml:space="preserve">
Only line that modifies "h"</t>
        </r>
      </text>
    </comment>
  </commentList>
</comments>
</file>

<file path=xl/sharedStrings.xml><?xml version="1.0" encoding="utf-8"?>
<sst xmlns="http://schemas.openxmlformats.org/spreadsheetml/2006/main" count="165" uniqueCount="106">
  <si>
    <t>set b 57</t>
  </si>
  <si>
    <t>set c b</t>
  </si>
  <si>
    <t>mul b 100</t>
  </si>
  <si>
    <t>sub b -100000</t>
  </si>
  <si>
    <t>sub c -17000</t>
  </si>
  <si>
    <t>set f 1</t>
  </si>
  <si>
    <t>set d 2</t>
  </si>
  <si>
    <t>set e 2</t>
  </si>
  <si>
    <t>set g d</t>
  </si>
  <si>
    <t>mul g e</t>
  </si>
  <si>
    <t>sub g b</t>
  </si>
  <si>
    <t>jnz g 2</t>
  </si>
  <si>
    <t>set f 0</t>
  </si>
  <si>
    <t>sub e -1</t>
  </si>
  <si>
    <t>set g e</t>
  </si>
  <si>
    <t>jnz g -8</t>
  </si>
  <si>
    <t>sub d -1</t>
  </si>
  <si>
    <t>jnz g -13</t>
  </si>
  <si>
    <t>jnz f 2</t>
  </si>
  <si>
    <t>sub h -1</t>
  </si>
  <si>
    <t>set g b</t>
  </si>
  <si>
    <t>sub g c</t>
  </si>
  <si>
    <t>sub b -17</t>
  </si>
  <si>
    <t>jnz a 2</t>
  </si>
  <si>
    <t>jumps first time, because a=1 in run mode</t>
  </si>
  <si>
    <t>jnz 1 5</t>
  </si>
  <si>
    <t>always jumps</t>
  </si>
  <si>
    <t>always jumps - will jump to END</t>
  </si>
  <si>
    <t>jnz 1 -23</t>
  </si>
  <si>
    <t>jnz 1 3</t>
  </si>
  <si>
    <t>b=57</t>
  </si>
  <si>
    <t>f=1</t>
  </si>
  <si>
    <t>d=2</t>
  </si>
  <si>
    <t>e=2</t>
  </si>
  <si>
    <t>g=2</t>
  </si>
  <si>
    <t>f=0</t>
  </si>
  <si>
    <t>g=8</t>
  </si>
  <si>
    <t>h=1</t>
  </si>
  <si>
    <t>c=57</t>
  </si>
  <si>
    <t>b=5700</t>
  </si>
  <si>
    <t>b=105700</t>
  </si>
  <si>
    <t>c=105700</t>
  </si>
  <si>
    <t>g=105700</t>
  </si>
  <si>
    <t>e=105700</t>
  </si>
  <si>
    <t>c=122700</t>
  </si>
  <si>
    <t>g=4 (always true if we run 10-13)</t>
  </si>
  <si>
    <t>g=2 (always true if we run 10)</t>
  </si>
  <si>
    <t>g=-105696</t>
  </si>
  <si>
    <t>jumps first time</t>
  </si>
  <si>
    <t>e=3</t>
  </si>
  <si>
    <t>g=3</t>
  </si>
  <si>
    <t>d=3</t>
  </si>
  <si>
    <t>h=3</t>
  </si>
  <si>
    <t>g=-105697</t>
  </si>
  <si>
    <t>g=6</t>
  </si>
  <si>
    <t>jumps again</t>
  </si>
  <si>
    <t>g=-105694</t>
  </si>
  <si>
    <t>e=4</t>
  </si>
  <si>
    <t>g=4</t>
  </si>
  <si>
    <t>jump again</t>
  </si>
  <si>
    <t>g=-105692</t>
  </si>
  <si>
    <t>jumps</t>
  </si>
  <si>
    <t>e=5</t>
  </si>
  <si>
    <t>g=5</t>
  </si>
  <si>
    <t>g=-105695</t>
  </si>
  <si>
    <t>…</t>
  </si>
  <si>
    <t>g=0</t>
  </si>
  <si>
    <t>no jump</t>
  </si>
  <si>
    <t>g=-52849</t>
  </si>
  <si>
    <t>…steps…</t>
  </si>
  <si>
    <t>e=52851</t>
  </si>
  <si>
    <t>g=52851</t>
  </si>
  <si>
    <t>g=105702</t>
  </si>
  <si>
    <t>e=52852</t>
  </si>
  <si>
    <t>g=52852</t>
  </si>
  <si>
    <t>g=-52848</t>
  </si>
  <si>
    <t>jump to 11</t>
  </si>
  <si>
    <t>jump</t>
  </si>
  <si>
    <t>g=-1056797</t>
  </si>
  <si>
    <t>g=9</t>
  </si>
  <si>
    <t>g=317097</t>
  </si>
  <si>
    <t>g=211397</t>
  </si>
  <si>
    <t>d=4</t>
  </si>
  <si>
    <t>… assume g= 0</t>
  </si>
  <si>
    <t>skip</t>
  </si>
  <si>
    <t>jumps to 9</t>
  </si>
  <si>
    <t>g=105717</t>
  </si>
  <si>
    <t>g=105734</t>
  </si>
  <si>
    <t>h=2</t>
  </si>
  <si>
    <t>h=1001</t>
  </si>
  <si>
    <t>g=122700</t>
  </si>
  <si>
    <t>jump to END!</t>
  </si>
  <si>
    <t>Analysis</t>
  </si>
  <si>
    <t>Command 26 is the only one that modifies register h</t>
  </si>
  <si>
    <t>It adds 1 each time</t>
  </si>
  <si>
    <t>Command 26 is skipped (by command 25) if f is not zero</t>
  </si>
  <si>
    <t>h=1000</t>
  </si>
  <si>
    <t>In the outer loop b is stepping up from 105700 through 122700, incrementing by 17 each time</t>
  </si>
  <si>
    <t>If we added 1 to h each time, we'd get h=1001, but this was too high</t>
  </si>
  <si>
    <t>The inner loop is stepping through value of d from d=2 to d=105700</t>
  </si>
  <si>
    <t>For each d it sets:</t>
  </si>
  <si>
    <t xml:space="preserve">  e = 2</t>
  </si>
  <si>
    <t xml:space="preserve">  g = d * e - b</t>
  </si>
  <si>
    <t>It then iterates through steps to see if g is evenly divisible by d.</t>
  </si>
  <si>
    <t>If any of the d values are evenly divisible, it sets f = 0 which triggers h++</t>
  </si>
  <si>
    <t>The loop runs through for d=2 but not for d=105700.  The last d it checks is 105699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</si>
</sst>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2228-D1D5-4D85-BF88-FF9B29F41D9F}">
  <dimension ref="A1:AJ48"/>
  <sheetViews>
    <sheetView tabSelected="1" workbookViewId="0">
      <pane xSplit="4" ySplit="11" topLeftCell="E24" activePane="bottomRight" state="frozen"/>
      <selection pane="topRight" activeCell="E1" sqref="E1"/>
      <selection pane="bottomLeft" activeCell="A12" sqref="A12"/>
      <selection pane="bottomRight" activeCell="E28" sqref="E28"/>
    </sheetView>
  </sheetViews>
  <sheetFormatPr defaultRowHeight="14.4" x14ac:dyDescent="0.3"/>
  <cols>
    <col min="2" max="2" width="13.6640625" customWidth="1"/>
    <col min="3" max="3" width="5" customWidth="1"/>
    <col min="4" max="4" width="35.33203125" bestFit="1" customWidth="1"/>
    <col min="6" max="6" width="10.5546875" bestFit="1" customWidth="1"/>
    <col min="8" max="8" width="9.77734375" bestFit="1" customWidth="1"/>
    <col min="11" max="11" width="9.77734375" bestFit="1" customWidth="1"/>
    <col min="12" max="12" width="9.77734375" customWidth="1"/>
    <col min="17" max="17" width="3" customWidth="1"/>
    <col min="18" max="18" width="9" customWidth="1"/>
    <col min="19" max="19" width="11.33203125" customWidth="1"/>
    <col min="20" max="20" width="9.5546875" customWidth="1"/>
    <col min="24" max="24" width="9.5546875" customWidth="1"/>
    <col min="27" max="27" width="12.6640625" bestFit="1" customWidth="1"/>
    <col min="28" max="28" width="10.44140625" bestFit="1" customWidth="1"/>
    <col min="29" max="29" width="10.44140625" customWidth="1"/>
    <col min="35" max="35" width="10.77734375" customWidth="1"/>
    <col min="36" max="36" width="12.109375" customWidth="1"/>
  </cols>
  <sheetData>
    <row r="1" spans="1:26" x14ac:dyDescent="0.3">
      <c r="A1">
        <v>1</v>
      </c>
      <c r="B1" t="s">
        <v>0</v>
      </c>
      <c r="C1">
        <v>1</v>
      </c>
      <c r="D1" t="s">
        <v>30</v>
      </c>
    </row>
    <row r="2" spans="1:26" x14ac:dyDescent="0.3">
      <c r="A2">
        <v>2</v>
      </c>
      <c r="B2" t="s">
        <v>1</v>
      </c>
      <c r="C2">
        <v>2</v>
      </c>
      <c r="D2" t="s">
        <v>38</v>
      </c>
    </row>
    <row r="3" spans="1:26" x14ac:dyDescent="0.3">
      <c r="A3">
        <v>3</v>
      </c>
      <c r="B3" t="s">
        <v>23</v>
      </c>
      <c r="C3">
        <v>3</v>
      </c>
      <c r="D3" t="s">
        <v>24</v>
      </c>
    </row>
    <row r="4" spans="1:26" x14ac:dyDescent="0.3">
      <c r="A4">
        <v>4</v>
      </c>
      <c r="B4" t="s">
        <v>25</v>
      </c>
      <c r="D4" t="s">
        <v>26</v>
      </c>
    </row>
    <row r="5" spans="1:26" x14ac:dyDescent="0.3">
      <c r="A5">
        <v>5</v>
      </c>
      <c r="B5" t="s">
        <v>2</v>
      </c>
      <c r="C5">
        <v>4</v>
      </c>
      <c r="D5" t="s">
        <v>39</v>
      </c>
    </row>
    <row r="6" spans="1:26" x14ac:dyDescent="0.3">
      <c r="A6">
        <v>6</v>
      </c>
      <c r="B6" t="s">
        <v>3</v>
      </c>
      <c r="C6">
        <v>5</v>
      </c>
      <c r="D6" t="s">
        <v>40</v>
      </c>
    </row>
    <row r="7" spans="1:26" x14ac:dyDescent="0.3">
      <c r="A7">
        <v>7</v>
      </c>
      <c r="B7" t="s">
        <v>1</v>
      </c>
      <c r="C7">
        <v>6</v>
      </c>
      <c r="D7" t="s">
        <v>41</v>
      </c>
    </row>
    <row r="8" spans="1:26" x14ac:dyDescent="0.3">
      <c r="A8">
        <v>8</v>
      </c>
      <c r="B8" t="s">
        <v>4</v>
      </c>
      <c r="C8">
        <v>7</v>
      </c>
      <c r="D8" t="s">
        <v>44</v>
      </c>
    </row>
    <row r="9" spans="1:26" x14ac:dyDescent="0.3">
      <c r="A9">
        <v>9</v>
      </c>
      <c r="B9" s="1" t="s">
        <v>5</v>
      </c>
      <c r="C9">
        <v>8</v>
      </c>
      <c r="D9" t="s">
        <v>31</v>
      </c>
      <c r="I9" t="s">
        <v>69</v>
      </c>
      <c r="N9" t="s">
        <v>69</v>
      </c>
      <c r="V9" t="s">
        <v>69</v>
      </c>
    </row>
    <row r="10" spans="1:26" x14ac:dyDescent="0.3">
      <c r="A10">
        <v>10</v>
      </c>
      <c r="B10" t="s">
        <v>6</v>
      </c>
      <c r="C10">
        <v>9</v>
      </c>
      <c r="D10" s="2" t="s">
        <v>32</v>
      </c>
      <c r="I10">
        <f>105692/2</f>
        <v>52846</v>
      </c>
      <c r="N10">
        <v>52848</v>
      </c>
      <c r="V10">
        <f>105696</f>
        <v>105696</v>
      </c>
    </row>
    <row r="11" spans="1:26" x14ac:dyDescent="0.3">
      <c r="A11">
        <v>11</v>
      </c>
      <c r="B11" t="s">
        <v>7</v>
      </c>
      <c r="C11">
        <v>10</v>
      </c>
      <c r="D11" t="s">
        <v>33</v>
      </c>
      <c r="R11">
        <f>O24+1</f>
        <v>845600</v>
      </c>
      <c r="S11" t="s">
        <v>33</v>
      </c>
      <c r="Y11">
        <v>1691189</v>
      </c>
      <c r="Z11" t="s">
        <v>33</v>
      </c>
    </row>
    <row r="12" spans="1:26" x14ac:dyDescent="0.3">
      <c r="A12">
        <v>12</v>
      </c>
      <c r="B12" t="s">
        <v>8</v>
      </c>
      <c r="C12">
        <v>11</v>
      </c>
      <c r="D12" t="s">
        <v>46</v>
      </c>
      <c r="E12">
        <v>19</v>
      </c>
      <c r="F12" t="s">
        <v>34</v>
      </c>
      <c r="G12">
        <v>27</v>
      </c>
      <c r="H12" t="s">
        <v>34</v>
      </c>
      <c r="J12">
        <f>G12+(8*I10)</f>
        <v>422795</v>
      </c>
      <c r="K12" t="s">
        <v>34</v>
      </c>
      <c r="L12">
        <f>J20+1</f>
        <v>422804</v>
      </c>
      <c r="M12" t="s">
        <v>34</v>
      </c>
      <c r="O12">
        <f>L12+(N10*8)</f>
        <v>845588</v>
      </c>
      <c r="P12" t="s">
        <v>34</v>
      </c>
      <c r="R12">
        <f>R11+1</f>
        <v>845601</v>
      </c>
      <c r="S12" t="s">
        <v>50</v>
      </c>
      <c r="T12">
        <f>R20+1</f>
        <v>845609</v>
      </c>
      <c r="U12" t="s">
        <v>50</v>
      </c>
      <c r="W12">
        <f>T12+(8*V10)</f>
        <v>1691177</v>
      </c>
      <c r="X12" t="s">
        <v>50</v>
      </c>
      <c r="Y12">
        <f>Y11+1</f>
        <v>1691190</v>
      </c>
      <c r="Z12" t="s">
        <v>58</v>
      </c>
    </row>
    <row r="13" spans="1:26" x14ac:dyDescent="0.3">
      <c r="A13">
        <v>13</v>
      </c>
      <c r="B13" t="s">
        <v>9</v>
      </c>
      <c r="C13">
        <v>12</v>
      </c>
      <c r="D13" t="s">
        <v>45</v>
      </c>
      <c r="E13">
        <v>20</v>
      </c>
      <c r="F13" t="s">
        <v>54</v>
      </c>
      <c r="G13">
        <v>28</v>
      </c>
      <c r="H13" t="s">
        <v>36</v>
      </c>
      <c r="J13">
        <f>J12+1</f>
        <v>422796</v>
      </c>
      <c r="K13" t="s">
        <v>42</v>
      </c>
      <c r="L13">
        <f>L12+1</f>
        <v>422805</v>
      </c>
      <c r="M13" t="s">
        <v>72</v>
      </c>
      <c r="O13">
        <f>O12+1</f>
        <v>845589</v>
      </c>
      <c r="P13" t="str">
        <f>"g="&amp;(105702+2*N10)</f>
        <v>g=211398</v>
      </c>
      <c r="R13">
        <f t="shared" ref="R13:R15" si="0">R12+1</f>
        <v>845602</v>
      </c>
      <c r="S13" t="s">
        <v>54</v>
      </c>
      <c r="T13">
        <f>T12+1</f>
        <v>845610</v>
      </c>
      <c r="U13" t="s">
        <v>79</v>
      </c>
      <c r="X13" t="s">
        <v>80</v>
      </c>
      <c r="Z13" t="s">
        <v>36</v>
      </c>
    </row>
    <row r="14" spans="1:26" x14ac:dyDescent="0.3">
      <c r="A14">
        <v>14</v>
      </c>
      <c r="B14" t="s">
        <v>10</v>
      </c>
      <c r="C14">
        <v>13</v>
      </c>
      <c r="D14" t="s">
        <v>47</v>
      </c>
      <c r="E14">
        <v>21</v>
      </c>
      <c r="F14" t="s">
        <v>56</v>
      </c>
      <c r="G14">
        <v>29</v>
      </c>
      <c r="H14" t="s">
        <v>60</v>
      </c>
      <c r="J14">
        <f t="shared" ref="J14:L20" si="1">J13+1</f>
        <v>422797</v>
      </c>
      <c r="K14" t="s">
        <v>66</v>
      </c>
      <c r="L14">
        <f t="shared" ref="L14:L15" si="2">L13+1</f>
        <v>422806</v>
      </c>
      <c r="M14" t="s">
        <v>34</v>
      </c>
      <c r="O14">
        <f t="shared" ref="O14:O15" si="3">O13+1</f>
        <v>845590</v>
      </c>
      <c r="P14" t="str">
        <f>"g="&amp;(2+N10*2)</f>
        <v>g=105698</v>
      </c>
      <c r="R14">
        <f t="shared" si="0"/>
        <v>845603</v>
      </c>
      <c r="S14" t="str">
        <f>"g="&amp;(6-105700)</f>
        <v>g=-105694</v>
      </c>
      <c r="T14">
        <f>T13+1</f>
        <v>845611</v>
      </c>
      <c r="U14" t="str">
        <f>"g="&amp;(9-105700)</f>
        <v>g=-105691</v>
      </c>
      <c r="X14" t="s">
        <v>81</v>
      </c>
    </row>
    <row r="15" spans="1:26" x14ac:dyDescent="0.3">
      <c r="A15">
        <v>15</v>
      </c>
      <c r="B15" t="s">
        <v>11</v>
      </c>
      <c r="C15">
        <v>14</v>
      </c>
      <c r="D15" t="s">
        <v>48</v>
      </c>
      <c r="E15">
        <v>22</v>
      </c>
      <c r="F15" t="s">
        <v>55</v>
      </c>
      <c r="G15">
        <v>30</v>
      </c>
      <c r="H15" t="s">
        <v>61</v>
      </c>
      <c r="J15">
        <f t="shared" si="1"/>
        <v>422798</v>
      </c>
      <c r="K15" t="s">
        <v>67</v>
      </c>
      <c r="L15">
        <f t="shared" si="2"/>
        <v>422807</v>
      </c>
      <c r="M15" t="s">
        <v>61</v>
      </c>
      <c r="O15">
        <f t="shared" si="3"/>
        <v>845591</v>
      </c>
      <c r="P15" t="s">
        <v>61</v>
      </c>
      <c r="R15">
        <f t="shared" si="0"/>
        <v>845604</v>
      </c>
      <c r="S15" t="s">
        <v>61</v>
      </c>
      <c r="T15">
        <f>T14+1</f>
        <v>845612</v>
      </c>
      <c r="U15" t="s">
        <v>61</v>
      </c>
      <c r="X15" t="s">
        <v>61</v>
      </c>
    </row>
    <row r="16" spans="1:26" x14ac:dyDescent="0.3">
      <c r="A16">
        <v>16</v>
      </c>
      <c r="B16" s="1" t="s">
        <v>12</v>
      </c>
      <c r="J16">
        <f t="shared" si="1"/>
        <v>422799</v>
      </c>
      <c r="K16" s="1" t="s">
        <v>35</v>
      </c>
    </row>
    <row r="17" spans="1:36" x14ac:dyDescent="0.3">
      <c r="A17">
        <v>17</v>
      </c>
      <c r="B17" t="s">
        <v>13</v>
      </c>
      <c r="C17">
        <v>15</v>
      </c>
      <c r="D17" t="s">
        <v>49</v>
      </c>
      <c r="E17">
        <v>23</v>
      </c>
      <c r="F17" t="s">
        <v>57</v>
      </c>
      <c r="G17">
        <v>31</v>
      </c>
      <c r="H17" t="s">
        <v>62</v>
      </c>
      <c r="J17">
        <f t="shared" si="1"/>
        <v>422800</v>
      </c>
      <c r="K17" t="s">
        <v>70</v>
      </c>
      <c r="L17">
        <f>L15+1</f>
        <v>422808</v>
      </c>
      <c r="M17" t="s">
        <v>73</v>
      </c>
      <c r="O17">
        <f>O15+1</f>
        <v>845592</v>
      </c>
      <c r="P17" t="str">
        <f>"e="&amp;(52852+N10)</f>
        <v>e=105700</v>
      </c>
      <c r="R17">
        <f>R15+1</f>
        <v>845605</v>
      </c>
      <c r="S17" t="str">
        <f>"e=3"</f>
        <v>e=3</v>
      </c>
      <c r="T17">
        <f>T15+1</f>
        <v>845613</v>
      </c>
      <c r="U17" t="s">
        <v>57</v>
      </c>
      <c r="X17" t="s">
        <v>43</v>
      </c>
    </row>
    <row r="18" spans="1:36" x14ac:dyDescent="0.3">
      <c r="A18">
        <v>18</v>
      </c>
      <c r="B18" t="s">
        <v>14</v>
      </c>
      <c r="C18">
        <v>16</v>
      </c>
      <c r="D18" t="s">
        <v>50</v>
      </c>
      <c r="E18">
        <v>24</v>
      </c>
      <c r="F18" t="s">
        <v>58</v>
      </c>
      <c r="G18">
        <v>32</v>
      </c>
      <c r="H18" t="s">
        <v>63</v>
      </c>
      <c r="J18">
        <f t="shared" si="1"/>
        <v>422801</v>
      </c>
      <c r="K18" t="s">
        <v>71</v>
      </c>
      <c r="L18">
        <f t="shared" si="1"/>
        <v>422809</v>
      </c>
      <c r="M18" t="s">
        <v>74</v>
      </c>
      <c r="O18">
        <f>O17+1</f>
        <v>845593</v>
      </c>
      <c r="P18" t="s">
        <v>42</v>
      </c>
      <c r="R18">
        <f>R17+1</f>
        <v>845606</v>
      </c>
      <c r="S18" t="s">
        <v>50</v>
      </c>
      <c r="T18">
        <f>T17+1</f>
        <v>845614</v>
      </c>
      <c r="U18" t="s">
        <v>58</v>
      </c>
      <c r="X18" t="s">
        <v>42</v>
      </c>
    </row>
    <row r="19" spans="1:36" x14ac:dyDescent="0.3">
      <c r="A19">
        <v>19</v>
      </c>
      <c r="B19" t="s">
        <v>10</v>
      </c>
      <c r="C19">
        <v>17</v>
      </c>
      <c r="D19" t="s">
        <v>53</v>
      </c>
      <c r="E19">
        <v>25</v>
      </c>
      <c r="F19" t="s">
        <v>47</v>
      </c>
      <c r="G19">
        <v>33</v>
      </c>
      <c r="H19" t="s">
        <v>64</v>
      </c>
      <c r="I19" t="s">
        <v>65</v>
      </c>
      <c r="J19">
        <f t="shared" si="1"/>
        <v>422802</v>
      </c>
      <c r="K19" t="s">
        <v>68</v>
      </c>
      <c r="L19">
        <f t="shared" si="1"/>
        <v>422810</v>
      </c>
      <c r="M19" t="s">
        <v>75</v>
      </c>
      <c r="O19">
        <f t="shared" ref="O19:O24" si="4">O18+1</f>
        <v>845594</v>
      </c>
      <c r="P19" t="str">
        <f>"g="&amp;(-52848+N10)</f>
        <v>g=0</v>
      </c>
      <c r="R19">
        <f t="shared" ref="R19:T20" si="5">R18+1</f>
        <v>845607</v>
      </c>
      <c r="S19" t="s">
        <v>78</v>
      </c>
      <c r="T19">
        <f t="shared" si="5"/>
        <v>845615</v>
      </c>
      <c r="U19" t="s">
        <v>47</v>
      </c>
      <c r="X19" t="s">
        <v>66</v>
      </c>
    </row>
    <row r="20" spans="1:36" x14ac:dyDescent="0.3">
      <c r="A20">
        <v>20</v>
      </c>
      <c r="B20" t="s">
        <v>15</v>
      </c>
      <c r="C20">
        <v>18</v>
      </c>
      <c r="D20" t="s">
        <v>48</v>
      </c>
      <c r="E20">
        <v>26</v>
      </c>
      <c r="F20" t="s">
        <v>59</v>
      </c>
      <c r="G20">
        <v>34</v>
      </c>
      <c r="H20" t="s">
        <v>59</v>
      </c>
      <c r="J20">
        <f t="shared" si="1"/>
        <v>422803</v>
      </c>
      <c r="K20" t="s">
        <v>59</v>
      </c>
      <c r="L20">
        <f t="shared" si="1"/>
        <v>422811</v>
      </c>
      <c r="M20" t="s">
        <v>59</v>
      </c>
      <c r="O20">
        <f t="shared" si="4"/>
        <v>845595</v>
      </c>
      <c r="P20" t="s">
        <v>67</v>
      </c>
      <c r="R20">
        <f t="shared" si="5"/>
        <v>845608</v>
      </c>
      <c r="S20" t="s">
        <v>77</v>
      </c>
      <c r="T20">
        <f t="shared" si="5"/>
        <v>845616</v>
      </c>
      <c r="U20" t="s">
        <v>77</v>
      </c>
      <c r="X20" t="s">
        <v>67</v>
      </c>
    </row>
    <row r="21" spans="1:36" x14ac:dyDescent="0.3">
      <c r="A21">
        <v>21</v>
      </c>
      <c r="B21" t="s">
        <v>16</v>
      </c>
      <c r="O21">
        <f t="shared" si="4"/>
        <v>845596</v>
      </c>
      <c r="P21" s="2" t="s">
        <v>51</v>
      </c>
      <c r="X21" s="2" t="s">
        <v>82</v>
      </c>
    </row>
    <row r="22" spans="1:36" x14ac:dyDescent="0.3">
      <c r="A22">
        <v>22</v>
      </c>
      <c r="B22" t="s">
        <v>8</v>
      </c>
      <c r="O22">
        <f t="shared" si="4"/>
        <v>845597</v>
      </c>
      <c r="P22" t="s">
        <v>50</v>
      </c>
      <c r="X22" t="s">
        <v>58</v>
      </c>
    </row>
    <row r="23" spans="1:36" x14ac:dyDescent="0.3">
      <c r="A23">
        <v>23</v>
      </c>
      <c r="B23" t="s">
        <v>10</v>
      </c>
      <c r="O23">
        <f t="shared" si="4"/>
        <v>845598</v>
      </c>
      <c r="P23" t="str">
        <f>"g="&amp;(3-105700)</f>
        <v>g=-105697</v>
      </c>
      <c r="X23" t="s">
        <v>47</v>
      </c>
      <c r="AA23" t="s">
        <v>83</v>
      </c>
      <c r="AH23">
        <v>997</v>
      </c>
    </row>
    <row r="24" spans="1:36" x14ac:dyDescent="0.3">
      <c r="A24">
        <v>24</v>
      </c>
      <c r="B24" t="s">
        <v>17</v>
      </c>
      <c r="O24">
        <f t="shared" si="4"/>
        <v>845599</v>
      </c>
      <c r="P24" t="s">
        <v>76</v>
      </c>
      <c r="X24" t="s">
        <v>76</v>
      </c>
      <c r="AB24" t="s">
        <v>84</v>
      </c>
    </row>
    <row r="25" spans="1:36" x14ac:dyDescent="0.3">
      <c r="A25">
        <v>25</v>
      </c>
      <c r="B25" s="1" t="s">
        <v>18</v>
      </c>
      <c r="AB25" t="s">
        <v>67</v>
      </c>
    </row>
    <row r="26" spans="1:36" x14ac:dyDescent="0.3">
      <c r="A26">
        <v>26</v>
      </c>
      <c r="B26" s="1" t="s">
        <v>19</v>
      </c>
      <c r="AB26" t="s">
        <v>37</v>
      </c>
      <c r="AD26" t="s">
        <v>65</v>
      </c>
      <c r="AE26" t="s">
        <v>88</v>
      </c>
      <c r="AF26" t="s">
        <v>65</v>
      </c>
      <c r="AG26" t="s">
        <v>52</v>
      </c>
      <c r="AH26" t="s">
        <v>65</v>
      </c>
      <c r="AI26" t="s">
        <v>96</v>
      </c>
      <c r="AJ26" t="s">
        <v>89</v>
      </c>
    </row>
    <row r="27" spans="1:36" x14ac:dyDescent="0.3">
      <c r="A27">
        <v>27</v>
      </c>
      <c r="B27" t="s">
        <v>20</v>
      </c>
      <c r="AB27" t="s">
        <v>42</v>
      </c>
      <c r="AE27" t="s">
        <v>86</v>
      </c>
      <c r="AG27" t="s">
        <v>87</v>
      </c>
      <c r="AI27" t="str">
        <f>"g="&amp;(105734+17*AH23)</f>
        <v>g=122683</v>
      </c>
      <c r="AJ27" t="s">
        <v>90</v>
      </c>
    </row>
    <row r="28" spans="1:36" x14ac:dyDescent="0.3">
      <c r="A28">
        <v>28</v>
      </c>
      <c r="B28" t="s">
        <v>21</v>
      </c>
      <c r="AB28" t="str">
        <f>"g="&amp;(105700-122700)</f>
        <v>g=-17000</v>
      </c>
      <c r="AE28" t="str">
        <f>"g="&amp;(105717-122700)</f>
        <v>g=-16983</v>
      </c>
      <c r="AG28" t="str">
        <f>"g="&amp;(105734-122700)</f>
        <v>g=-16966</v>
      </c>
      <c r="AI28" t="str">
        <f>"g=-17"</f>
        <v>g=-17</v>
      </c>
      <c r="AJ28" t="s">
        <v>66</v>
      </c>
    </row>
    <row r="29" spans="1:36" x14ac:dyDescent="0.3">
      <c r="A29">
        <v>29</v>
      </c>
      <c r="B29" t="s">
        <v>11</v>
      </c>
      <c r="AB29" t="s">
        <v>61</v>
      </c>
      <c r="AE29" t="s">
        <v>61</v>
      </c>
      <c r="AG29" t="s">
        <v>61</v>
      </c>
      <c r="AI29" t="s">
        <v>61</v>
      </c>
      <c r="AJ29" t="s">
        <v>67</v>
      </c>
    </row>
    <row r="30" spans="1:36" x14ac:dyDescent="0.3">
      <c r="A30">
        <v>30</v>
      </c>
      <c r="B30" t="s">
        <v>29</v>
      </c>
      <c r="D30" t="s">
        <v>27</v>
      </c>
      <c r="AJ30" t="s">
        <v>91</v>
      </c>
    </row>
    <row r="31" spans="1:36" x14ac:dyDescent="0.3">
      <c r="A31">
        <v>31</v>
      </c>
      <c r="B31" t="s">
        <v>22</v>
      </c>
      <c r="AB31" t="str">
        <f>"b="&amp;(105700+17)</f>
        <v>b=105717</v>
      </c>
      <c r="AE31" t="str">
        <f>"b="&amp;(105717+17)</f>
        <v>b=105734</v>
      </c>
      <c r="AG31" t="str">
        <f>"b="&amp;(105734+17)</f>
        <v>b=105751</v>
      </c>
      <c r="AI31" t="str">
        <f>"b="&amp;(105751+(17*997))</f>
        <v>b=122700</v>
      </c>
    </row>
    <row r="32" spans="1:36" x14ac:dyDescent="0.3">
      <c r="A32">
        <v>32</v>
      </c>
      <c r="B32" t="s">
        <v>28</v>
      </c>
      <c r="D32" t="s">
        <v>26</v>
      </c>
      <c r="AB32" t="s">
        <v>85</v>
      </c>
      <c r="AE32" t="s">
        <v>85</v>
      </c>
      <c r="AG32" t="s">
        <v>85</v>
      </c>
      <c r="AI32" t="s">
        <v>85</v>
      </c>
    </row>
    <row r="35" spans="1:1" x14ac:dyDescent="0.3">
      <c r="A35" s="3" t="s">
        <v>92</v>
      </c>
    </row>
    <row r="36" spans="1:1" x14ac:dyDescent="0.3">
      <c r="A36" t="s">
        <v>93</v>
      </c>
    </row>
    <row r="37" spans="1:1" x14ac:dyDescent="0.3">
      <c r="A37" t="s">
        <v>94</v>
      </c>
    </row>
    <row r="38" spans="1:1" x14ac:dyDescent="0.3">
      <c r="A38" t="s">
        <v>95</v>
      </c>
    </row>
    <row r="40" spans="1:1" x14ac:dyDescent="0.3">
      <c r="A40" t="s">
        <v>97</v>
      </c>
    </row>
    <row r="41" spans="1:1" x14ac:dyDescent="0.3">
      <c r="A41" t="s">
        <v>98</v>
      </c>
    </row>
    <row r="42" spans="1:1" x14ac:dyDescent="0.3">
      <c r="A42" t="s">
        <v>99</v>
      </c>
    </row>
    <row r="43" spans="1:1" x14ac:dyDescent="0.3">
      <c r="A43" t="s">
        <v>100</v>
      </c>
    </row>
    <row r="44" spans="1:1" x14ac:dyDescent="0.3">
      <c r="A44" t="s">
        <v>101</v>
      </c>
    </row>
    <row r="45" spans="1:1" x14ac:dyDescent="0.3">
      <c r="A45" t="s">
        <v>102</v>
      </c>
    </row>
    <row r="46" spans="1:1" x14ac:dyDescent="0.3">
      <c r="A46" t="s">
        <v>103</v>
      </c>
    </row>
    <row r="47" spans="1:1" x14ac:dyDescent="0.3">
      <c r="A47" t="s">
        <v>104</v>
      </c>
    </row>
    <row r="48" spans="1:1" x14ac:dyDescent="0.3">
      <c r="A48" t="s">
        <v>105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Rogers, Daniel A</dc:creator>
  <cp:lastModifiedBy>Rogers, Daniel A</cp:lastModifiedBy>
  <dcterms:created xsi:type="dcterms:W3CDTF">2020-12-07T04:48:53Z</dcterms:created>
  <dcterms:modified xsi:type="dcterms:W3CDTF">2020-12-07T20:45:44Z</dcterms:modified>
</cp:coreProperties>
</file>