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db22\projects\gc_16S\00_ref\"/>
    </mc:Choice>
  </mc:AlternateContent>
  <xr:revisionPtr revIDLastSave="0" documentId="8_{C322044B-B322-4B3B-AA5D-9F81F8DDC94E}" xr6:coauthVersionLast="47" xr6:coauthVersionMax="47" xr10:uidLastSave="{00000000-0000-0000-0000-000000000000}"/>
  <bookViews>
    <workbookView xWindow="21915" yWindow="1530" windowWidth="17505" windowHeight="19155"/>
  </bookViews>
  <sheets>
    <sheet name="axis.labels" sheetId="1" r:id="rId1"/>
  </sheets>
  <calcPr calcId="0"/>
</workbook>
</file>

<file path=xl/calcChain.xml><?xml version="1.0" encoding="utf-8"?>
<calcChain xmlns="http://schemas.openxmlformats.org/spreadsheetml/2006/main">
  <c r="M56" i="1" l="1"/>
  <c r="M55" i="1"/>
  <c r="M54" i="1"/>
  <c r="M53" i="1"/>
  <c r="M52" i="1"/>
  <c r="M51" i="1"/>
  <c r="M50" i="1"/>
  <c r="M49" i="1"/>
  <c r="M48" i="1"/>
  <c r="M47" i="1"/>
  <c r="M42" i="1"/>
  <c r="M41" i="1"/>
  <c r="M40" i="1"/>
  <c r="M39" i="1"/>
  <c r="M38" i="1"/>
  <c r="M37" i="1"/>
  <c r="M36" i="1"/>
  <c r="M31" i="1"/>
  <c r="M30" i="1"/>
  <c r="M29" i="1"/>
  <c r="M28" i="1"/>
  <c r="M27" i="1"/>
  <c r="M26" i="1"/>
  <c r="M25" i="1"/>
  <c r="M24" i="1"/>
  <c r="M23" i="1"/>
  <c r="M22" i="1"/>
  <c r="M21" i="1"/>
  <c r="M7" i="1"/>
  <c r="M8" i="1"/>
  <c r="M9" i="1"/>
  <c r="M10" i="1"/>
  <c r="M11" i="1"/>
  <c r="M12" i="1"/>
  <c r="M13" i="1"/>
  <c r="M14" i="1"/>
  <c r="M15" i="1"/>
  <c r="M16" i="1"/>
  <c r="M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K6" i="1"/>
  <c r="I6" i="1"/>
  <c r="M32" i="1"/>
  <c r="M33" i="1"/>
  <c r="M34" i="1"/>
  <c r="M35" i="1"/>
  <c r="M43" i="1"/>
  <c r="M44" i="1"/>
  <c r="M45" i="1"/>
  <c r="M46" i="1"/>
  <c r="M20" i="1"/>
  <c r="M19" i="1"/>
  <c r="M18" i="1"/>
  <c r="M17" i="1"/>
  <c r="M3" i="1"/>
  <c r="M4" i="1"/>
  <c r="M5" i="1"/>
  <c r="M2" i="1"/>
</calcChain>
</file>

<file path=xl/sharedStrings.xml><?xml version="1.0" encoding="utf-8"?>
<sst xmlns="http://schemas.openxmlformats.org/spreadsheetml/2006/main" count="388" uniqueCount="144">
  <si>
    <t>sample</t>
  </si>
  <si>
    <t>name</t>
  </si>
  <si>
    <t>source</t>
  </si>
  <si>
    <t>soil</t>
  </si>
  <si>
    <t>fraction</t>
  </si>
  <si>
    <t>ri</t>
  </si>
  <si>
    <t>bouyantdensity</t>
  </si>
  <si>
    <t>GC</t>
  </si>
  <si>
    <t>4_5_0</t>
  </si>
  <si>
    <t>GcA-0</t>
  </si>
  <si>
    <t>GcA</t>
  </si>
  <si>
    <t>Craibstone pH 4.5</t>
  </si>
  <si>
    <t>NA</t>
  </si>
  <si>
    <t>4_5_0-1</t>
  </si>
  <si>
    <t>GcA-1</t>
  </si>
  <si>
    <t>4_5_0-2</t>
  </si>
  <si>
    <t>GcA-2</t>
  </si>
  <si>
    <t>4_5_0-3</t>
  </si>
  <si>
    <t>GcA-3</t>
  </si>
  <si>
    <t>4_5_10</t>
  </si>
  <si>
    <t>GcA10</t>
  </si>
  <si>
    <t>4_5_11</t>
  </si>
  <si>
    <t>GcA11</t>
  </si>
  <si>
    <t>4_5_12</t>
  </si>
  <si>
    <t>GcA12</t>
  </si>
  <si>
    <t>4_5_13</t>
  </si>
  <si>
    <t>GcA13</t>
  </si>
  <si>
    <t>4_5_14</t>
  </si>
  <si>
    <t>GcA14</t>
  </si>
  <si>
    <t>4_5_4</t>
  </si>
  <si>
    <t>GcA4</t>
  </si>
  <si>
    <t>4_5_5</t>
  </si>
  <si>
    <t>GcA5</t>
  </si>
  <si>
    <t>4_5_6</t>
  </si>
  <si>
    <t>GcA6</t>
  </si>
  <si>
    <t>4_5_7</t>
  </si>
  <si>
    <t>GcA7</t>
  </si>
  <si>
    <t>4_5_8</t>
  </si>
  <si>
    <t>GcA8</t>
  </si>
  <si>
    <t>4_5_9</t>
  </si>
  <si>
    <t>GcA9</t>
  </si>
  <si>
    <t>7_5_0</t>
  </si>
  <si>
    <t>GcB-0</t>
  </si>
  <si>
    <t>GcB</t>
  </si>
  <si>
    <t>Craibstone pH 7.5</t>
  </si>
  <si>
    <t>7_5_0-1</t>
  </si>
  <si>
    <t>GcB-1</t>
  </si>
  <si>
    <t>7_5_0-2</t>
  </si>
  <si>
    <t>GcB-2</t>
  </si>
  <si>
    <t>7_5_0-3</t>
  </si>
  <si>
    <t>GcB-3</t>
  </si>
  <si>
    <t>7_5_10</t>
  </si>
  <si>
    <t>GcB10</t>
  </si>
  <si>
    <t>7_5_11</t>
  </si>
  <si>
    <t>GcB11</t>
  </si>
  <si>
    <t>7_5_12</t>
  </si>
  <si>
    <t>GcB12</t>
  </si>
  <si>
    <t>7_5_13</t>
  </si>
  <si>
    <t>GcB13</t>
  </si>
  <si>
    <t>7_5_14</t>
  </si>
  <si>
    <t>GcB14</t>
  </si>
  <si>
    <t>7_5_4</t>
  </si>
  <si>
    <t>GcB4</t>
  </si>
  <si>
    <t>7_5_5</t>
  </si>
  <si>
    <t>GcB5</t>
  </si>
  <si>
    <t>7_5_6</t>
  </si>
  <si>
    <t>GcB6</t>
  </si>
  <si>
    <t>7_5_7</t>
  </si>
  <si>
    <t>GcB7</t>
  </si>
  <si>
    <t>7_5_8</t>
  </si>
  <si>
    <t>GcB8</t>
  </si>
  <si>
    <t>7_5_9</t>
  </si>
  <si>
    <t>GcB9</t>
  </si>
  <si>
    <t>CM_0</t>
  </si>
  <si>
    <t>GcC-0</t>
  </si>
  <si>
    <t>GcC</t>
  </si>
  <si>
    <t>Corsemaul</t>
  </si>
  <si>
    <t>CM_0-1</t>
  </si>
  <si>
    <t>GcC-1</t>
  </si>
  <si>
    <t>CM_0-2</t>
  </si>
  <si>
    <t>GcC-2</t>
  </si>
  <si>
    <t>CM_0-3</t>
  </si>
  <si>
    <t>GcC-3</t>
  </si>
  <si>
    <t>CM_10</t>
  </si>
  <si>
    <t>GcC10</t>
  </si>
  <si>
    <t>CM_11</t>
  </si>
  <si>
    <t>GcC11</t>
  </si>
  <si>
    <t>CM_5</t>
  </si>
  <si>
    <t>GcC5</t>
  </si>
  <si>
    <t>CM_6</t>
  </si>
  <si>
    <t>GcC6</t>
  </si>
  <si>
    <t>CM_7</t>
  </si>
  <si>
    <t>GcC7</t>
  </si>
  <si>
    <t>CM_8</t>
  </si>
  <si>
    <t>GcC8</t>
  </si>
  <si>
    <t>CM_9</t>
  </si>
  <si>
    <t>GcC9</t>
  </si>
  <si>
    <t>LD_0</t>
  </si>
  <si>
    <t>GcL-0</t>
  </si>
  <si>
    <t>GcL</t>
  </si>
  <si>
    <t>Lower Dell</t>
  </si>
  <si>
    <t>LD_0-1</t>
  </si>
  <si>
    <t>GcL-1</t>
  </si>
  <si>
    <t>LD_0-2</t>
  </si>
  <si>
    <t>GcL-2</t>
  </si>
  <si>
    <t>LD_0-3</t>
  </si>
  <si>
    <t>GcL-3</t>
  </si>
  <si>
    <t>LD_10</t>
  </si>
  <si>
    <t>GcL10</t>
  </si>
  <si>
    <t>LD_11</t>
  </si>
  <si>
    <t>GcL11</t>
  </si>
  <si>
    <t>LD_12</t>
  </si>
  <si>
    <t>GcL12</t>
  </si>
  <si>
    <t>LD_13</t>
  </si>
  <si>
    <t>GcL13</t>
  </si>
  <si>
    <t>LD_4</t>
  </si>
  <si>
    <t>GcL4</t>
  </si>
  <si>
    <t>LD_5</t>
  </si>
  <si>
    <t>GcL5</t>
  </si>
  <si>
    <t>LD_6</t>
  </si>
  <si>
    <t>GcL6</t>
  </si>
  <si>
    <t>LD_7</t>
  </si>
  <si>
    <t>GcL7</t>
  </si>
  <si>
    <t>LD_8</t>
  </si>
  <si>
    <t>GcL8</t>
  </si>
  <si>
    <t>LD_9</t>
  </si>
  <si>
    <t>GcL9</t>
  </si>
  <si>
    <t>Total</t>
  </si>
  <si>
    <t>Total 1</t>
  </si>
  <si>
    <t>Total 2</t>
  </si>
  <si>
    <t>Total 3</t>
  </si>
  <si>
    <t>F10</t>
  </si>
  <si>
    <t>F11</t>
  </si>
  <si>
    <t>F12</t>
  </si>
  <si>
    <t>F13</t>
  </si>
  <si>
    <t>F14</t>
  </si>
  <si>
    <t>F4</t>
  </si>
  <si>
    <t>F5</t>
  </si>
  <si>
    <t>F6</t>
  </si>
  <si>
    <t>F7</t>
  </si>
  <si>
    <t>F8</t>
  </si>
  <si>
    <t>F9</t>
  </si>
  <si>
    <t>x_label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</si>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</sst>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0" workbookViewId="0">
      <selection activeCell="M47" sqref="M47:M56"/>
    </sheetView>
  </sheetViews>
  <sheetFormatPr defaultRowHeight="15" x14ac:dyDescent="0.25"/>
  <cols>
    <col min="8" max="8" width="10.85546875" style="2" customWidth="1"/>
    <col min="9" max="9" width="9.5703125" style="2" customWidth="1"/>
    <col min="10" max="11" width="9.140625" style="2"/>
    <col min="13" max="13" width="3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J1" s="2" t="s">
        <v>7</v>
      </c>
      <c r="L1" t="s">
        <v>142</v>
      </c>
      <c r="M1" t="s">
        <v>143</v>
      </c>
    </row>
    <row r="2" spans="1:13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s="2" t="s">
        <v>12</v>
      </c>
      <c r="J2" s="2" t="s">
        <v>12</v>
      </c>
      <c r="L2" t="s">
        <v>127</v>
      </c>
      <c r="M2" t="str">
        <f>L2</f>
        <v>Total</v>
      </c>
    </row>
    <row r="3" spans="1:13" x14ac:dyDescent="0.25">
      <c r="A3" t="s">
        <v>13</v>
      </c>
      <c r="B3" t="s">
        <v>13</v>
      </c>
      <c r="C3" t="s">
        <v>14</v>
      </c>
      <c r="D3" t="s">
        <v>10</v>
      </c>
      <c r="E3" t="s">
        <v>11</v>
      </c>
      <c r="F3">
        <v>0</v>
      </c>
      <c r="G3" t="s">
        <v>12</v>
      </c>
      <c r="H3" s="2" t="s">
        <v>12</v>
      </c>
      <c r="J3" s="2" t="s">
        <v>12</v>
      </c>
      <c r="L3" t="s">
        <v>128</v>
      </c>
      <c r="M3" t="str">
        <f t="shared" ref="M3:M5" si="0">L3</f>
        <v>Total 1</v>
      </c>
    </row>
    <row r="4" spans="1:13" x14ac:dyDescent="0.25">
      <c r="A4" t="s">
        <v>15</v>
      </c>
      <c r="B4" t="s">
        <v>15</v>
      </c>
      <c r="C4" t="s">
        <v>16</v>
      </c>
      <c r="D4" t="s">
        <v>10</v>
      </c>
      <c r="E4" t="s">
        <v>11</v>
      </c>
      <c r="F4">
        <v>0</v>
      </c>
      <c r="G4" t="s">
        <v>12</v>
      </c>
      <c r="H4" s="2" t="s">
        <v>12</v>
      </c>
      <c r="J4" s="2" t="s">
        <v>12</v>
      </c>
      <c r="L4" t="s">
        <v>129</v>
      </c>
      <c r="M4" t="str">
        <f t="shared" si="0"/>
        <v>Total 2</v>
      </c>
    </row>
    <row r="5" spans="1:13" x14ac:dyDescent="0.25">
      <c r="A5" t="s">
        <v>17</v>
      </c>
      <c r="B5" t="s">
        <v>17</v>
      </c>
      <c r="C5" t="s">
        <v>18</v>
      </c>
      <c r="D5" t="s">
        <v>10</v>
      </c>
      <c r="E5" t="s">
        <v>11</v>
      </c>
      <c r="F5">
        <v>0</v>
      </c>
      <c r="G5" t="s">
        <v>12</v>
      </c>
      <c r="H5" s="2" t="s">
        <v>12</v>
      </c>
      <c r="J5" s="2" t="s">
        <v>12</v>
      </c>
      <c r="L5" t="s">
        <v>130</v>
      </c>
      <c r="M5" t="str">
        <f t="shared" si="0"/>
        <v>Total 3</v>
      </c>
    </row>
    <row r="6" spans="1:13" x14ac:dyDescent="0.25">
      <c r="A6" t="s">
        <v>19</v>
      </c>
      <c r="B6" t="s">
        <v>19</v>
      </c>
      <c r="C6" t="s">
        <v>20</v>
      </c>
      <c r="D6" t="s">
        <v>10</v>
      </c>
      <c r="E6" t="s">
        <v>11</v>
      </c>
      <c r="F6">
        <v>10</v>
      </c>
      <c r="G6">
        <v>1.3960999999999999</v>
      </c>
      <c r="H6" s="2">
        <v>1.661</v>
      </c>
      <c r="I6" s="2">
        <f>ROUND(H6, 3)</f>
        <v>1.661</v>
      </c>
      <c r="J6" s="2">
        <v>47.3</v>
      </c>
      <c r="K6" s="2">
        <f>ROUND(J6, 1)</f>
        <v>47.3</v>
      </c>
      <c r="L6" t="s">
        <v>131</v>
      </c>
      <c r="M6" t="str">
        <f>_xlfn.CONCAT(L6, " (BD ", I6, ", GC ", K6, ")" )</f>
        <v>F10 (BD 1.661, GC 47.3)</v>
      </c>
    </row>
    <row r="7" spans="1:13" x14ac:dyDescent="0.25">
      <c r="A7" t="s">
        <v>21</v>
      </c>
      <c r="B7" t="s">
        <v>21</v>
      </c>
      <c r="C7" t="s">
        <v>22</v>
      </c>
      <c r="D7" t="s">
        <v>10</v>
      </c>
      <c r="E7" t="s">
        <v>11</v>
      </c>
      <c r="F7">
        <v>11</v>
      </c>
      <c r="G7">
        <v>1.3956</v>
      </c>
      <c r="H7" s="2">
        <v>1.6559999999999999</v>
      </c>
      <c r="I7" s="2">
        <f t="shared" ref="I7:I56" si="1">ROUND(H7, 3)</f>
        <v>1.6559999999999999</v>
      </c>
      <c r="J7" s="2">
        <v>44.1</v>
      </c>
      <c r="K7" s="2">
        <f t="shared" ref="K7:K56" si="2">ROUND(J7, 1)</f>
        <v>44.1</v>
      </c>
      <c r="L7" t="s">
        <v>132</v>
      </c>
      <c r="M7" t="str">
        <f t="shared" ref="M7:M16" si="3">_xlfn.CONCAT(L7, " (BD ", I7, ", GC ", K7, ")" )</f>
        <v>F11 (BD 1.656, GC 44.1)</v>
      </c>
    </row>
    <row r="8" spans="1:13" x14ac:dyDescent="0.25">
      <c r="A8" t="s">
        <v>23</v>
      </c>
      <c r="B8" t="s">
        <v>23</v>
      </c>
      <c r="C8" t="s">
        <v>24</v>
      </c>
      <c r="D8" t="s">
        <v>10</v>
      </c>
      <c r="E8" t="s">
        <v>11</v>
      </c>
      <c r="F8">
        <v>12</v>
      </c>
      <c r="G8">
        <v>1.3951</v>
      </c>
      <c r="H8" s="2">
        <v>1.65</v>
      </c>
      <c r="I8" s="2">
        <f t="shared" si="1"/>
        <v>1.65</v>
      </c>
      <c r="J8" s="2">
        <v>40.9</v>
      </c>
      <c r="K8" s="2">
        <f t="shared" si="2"/>
        <v>40.9</v>
      </c>
      <c r="L8" t="s">
        <v>133</v>
      </c>
      <c r="M8" t="str">
        <f t="shared" si="3"/>
        <v>F12 (BD 1.65, GC 40.9)</v>
      </c>
    </row>
    <row r="9" spans="1:13" x14ac:dyDescent="0.25">
      <c r="A9" t="s">
        <v>25</v>
      </c>
      <c r="B9" t="s">
        <v>25</v>
      </c>
      <c r="C9" t="s">
        <v>26</v>
      </c>
      <c r="D9" t="s">
        <v>10</v>
      </c>
      <c r="E9" t="s">
        <v>11</v>
      </c>
      <c r="F9">
        <v>13</v>
      </c>
      <c r="G9">
        <v>1.3946000000000001</v>
      </c>
      <c r="H9" s="2">
        <v>1.645</v>
      </c>
      <c r="I9" s="2">
        <f t="shared" si="1"/>
        <v>1.645</v>
      </c>
      <c r="J9" s="2">
        <v>37.6</v>
      </c>
      <c r="K9" s="2">
        <f t="shared" si="2"/>
        <v>37.6</v>
      </c>
      <c r="L9" t="s">
        <v>134</v>
      </c>
      <c r="M9" t="str">
        <f t="shared" si="3"/>
        <v>F13 (BD 1.645, GC 37.6)</v>
      </c>
    </row>
    <row r="10" spans="1:13" x14ac:dyDescent="0.25">
      <c r="A10" t="s">
        <v>27</v>
      </c>
      <c r="B10" t="s">
        <v>27</v>
      </c>
      <c r="C10" t="s">
        <v>28</v>
      </c>
      <c r="D10" t="s">
        <v>10</v>
      </c>
      <c r="E10" t="s">
        <v>11</v>
      </c>
      <c r="F10">
        <v>14</v>
      </c>
      <c r="G10">
        <v>1.3940999999999999</v>
      </c>
      <c r="H10" s="2">
        <v>1.639</v>
      </c>
      <c r="I10" s="2">
        <f t="shared" si="1"/>
        <v>1.639</v>
      </c>
      <c r="J10" s="2">
        <v>34.4</v>
      </c>
      <c r="K10" s="2">
        <f t="shared" si="2"/>
        <v>34.4</v>
      </c>
      <c r="L10" t="s">
        <v>135</v>
      </c>
      <c r="M10" t="str">
        <f t="shared" si="3"/>
        <v>F14 (BD 1.639, GC 34.4)</v>
      </c>
    </row>
    <row r="11" spans="1:13" x14ac:dyDescent="0.25">
      <c r="A11" t="s">
        <v>29</v>
      </c>
      <c r="B11" t="s">
        <v>29</v>
      </c>
      <c r="C11" t="s">
        <v>30</v>
      </c>
      <c r="D11" t="s">
        <v>10</v>
      </c>
      <c r="E11" t="s">
        <v>11</v>
      </c>
      <c r="F11">
        <v>4</v>
      </c>
      <c r="G11">
        <v>1.3994</v>
      </c>
      <c r="H11" s="2">
        <v>1.6970000000000001</v>
      </c>
      <c r="I11" s="2">
        <f t="shared" si="1"/>
        <v>1.6970000000000001</v>
      </c>
      <c r="J11" s="2">
        <v>68.7</v>
      </c>
      <c r="K11" s="2">
        <f t="shared" si="2"/>
        <v>68.7</v>
      </c>
      <c r="L11" t="s">
        <v>136</v>
      </c>
      <c r="M11" t="str">
        <f t="shared" si="3"/>
        <v>F4 (BD 1.697, GC 68.7)</v>
      </c>
    </row>
    <row r="12" spans="1:13" x14ac:dyDescent="0.25">
      <c r="A12" t="s">
        <v>31</v>
      </c>
      <c r="B12" t="s">
        <v>31</v>
      </c>
      <c r="C12" t="s">
        <v>32</v>
      </c>
      <c r="D12" t="s">
        <v>10</v>
      </c>
      <c r="E12" t="s">
        <v>11</v>
      </c>
      <c r="F12">
        <v>5</v>
      </c>
      <c r="G12">
        <v>1.3988</v>
      </c>
      <c r="H12" s="2">
        <v>1.6910000000000001</v>
      </c>
      <c r="I12" s="2">
        <f t="shared" si="1"/>
        <v>1.6910000000000001</v>
      </c>
      <c r="J12" s="2">
        <v>64.8</v>
      </c>
      <c r="K12" s="2">
        <f t="shared" si="2"/>
        <v>64.8</v>
      </c>
      <c r="L12" t="s">
        <v>137</v>
      </c>
      <c r="M12" t="str">
        <f t="shared" si="3"/>
        <v>F5 (BD 1.691, GC 64.8)</v>
      </c>
    </row>
    <row r="13" spans="1:13" x14ac:dyDescent="0.25">
      <c r="A13" t="s">
        <v>33</v>
      </c>
      <c r="B13" t="s">
        <v>33</v>
      </c>
      <c r="C13" t="s">
        <v>34</v>
      </c>
      <c r="D13" t="s">
        <v>10</v>
      </c>
      <c r="E13" t="s">
        <v>11</v>
      </c>
      <c r="F13">
        <v>6</v>
      </c>
      <c r="G13">
        <v>1.3982000000000001</v>
      </c>
      <c r="H13" s="2">
        <v>1.6839999999999999</v>
      </c>
      <c r="I13" s="2">
        <f t="shared" si="1"/>
        <v>1.6839999999999999</v>
      </c>
      <c r="J13" s="2">
        <v>60.9</v>
      </c>
      <c r="K13" s="2">
        <f t="shared" si="2"/>
        <v>60.9</v>
      </c>
      <c r="L13" t="s">
        <v>138</v>
      </c>
      <c r="M13" t="str">
        <f t="shared" si="3"/>
        <v>F6 (BD 1.684, GC 60.9)</v>
      </c>
    </row>
    <row r="14" spans="1:13" x14ac:dyDescent="0.25">
      <c r="A14" t="s">
        <v>35</v>
      </c>
      <c r="B14" t="s">
        <v>35</v>
      </c>
      <c r="C14" t="s">
        <v>36</v>
      </c>
      <c r="D14" t="s">
        <v>10</v>
      </c>
      <c r="E14" t="s">
        <v>11</v>
      </c>
      <c r="F14">
        <v>7</v>
      </c>
      <c r="G14">
        <v>1.3976</v>
      </c>
      <c r="H14" s="2">
        <v>1.677</v>
      </c>
      <c r="I14" s="2">
        <f t="shared" si="1"/>
        <v>1.677</v>
      </c>
      <c r="J14" s="2">
        <v>57</v>
      </c>
      <c r="K14" s="2">
        <f t="shared" si="2"/>
        <v>57</v>
      </c>
      <c r="L14" t="s">
        <v>139</v>
      </c>
      <c r="M14" t="str">
        <f t="shared" si="3"/>
        <v>F7 (BD 1.677, GC 57)</v>
      </c>
    </row>
    <row r="15" spans="1:13" x14ac:dyDescent="0.25">
      <c r="A15" t="s">
        <v>37</v>
      </c>
      <c r="B15" t="s">
        <v>37</v>
      </c>
      <c r="C15" t="s">
        <v>38</v>
      </c>
      <c r="D15" t="s">
        <v>10</v>
      </c>
      <c r="E15" t="s">
        <v>11</v>
      </c>
      <c r="F15">
        <v>8</v>
      </c>
      <c r="G15">
        <v>1.3972</v>
      </c>
      <c r="H15" s="2">
        <v>1.673</v>
      </c>
      <c r="I15" s="2">
        <f t="shared" si="1"/>
        <v>1.673</v>
      </c>
      <c r="J15" s="2">
        <v>54.5</v>
      </c>
      <c r="K15" s="2">
        <f t="shared" si="2"/>
        <v>54.5</v>
      </c>
      <c r="L15" t="s">
        <v>140</v>
      </c>
      <c r="M15" t="str">
        <f t="shared" si="3"/>
        <v>F8 (BD 1.673, GC 54.5)</v>
      </c>
    </row>
    <row r="16" spans="1:13" x14ac:dyDescent="0.25">
      <c r="A16" t="s">
        <v>39</v>
      </c>
      <c r="B16" t="s">
        <v>39</v>
      </c>
      <c r="C16" t="s">
        <v>40</v>
      </c>
      <c r="D16" t="s">
        <v>10</v>
      </c>
      <c r="E16" t="s">
        <v>11</v>
      </c>
      <c r="F16">
        <v>9</v>
      </c>
      <c r="G16">
        <v>1.3966000000000001</v>
      </c>
      <c r="H16" s="2">
        <v>1.667</v>
      </c>
      <c r="I16" s="2">
        <f t="shared" si="1"/>
        <v>1.667</v>
      </c>
      <c r="J16" s="2">
        <v>50.6</v>
      </c>
      <c r="K16" s="2">
        <f t="shared" si="2"/>
        <v>50.6</v>
      </c>
      <c r="L16" t="s">
        <v>141</v>
      </c>
      <c r="M16" t="str">
        <f t="shared" si="3"/>
        <v>F9 (BD 1.667, GC 50.6)</v>
      </c>
    </row>
    <row r="17" spans="1:15" x14ac:dyDescent="0.25">
      <c r="A17" t="s">
        <v>41</v>
      </c>
      <c r="B17" t="s">
        <v>41</v>
      </c>
      <c r="C17" t="s">
        <v>42</v>
      </c>
      <c r="D17" t="s">
        <v>43</v>
      </c>
      <c r="E17" t="s">
        <v>44</v>
      </c>
      <c r="F17">
        <v>0</v>
      </c>
      <c r="G17" t="s">
        <v>12</v>
      </c>
      <c r="H17" s="2" t="s">
        <v>12</v>
      </c>
      <c r="I17" s="2" t="e">
        <f t="shared" si="1"/>
        <v>#VALUE!</v>
      </c>
      <c r="J17" s="2" t="s">
        <v>12</v>
      </c>
      <c r="K17" s="2" t="e">
        <f t="shared" si="2"/>
        <v>#VALUE!</v>
      </c>
      <c r="L17" t="s">
        <v>127</v>
      </c>
      <c r="M17" t="str">
        <f t="shared" ref="M17:M20" si="4">L17</f>
        <v>Total</v>
      </c>
    </row>
    <row r="18" spans="1:15" x14ac:dyDescent="0.25">
      <c r="A18" t="s">
        <v>45</v>
      </c>
      <c r="B18" t="s">
        <v>45</v>
      </c>
      <c r="C18" t="s">
        <v>46</v>
      </c>
      <c r="D18" t="s">
        <v>43</v>
      </c>
      <c r="E18" t="s">
        <v>44</v>
      </c>
      <c r="F18">
        <v>0</v>
      </c>
      <c r="G18" t="s">
        <v>12</v>
      </c>
      <c r="H18" s="2" t="s">
        <v>12</v>
      </c>
      <c r="I18" s="2" t="e">
        <f t="shared" si="1"/>
        <v>#VALUE!</v>
      </c>
      <c r="J18" s="2" t="s">
        <v>12</v>
      </c>
      <c r="K18" s="2" t="e">
        <f t="shared" si="2"/>
        <v>#VALUE!</v>
      </c>
      <c r="L18" t="s">
        <v>128</v>
      </c>
      <c r="M18" t="str">
        <f t="shared" si="4"/>
        <v>Total 1</v>
      </c>
    </row>
    <row r="19" spans="1:15" x14ac:dyDescent="0.25">
      <c r="A19" t="s">
        <v>47</v>
      </c>
      <c r="B19" t="s">
        <v>47</v>
      </c>
      <c r="C19" t="s">
        <v>48</v>
      </c>
      <c r="D19" t="s">
        <v>43</v>
      </c>
      <c r="E19" t="s">
        <v>44</v>
      </c>
      <c r="F19">
        <v>0</v>
      </c>
      <c r="G19" t="s">
        <v>12</v>
      </c>
      <c r="H19" s="2" t="s">
        <v>12</v>
      </c>
      <c r="I19" s="2" t="e">
        <f t="shared" si="1"/>
        <v>#VALUE!</v>
      </c>
      <c r="J19" s="2" t="s">
        <v>12</v>
      </c>
      <c r="K19" s="2" t="e">
        <f t="shared" si="2"/>
        <v>#VALUE!</v>
      </c>
      <c r="L19" t="s">
        <v>129</v>
      </c>
      <c r="M19" t="str">
        <f t="shared" si="4"/>
        <v>Total 2</v>
      </c>
    </row>
    <row r="20" spans="1:15" x14ac:dyDescent="0.25">
      <c r="A20" t="s">
        <v>49</v>
      </c>
      <c r="B20" t="s">
        <v>49</v>
      </c>
      <c r="C20" t="s">
        <v>50</v>
      </c>
      <c r="D20" t="s">
        <v>43</v>
      </c>
      <c r="E20" t="s">
        <v>44</v>
      </c>
      <c r="F20">
        <v>0</v>
      </c>
      <c r="G20" t="s">
        <v>12</v>
      </c>
      <c r="H20" s="2" t="s">
        <v>12</v>
      </c>
      <c r="I20" s="2" t="e">
        <f t="shared" si="1"/>
        <v>#VALUE!</v>
      </c>
      <c r="J20" s="2" t="s">
        <v>12</v>
      </c>
      <c r="K20" s="2" t="e">
        <f t="shared" si="2"/>
        <v>#VALUE!</v>
      </c>
      <c r="L20" t="s">
        <v>130</v>
      </c>
      <c r="M20" t="str">
        <f t="shared" si="4"/>
        <v>Total 3</v>
      </c>
    </row>
    <row r="21" spans="1:15" x14ac:dyDescent="0.25">
      <c r="A21" t="s">
        <v>51</v>
      </c>
      <c r="B21" t="s">
        <v>51</v>
      </c>
      <c r="C21" t="s">
        <v>52</v>
      </c>
      <c r="D21" t="s">
        <v>43</v>
      </c>
      <c r="E21" t="s">
        <v>44</v>
      </c>
      <c r="F21">
        <v>10</v>
      </c>
      <c r="G21">
        <v>1.3966000000000001</v>
      </c>
      <c r="H21" s="2">
        <v>1.6665555000000001</v>
      </c>
      <c r="I21" s="2">
        <f t="shared" si="1"/>
        <v>1.667</v>
      </c>
      <c r="J21" s="2">
        <v>50.6</v>
      </c>
      <c r="K21" s="2">
        <f t="shared" si="2"/>
        <v>50.6</v>
      </c>
      <c r="L21" t="s">
        <v>131</v>
      </c>
      <c r="M21" t="str">
        <f t="shared" ref="M21:M31" si="5">_xlfn.CONCAT(L21, " (BD ", I21, ", GC ", K21, ")" )</f>
        <v>F10 (BD 1.667, GC 50.6)</v>
      </c>
      <c r="O21" s="1"/>
    </row>
    <row r="22" spans="1:15" x14ac:dyDescent="0.25">
      <c r="A22" t="s">
        <v>53</v>
      </c>
      <c r="B22" t="s">
        <v>53</v>
      </c>
      <c r="C22" t="s">
        <v>54</v>
      </c>
      <c r="D22" t="s">
        <v>43</v>
      </c>
      <c r="E22" t="s">
        <v>44</v>
      </c>
      <c r="F22">
        <v>11</v>
      </c>
      <c r="G22">
        <v>1.3959999999999999</v>
      </c>
      <c r="H22" s="2">
        <v>1.6599993</v>
      </c>
      <c r="I22" s="2">
        <f t="shared" si="1"/>
        <v>1.66</v>
      </c>
      <c r="J22" s="2">
        <v>46.7</v>
      </c>
      <c r="K22" s="2">
        <f t="shared" si="2"/>
        <v>46.7</v>
      </c>
      <c r="L22" t="s">
        <v>132</v>
      </c>
      <c r="M22" t="str">
        <f t="shared" si="5"/>
        <v>F11 (BD 1.66, GC 46.7)</v>
      </c>
    </row>
    <row r="23" spans="1:15" x14ac:dyDescent="0.25">
      <c r="A23" t="s">
        <v>55</v>
      </c>
      <c r="B23" t="s">
        <v>55</v>
      </c>
      <c r="C23" t="s">
        <v>56</v>
      </c>
      <c r="D23" t="s">
        <v>43</v>
      </c>
      <c r="E23" t="s">
        <v>44</v>
      </c>
      <c r="F23">
        <v>12</v>
      </c>
      <c r="G23">
        <v>1.3955</v>
      </c>
      <c r="H23" s="2">
        <v>1.6545357999999999</v>
      </c>
      <c r="I23" s="2">
        <f t="shared" si="1"/>
        <v>1.655</v>
      </c>
      <c r="J23" s="2">
        <v>43.5</v>
      </c>
      <c r="K23" s="2">
        <f t="shared" si="2"/>
        <v>43.5</v>
      </c>
      <c r="L23" t="s">
        <v>133</v>
      </c>
      <c r="M23" t="str">
        <f t="shared" si="5"/>
        <v>F12 (BD 1.655, GC 43.5)</v>
      </c>
    </row>
    <row r="24" spans="1:15" x14ac:dyDescent="0.25">
      <c r="A24" t="s">
        <v>57</v>
      </c>
      <c r="B24" t="s">
        <v>57</v>
      </c>
      <c r="C24" t="s">
        <v>58</v>
      </c>
      <c r="D24" t="s">
        <v>43</v>
      </c>
      <c r="E24" t="s">
        <v>44</v>
      </c>
      <c r="F24">
        <v>13</v>
      </c>
      <c r="G24">
        <v>1.395</v>
      </c>
      <c r="H24" s="2">
        <v>1.6490723</v>
      </c>
      <c r="I24" s="2">
        <f t="shared" si="1"/>
        <v>1.649</v>
      </c>
      <c r="J24" s="2">
        <v>40.200000000000003</v>
      </c>
      <c r="K24" s="2">
        <f t="shared" si="2"/>
        <v>40.200000000000003</v>
      </c>
      <c r="L24" t="s">
        <v>134</v>
      </c>
      <c r="M24" t="str">
        <f t="shared" si="5"/>
        <v>F13 (BD 1.649, GC 40.2)</v>
      </c>
    </row>
    <row r="25" spans="1:15" x14ac:dyDescent="0.25">
      <c r="A25" t="s">
        <v>59</v>
      </c>
      <c r="B25" t="s">
        <v>59</v>
      </c>
      <c r="C25" t="s">
        <v>60</v>
      </c>
      <c r="D25" t="s">
        <v>43</v>
      </c>
      <c r="E25" t="s">
        <v>44</v>
      </c>
      <c r="F25">
        <v>14</v>
      </c>
      <c r="G25">
        <v>1.3945000000000001</v>
      </c>
      <c r="H25" s="2">
        <v>1.6436088</v>
      </c>
      <c r="I25" s="2">
        <f t="shared" si="1"/>
        <v>1.6439999999999999</v>
      </c>
      <c r="J25" s="2">
        <v>37</v>
      </c>
      <c r="K25" s="2">
        <f t="shared" si="2"/>
        <v>37</v>
      </c>
      <c r="L25" t="s">
        <v>135</v>
      </c>
      <c r="M25" t="str">
        <f t="shared" si="5"/>
        <v>F14 (BD 1.644, GC 37)</v>
      </c>
    </row>
    <row r="26" spans="1:15" x14ac:dyDescent="0.25">
      <c r="A26" t="s">
        <v>61</v>
      </c>
      <c r="B26" t="s">
        <v>61</v>
      </c>
      <c r="C26" t="s">
        <v>62</v>
      </c>
      <c r="D26" t="s">
        <v>43</v>
      </c>
      <c r="E26" t="s">
        <v>44</v>
      </c>
      <c r="F26">
        <v>4</v>
      </c>
      <c r="G26">
        <v>1.4</v>
      </c>
      <c r="H26" s="2">
        <v>1.7037073</v>
      </c>
      <c r="I26" s="2">
        <f t="shared" si="1"/>
        <v>1.704</v>
      </c>
      <c r="J26" s="2">
        <v>72.599999999999994</v>
      </c>
      <c r="K26" s="2">
        <f t="shared" si="2"/>
        <v>72.599999999999994</v>
      </c>
      <c r="L26" t="s">
        <v>136</v>
      </c>
      <c r="M26" t="str">
        <f t="shared" si="5"/>
        <v>F4 (BD 1.704, GC 72.6)</v>
      </c>
    </row>
    <row r="27" spans="1:15" x14ac:dyDescent="0.25">
      <c r="A27" t="s">
        <v>63</v>
      </c>
      <c r="B27" t="s">
        <v>63</v>
      </c>
      <c r="C27" t="s">
        <v>64</v>
      </c>
      <c r="D27" t="s">
        <v>43</v>
      </c>
      <c r="E27" t="s">
        <v>44</v>
      </c>
      <c r="F27">
        <v>5</v>
      </c>
      <c r="G27">
        <v>1.3994</v>
      </c>
      <c r="H27" s="2">
        <v>1.6971510999999999</v>
      </c>
      <c r="I27" s="2">
        <f t="shared" si="1"/>
        <v>1.6970000000000001</v>
      </c>
      <c r="J27" s="2">
        <v>68.7</v>
      </c>
      <c r="K27" s="2">
        <f t="shared" si="2"/>
        <v>68.7</v>
      </c>
      <c r="L27" t="s">
        <v>137</v>
      </c>
      <c r="M27" t="str">
        <f t="shared" si="5"/>
        <v>F5 (BD 1.697, GC 68.7)</v>
      </c>
    </row>
    <row r="28" spans="1:15" x14ac:dyDescent="0.25">
      <c r="A28" t="s">
        <v>65</v>
      </c>
      <c r="B28" t="s">
        <v>65</v>
      </c>
      <c r="C28" t="s">
        <v>66</v>
      </c>
      <c r="D28" t="s">
        <v>43</v>
      </c>
      <c r="E28" t="s">
        <v>44</v>
      </c>
      <c r="F28">
        <v>6</v>
      </c>
      <c r="G28">
        <v>1.3989</v>
      </c>
      <c r="H28" s="2">
        <v>1.6916876000000001</v>
      </c>
      <c r="I28" s="2">
        <f t="shared" si="1"/>
        <v>1.6919999999999999</v>
      </c>
      <c r="J28" s="2">
        <v>65.400000000000006</v>
      </c>
      <c r="K28" s="2">
        <f t="shared" si="2"/>
        <v>65.400000000000006</v>
      </c>
      <c r="L28" t="s">
        <v>138</v>
      </c>
      <c r="M28" t="str">
        <f t="shared" si="5"/>
        <v>F6 (BD 1.692, GC 65.4)</v>
      </c>
    </row>
    <row r="29" spans="1:15" x14ac:dyDescent="0.25">
      <c r="A29" t="s">
        <v>67</v>
      </c>
      <c r="B29" t="s">
        <v>67</v>
      </c>
      <c r="C29" t="s">
        <v>68</v>
      </c>
      <c r="D29" t="s">
        <v>43</v>
      </c>
      <c r="E29" t="s">
        <v>44</v>
      </c>
      <c r="F29">
        <v>7</v>
      </c>
      <c r="G29">
        <v>1.3982000000000001</v>
      </c>
      <c r="H29" s="2">
        <v>1.6840387000000001</v>
      </c>
      <c r="I29" s="2">
        <f t="shared" si="1"/>
        <v>1.6839999999999999</v>
      </c>
      <c r="J29" s="2">
        <v>60.9</v>
      </c>
      <c r="K29" s="2">
        <f t="shared" si="2"/>
        <v>60.9</v>
      </c>
      <c r="L29" t="s">
        <v>139</v>
      </c>
      <c r="M29" t="str">
        <f t="shared" si="5"/>
        <v>F7 (BD 1.684, GC 60.9)</v>
      </c>
    </row>
    <row r="30" spans="1:15" x14ac:dyDescent="0.25">
      <c r="A30" t="s">
        <v>69</v>
      </c>
      <c r="B30" t="s">
        <v>69</v>
      </c>
      <c r="C30" t="s">
        <v>70</v>
      </c>
      <c r="D30" t="s">
        <v>43</v>
      </c>
      <c r="E30" t="s">
        <v>44</v>
      </c>
      <c r="F30">
        <v>8</v>
      </c>
      <c r="G30">
        <v>1.3976</v>
      </c>
      <c r="H30" s="2">
        <v>1.6774825</v>
      </c>
      <c r="I30" s="2">
        <f t="shared" si="1"/>
        <v>1.677</v>
      </c>
      <c r="J30" s="2">
        <v>57</v>
      </c>
      <c r="K30" s="2">
        <f t="shared" si="2"/>
        <v>57</v>
      </c>
      <c r="L30" t="s">
        <v>140</v>
      </c>
      <c r="M30" t="str">
        <f t="shared" si="5"/>
        <v>F8 (BD 1.677, GC 57)</v>
      </c>
    </row>
    <row r="31" spans="1:15" x14ac:dyDescent="0.25">
      <c r="A31" t="s">
        <v>71</v>
      </c>
      <c r="B31" t="s">
        <v>71</v>
      </c>
      <c r="C31" t="s">
        <v>72</v>
      </c>
      <c r="D31" t="s">
        <v>43</v>
      </c>
      <c r="E31" t="s">
        <v>44</v>
      </c>
      <c r="F31">
        <v>9</v>
      </c>
      <c r="G31">
        <v>1.3971</v>
      </c>
      <c r="H31" s="2">
        <v>1.6720189999999999</v>
      </c>
      <c r="I31" s="2">
        <f t="shared" si="1"/>
        <v>1.6719999999999999</v>
      </c>
      <c r="J31" s="2">
        <v>53.8</v>
      </c>
      <c r="K31" s="2">
        <f t="shared" si="2"/>
        <v>53.8</v>
      </c>
      <c r="L31" t="s">
        <v>141</v>
      </c>
      <c r="M31" t="str">
        <f t="shared" si="5"/>
        <v>F9 (BD 1.672, GC 53.8)</v>
      </c>
    </row>
    <row r="32" spans="1:15" x14ac:dyDescent="0.25">
      <c r="A32" t="s">
        <v>73</v>
      </c>
      <c r="B32" t="s">
        <v>73</v>
      </c>
      <c r="C32" t="s">
        <v>74</v>
      </c>
      <c r="D32" t="s">
        <v>75</v>
      </c>
      <c r="E32" t="s">
        <v>76</v>
      </c>
      <c r="F32">
        <v>0</v>
      </c>
      <c r="G32" t="s">
        <v>12</v>
      </c>
      <c r="H32" s="2" t="s">
        <v>12</v>
      </c>
      <c r="I32" s="2" t="e">
        <f t="shared" si="1"/>
        <v>#VALUE!</v>
      </c>
      <c r="J32" s="2" t="s">
        <v>12</v>
      </c>
      <c r="K32" s="2" t="e">
        <f t="shared" si="2"/>
        <v>#VALUE!</v>
      </c>
      <c r="L32" t="s">
        <v>127</v>
      </c>
      <c r="M32" t="str">
        <f t="shared" ref="M32:M35" si="6">L32</f>
        <v>Total</v>
      </c>
    </row>
    <row r="33" spans="1:13" x14ac:dyDescent="0.25">
      <c r="A33" t="s">
        <v>77</v>
      </c>
      <c r="B33" t="s">
        <v>77</v>
      </c>
      <c r="C33" t="s">
        <v>78</v>
      </c>
      <c r="D33" t="s">
        <v>75</v>
      </c>
      <c r="E33" t="s">
        <v>76</v>
      </c>
      <c r="F33">
        <v>0</v>
      </c>
      <c r="G33" t="s">
        <v>12</v>
      </c>
      <c r="H33" s="2" t="s">
        <v>12</v>
      </c>
      <c r="I33" s="2" t="e">
        <f t="shared" si="1"/>
        <v>#VALUE!</v>
      </c>
      <c r="J33" s="2" t="s">
        <v>12</v>
      </c>
      <c r="K33" s="2" t="e">
        <f t="shared" si="2"/>
        <v>#VALUE!</v>
      </c>
      <c r="L33" t="s">
        <v>128</v>
      </c>
      <c r="M33" t="str">
        <f t="shared" si="6"/>
        <v>Total 1</v>
      </c>
    </row>
    <row r="34" spans="1:13" x14ac:dyDescent="0.25">
      <c r="A34" t="s">
        <v>79</v>
      </c>
      <c r="B34" t="s">
        <v>79</v>
      </c>
      <c r="C34" t="s">
        <v>80</v>
      </c>
      <c r="D34" t="s">
        <v>75</v>
      </c>
      <c r="E34" t="s">
        <v>76</v>
      </c>
      <c r="F34">
        <v>0</v>
      </c>
      <c r="G34" t="s">
        <v>12</v>
      </c>
      <c r="H34" s="2" t="s">
        <v>12</v>
      </c>
      <c r="I34" s="2" t="e">
        <f t="shared" si="1"/>
        <v>#VALUE!</v>
      </c>
      <c r="J34" s="2" t="s">
        <v>12</v>
      </c>
      <c r="K34" s="2" t="e">
        <f t="shared" si="2"/>
        <v>#VALUE!</v>
      </c>
      <c r="L34" t="s">
        <v>129</v>
      </c>
      <c r="M34" t="str">
        <f t="shared" si="6"/>
        <v>Total 2</v>
      </c>
    </row>
    <row r="35" spans="1:13" x14ac:dyDescent="0.25">
      <c r="A35" t="s">
        <v>81</v>
      </c>
      <c r="B35" t="s">
        <v>81</v>
      </c>
      <c r="C35" t="s">
        <v>82</v>
      </c>
      <c r="D35" t="s">
        <v>75</v>
      </c>
      <c r="E35" t="s">
        <v>76</v>
      </c>
      <c r="F35">
        <v>0</v>
      </c>
      <c r="G35" t="s">
        <v>12</v>
      </c>
      <c r="H35" s="2" t="s">
        <v>12</v>
      </c>
      <c r="I35" s="2" t="e">
        <f t="shared" si="1"/>
        <v>#VALUE!</v>
      </c>
      <c r="J35" s="2" t="s">
        <v>12</v>
      </c>
      <c r="K35" s="2" t="e">
        <f t="shared" si="2"/>
        <v>#VALUE!</v>
      </c>
      <c r="L35" t="s">
        <v>130</v>
      </c>
      <c r="M35" t="str">
        <f t="shared" si="6"/>
        <v>Total 3</v>
      </c>
    </row>
    <row r="36" spans="1:13" x14ac:dyDescent="0.25">
      <c r="A36" t="s">
        <v>83</v>
      </c>
      <c r="B36" t="s">
        <v>83</v>
      </c>
      <c r="C36" t="s">
        <v>84</v>
      </c>
      <c r="D36" t="s">
        <v>75</v>
      </c>
      <c r="E36" t="s">
        <v>76</v>
      </c>
      <c r="F36">
        <v>10</v>
      </c>
      <c r="G36">
        <v>1.3962000000000001</v>
      </c>
      <c r="H36" s="2">
        <v>1.6621847000000001</v>
      </c>
      <c r="I36" s="2">
        <f t="shared" si="1"/>
        <v>1.6619999999999999</v>
      </c>
      <c r="J36" s="2">
        <v>48</v>
      </c>
      <c r="K36" s="2">
        <f t="shared" si="2"/>
        <v>48</v>
      </c>
      <c r="L36" t="s">
        <v>131</v>
      </c>
      <c r="M36" t="str">
        <f t="shared" ref="M36:M42" si="7">_xlfn.CONCAT(L36, " (BD ", I36, ", GC ", K36, ")" )</f>
        <v>F10 (BD 1.662, GC 48)</v>
      </c>
    </row>
    <row r="37" spans="1:13" x14ac:dyDescent="0.25">
      <c r="A37" t="s">
        <v>85</v>
      </c>
      <c r="B37" t="s">
        <v>85</v>
      </c>
      <c r="C37" t="s">
        <v>86</v>
      </c>
      <c r="D37" t="s">
        <v>75</v>
      </c>
      <c r="E37" t="s">
        <v>76</v>
      </c>
      <c r="F37">
        <v>11</v>
      </c>
      <c r="G37">
        <v>1.3956999999999999</v>
      </c>
      <c r="H37" s="2">
        <v>1.6567212</v>
      </c>
      <c r="I37" s="2">
        <f t="shared" si="1"/>
        <v>1.657</v>
      </c>
      <c r="J37" s="2">
        <v>45</v>
      </c>
      <c r="K37" s="2">
        <f t="shared" si="2"/>
        <v>45</v>
      </c>
      <c r="L37" t="s">
        <v>132</v>
      </c>
      <c r="M37" t="str">
        <f t="shared" si="7"/>
        <v>F11 (BD 1.657, GC 45)</v>
      </c>
    </row>
    <row r="38" spans="1:13" x14ac:dyDescent="0.25">
      <c r="A38" t="s">
        <v>87</v>
      </c>
      <c r="B38" t="s">
        <v>87</v>
      </c>
      <c r="C38" t="s">
        <v>88</v>
      </c>
      <c r="D38" t="s">
        <v>75</v>
      </c>
      <c r="E38" t="s">
        <v>76</v>
      </c>
      <c r="F38">
        <v>5</v>
      </c>
      <c r="G38">
        <v>1.3993</v>
      </c>
      <c r="H38" s="2">
        <v>1.6960584000000001</v>
      </c>
      <c r="I38" s="2">
        <f t="shared" si="1"/>
        <v>1.696</v>
      </c>
      <c r="J38" s="2">
        <v>68</v>
      </c>
      <c r="K38" s="2">
        <f t="shared" si="2"/>
        <v>68</v>
      </c>
      <c r="L38" t="s">
        <v>137</v>
      </c>
      <c r="M38" t="str">
        <f t="shared" si="7"/>
        <v>F5 (BD 1.696, GC 68)</v>
      </c>
    </row>
    <row r="39" spans="1:13" x14ac:dyDescent="0.25">
      <c r="A39" t="s">
        <v>89</v>
      </c>
      <c r="B39" t="s">
        <v>89</v>
      </c>
      <c r="C39" t="s">
        <v>90</v>
      </c>
      <c r="D39" t="s">
        <v>75</v>
      </c>
      <c r="E39" t="s">
        <v>76</v>
      </c>
      <c r="F39">
        <v>6</v>
      </c>
      <c r="G39">
        <v>1.3986000000000001</v>
      </c>
      <c r="H39" s="2">
        <v>1.6884094999999999</v>
      </c>
      <c r="I39" s="2">
        <f t="shared" si="1"/>
        <v>1.6879999999999999</v>
      </c>
      <c r="J39" s="2">
        <v>64</v>
      </c>
      <c r="K39" s="2">
        <f t="shared" si="2"/>
        <v>64</v>
      </c>
      <c r="L39" t="s">
        <v>138</v>
      </c>
      <c r="M39" t="str">
        <f t="shared" si="7"/>
        <v>F6 (BD 1.688, GC 64)</v>
      </c>
    </row>
    <row r="40" spans="1:13" x14ac:dyDescent="0.25">
      <c r="A40" t="s">
        <v>91</v>
      </c>
      <c r="B40" t="s">
        <v>91</v>
      </c>
      <c r="C40" t="s">
        <v>92</v>
      </c>
      <c r="D40" t="s">
        <v>75</v>
      </c>
      <c r="E40" t="s">
        <v>76</v>
      </c>
      <c r="F40">
        <v>7</v>
      </c>
      <c r="G40">
        <v>1.3979999999999999</v>
      </c>
      <c r="H40" s="2">
        <v>1.6818533</v>
      </c>
      <c r="I40" s="2">
        <f t="shared" si="1"/>
        <v>1.6819999999999999</v>
      </c>
      <c r="J40" s="2">
        <v>60</v>
      </c>
      <c r="K40" s="2">
        <f t="shared" si="2"/>
        <v>60</v>
      </c>
      <c r="L40" t="s">
        <v>139</v>
      </c>
      <c r="M40" t="str">
        <f t="shared" si="7"/>
        <v>F7 (BD 1.682, GC 60)</v>
      </c>
    </row>
    <row r="41" spans="1:13" x14ac:dyDescent="0.25">
      <c r="A41" t="s">
        <v>93</v>
      </c>
      <c r="B41" t="s">
        <v>93</v>
      </c>
      <c r="C41" t="s">
        <v>94</v>
      </c>
      <c r="D41" t="s">
        <v>75</v>
      </c>
      <c r="E41" t="s">
        <v>76</v>
      </c>
      <c r="F41">
        <v>8</v>
      </c>
      <c r="G41">
        <v>1.3973</v>
      </c>
      <c r="H41" s="2">
        <v>1.6742044</v>
      </c>
      <c r="I41" s="2">
        <f t="shared" si="1"/>
        <v>1.6739999999999999</v>
      </c>
      <c r="J41" s="2">
        <v>55</v>
      </c>
      <c r="K41" s="2">
        <f t="shared" si="2"/>
        <v>55</v>
      </c>
      <c r="L41" t="s">
        <v>140</v>
      </c>
      <c r="M41" t="str">
        <f t="shared" si="7"/>
        <v>F8 (BD 1.674, GC 55)</v>
      </c>
    </row>
    <row r="42" spans="1:13" x14ac:dyDescent="0.25">
      <c r="A42" t="s">
        <v>95</v>
      </c>
      <c r="B42" t="s">
        <v>95</v>
      </c>
      <c r="C42" t="s">
        <v>96</v>
      </c>
      <c r="D42" t="s">
        <v>75</v>
      </c>
      <c r="E42" t="s">
        <v>76</v>
      </c>
      <c r="F42">
        <v>9</v>
      </c>
      <c r="G42">
        <v>1.3967000000000001</v>
      </c>
      <c r="H42" s="2">
        <v>1.6676481999999999</v>
      </c>
      <c r="I42" s="2">
        <f t="shared" si="1"/>
        <v>1.6679999999999999</v>
      </c>
      <c r="J42" s="2">
        <v>51</v>
      </c>
      <c r="K42" s="2">
        <f t="shared" si="2"/>
        <v>51</v>
      </c>
      <c r="L42" t="s">
        <v>141</v>
      </c>
      <c r="M42" t="str">
        <f t="shared" si="7"/>
        <v>F9 (BD 1.668, GC 51)</v>
      </c>
    </row>
    <row r="43" spans="1:13" x14ac:dyDescent="0.25">
      <c r="A43" t="s">
        <v>97</v>
      </c>
      <c r="B43" t="s">
        <v>97</v>
      </c>
      <c r="C43" t="s">
        <v>98</v>
      </c>
      <c r="D43" t="s">
        <v>99</v>
      </c>
      <c r="E43" t="s">
        <v>100</v>
      </c>
      <c r="F43">
        <v>0</v>
      </c>
      <c r="G43" t="s">
        <v>12</v>
      </c>
      <c r="H43" s="2" t="s">
        <v>12</v>
      </c>
      <c r="I43" s="2" t="e">
        <f t="shared" si="1"/>
        <v>#VALUE!</v>
      </c>
      <c r="J43" s="2" t="s">
        <v>12</v>
      </c>
      <c r="K43" s="2" t="e">
        <f t="shared" si="2"/>
        <v>#VALUE!</v>
      </c>
      <c r="L43" t="s">
        <v>127</v>
      </c>
      <c r="M43" t="str">
        <f t="shared" ref="M43:M46" si="8">L43</f>
        <v>Total</v>
      </c>
    </row>
    <row r="44" spans="1:13" x14ac:dyDescent="0.25">
      <c r="A44" t="s">
        <v>101</v>
      </c>
      <c r="B44" t="s">
        <v>101</v>
      </c>
      <c r="C44" t="s">
        <v>102</v>
      </c>
      <c r="D44" t="s">
        <v>99</v>
      </c>
      <c r="E44" t="s">
        <v>100</v>
      </c>
      <c r="F44">
        <v>0</v>
      </c>
      <c r="G44" t="s">
        <v>12</v>
      </c>
      <c r="H44" s="2" t="s">
        <v>12</v>
      </c>
      <c r="I44" s="2" t="e">
        <f t="shared" si="1"/>
        <v>#VALUE!</v>
      </c>
      <c r="J44" s="2" t="s">
        <v>12</v>
      </c>
      <c r="K44" s="2" t="e">
        <f t="shared" si="2"/>
        <v>#VALUE!</v>
      </c>
      <c r="L44" t="s">
        <v>128</v>
      </c>
      <c r="M44" t="str">
        <f t="shared" si="8"/>
        <v>Total 1</v>
      </c>
    </row>
    <row r="45" spans="1:13" x14ac:dyDescent="0.25">
      <c r="A45" t="s">
        <v>103</v>
      </c>
      <c r="B45" t="s">
        <v>103</v>
      </c>
      <c r="C45" t="s">
        <v>104</v>
      </c>
      <c r="D45" t="s">
        <v>99</v>
      </c>
      <c r="E45" t="s">
        <v>100</v>
      </c>
      <c r="F45">
        <v>0</v>
      </c>
      <c r="G45" t="s">
        <v>12</v>
      </c>
      <c r="H45" s="2" t="s">
        <v>12</v>
      </c>
      <c r="I45" s="2" t="e">
        <f t="shared" si="1"/>
        <v>#VALUE!</v>
      </c>
      <c r="J45" s="2" t="s">
        <v>12</v>
      </c>
      <c r="K45" s="2" t="e">
        <f t="shared" si="2"/>
        <v>#VALUE!</v>
      </c>
      <c r="L45" t="s">
        <v>129</v>
      </c>
      <c r="M45" t="str">
        <f t="shared" si="8"/>
        <v>Total 2</v>
      </c>
    </row>
    <row r="46" spans="1:13" x14ac:dyDescent="0.25">
      <c r="A46" t="s">
        <v>105</v>
      </c>
      <c r="B46" t="s">
        <v>105</v>
      </c>
      <c r="C46" t="s">
        <v>106</v>
      </c>
      <c r="D46" t="s">
        <v>99</v>
      </c>
      <c r="E46" t="s">
        <v>100</v>
      </c>
      <c r="F46">
        <v>0</v>
      </c>
      <c r="G46" t="s">
        <v>12</v>
      </c>
      <c r="H46" s="2" t="s">
        <v>12</v>
      </c>
      <c r="I46" s="2" t="e">
        <f t="shared" si="1"/>
        <v>#VALUE!</v>
      </c>
      <c r="J46" s="2" t="s">
        <v>12</v>
      </c>
      <c r="K46" s="2" t="e">
        <f t="shared" si="2"/>
        <v>#VALUE!</v>
      </c>
      <c r="L46" t="s">
        <v>130</v>
      </c>
      <c r="M46" t="str">
        <f t="shared" si="8"/>
        <v>Total 3</v>
      </c>
    </row>
    <row r="47" spans="1:13" x14ac:dyDescent="0.25">
      <c r="A47" t="s">
        <v>107</v>
      </c>
      <c r="B47" t="s">
        <v>107</v>
      </c>
      <c r="C47" t="s">
        <v>108</v>
      </c>
      <c r="D47" t="s">
        <v>99</v>
      </c>
      <c r="E47" t="s">
        <v>100</v>
      </c>
      <c r="F47">
        <v>10</v>
      </c>
      <c r="G47">
        <v>1.3963000000000001</v>
      </c>
      <c r="H47" s="2">
        <v>1.6632773999999999</v>
      </c>
      <c r="I47" s="2">
        <f t="shared" si="1"/>
        <v>1.663</v>
      </c>
      <c r="J47" s="2">
        <v>48.632469999999998</v>
      </c>
      <c r="K47" s="2">
        <f t="shared" si="2"/>
        <v>48.6</v>
      </c>
      <c r="L47" t="s">
        <v>131</v>
      </c>
      <c r="M47" t="str">
        <f t="shared" ref="M47:M56" si="9">_xlfn.CONCAT(L47, " (BD ", I47, ", GC ", K47, ")" )</f>
        <v>F10 (BD 1.663, GC 48.6)</v>
      </c>
    </row>
    <row r="48" spans="1:13" x14ac:dyDescent="0.25">
      <c r="A48" t="s">
        <v>109</v>
      </c>
      <c r="B48" t="s">
        <v>109</v>
      </c>
      <c r="C48" t="s">
        <v>110</v>
      </c>
      <c r="D48" t="s">
        <v>99</v>
      </c>
      <c r="E48" t="s">
        <v>100</v>
      </c>
      <c r="F48">
        <v>11</v>
      </c>
      <c r="G48">
        <v>1.3956999999999999</v>
      </c>
      <c r="H48" s="2">
        <v>1.6567212</v>
      </c>
      <c r="I48" s="2">
        <f t="shared" si="1"/>
        <v>1.657</v>
      </c>
      <c r="J48" s="2">
        <v>44.752330000000001</v>
      </c>
      <c r="K48" s="2">
        <f t="shared" si="2"/>
        <v>44.8</v>
      </c>
      <c r="L48" t="s">
        <v>132</v>
      </c>
      <c r="M48" t="str">
        <f t="shared" si="9"/>
        <v>F11 (BD 1.657, GC 44.8)</v>
      </c>
    </row>
    <row r="49" spans="1:13" x14ac:dyDescent="0.25">
      <c r="A49" t="s">
        <v>111</v>
      </c>
      <c r="B49" t="s">
        <v>111</v>
      </c>
      <c r="C49" t="s">
        <v>112</v>
      </c>
      <c r="D49" t="s">
        <v>99</v>
      </c>
      <c r="E49" t="s">
        <v>100</v>
      </c>
      <c r="F49">
        <v>12</v>
      </c>
      <c r="G49">
        <v>1.3952</v>
      </c>
      <c r="H49" s="2">
        <v>1.6512576999999999</v>
      </c>
      <c r="I49" s="2">
        <f t="shared" si="1"/>
        <v>1.651</v>
      </c>
      <c r="J49" s="2">
        <v>41.518880000000003</v>
      </c>
      <c r="K49" s="2">
        <f t="shared" si="2"/>
        <v>41.5</v>
      </c>
      <c r="L49" t="s">
        <v>133</v>
      </c>
      <c r="M49" t="str">
        <f t="shared" si="9"/>
        <v>F12 (BD 1.651, GC 41.5)</v>
      </c>
    </row>
    <row r="50" spans="1:13" x14ac:dyDescent="0.25">
      <c r="A50" t="s">
        <v>113</v>
      </c>
      <c r="B50" t="s">
        <v>113</v>
      </c>
      <c r="C50" t="s">
        <v>114</v>
      </c>
      <c r="D50" t="s">
        <v>99</v>
      </c>
      <c r="E50" t="s">
        <v>100</v>
      </c>
      <c r="F50">
        <v>13</v>
      </c>
      <c r="G50">
        <v>1.3948</v>
      </c>
      <c r="H50" s="2">
        <v>1.6468868999999999</v>
      </c>
      <c r="I50" s="2">
        <f t="shared" si="1"/>
        <v>1.647</v>
      </c>
      <c r="J50" s="2">
        <v>38.932119999999998</v>
      </c>
      <c r="K50" s="2">
        <f t="shared" si="2"/>
        <v>38.9</v>
      </c>
      <c r="L50" t="s">
        <v>134</v>
      </c>
      <c r="M50" t="str">
        <f t="shared" si="9"/>
        <v>F13 (BD 1.647, GC 38.9)</v>
      </c>
    </row>
    <row r="51" spans="1:13" x14ac:dyDescent="0.25">
      <c r="A51" t="s">
        <v>115</v>
      </c>
      <c r="B51" t="s">
        <v>115</v>
      </c>
      <c r="C51" t="s">
        <v>116</v>
      </c>
      <c r="D51" t="s">
        <v>99</v>
      </c>
      <c r="E51" t="s">
        <v>100</v>
      </c>
      <c r="F51">
        <v>4</v>
      </c>
      <c r="G51">
        <v>1.3996999999999999</v>
      </c>
      <c r="H51" s="2">
        <v>1.7004292000000001</v>
      </c>
      <c r="I51" s="2">
        <f t="shared" si="1"/>
        <v>1.7</v>
      </c>
      <c r="J51" s="2">
        <v>70.619929999999997</v>
      </c>
      <c r="K51" s="2">
        <f t="shared" si="2"/>
        <v>70.599999999999994</v>
      </c>
      <c r="L51" t="s">
        <v>136</v>
      </c>
      <c r="M51" t="str">
        <f t="shared" si="9"/>
        <v>F4 (BD 1.7, GC 70.6)</v>
      </c>
    </row>
    <row r="52" spans="1:13" x14ac:dyDescent="0.25">
      <c r="A52" t="s">
        <v>117</v>
      </c>
      <c r="B52" t="s">
        <v>117</v>
      </c>
      <c r="C52" t="s">
        <v>118</v>
      </c>
      <c r="D52" t="s">
        <v>99</v>
      </c>
      <c r="E52" t="s">
        <v>100</v>
      </c>
      <c r="F52">
        <v>5</v>
      </c>
      <c r="G52">
        <v>1.3992</v>
      </c>
      <c r="H52" s="2">
        <v>1.6949657</v>
      </c>
      <c r="I52" s="2">
        <f t="shared" si="1"/>
        <v>1.6950000000000001</v>
      </c>
      <c r="J52" s="2">
        <v>67.386480000000006</v>
      </c>
      <c r="K52" s="2">
        <f t="shared" si="2"/>
        <v>67.400000000000006</v>
      </c>
      <c r="L52" t="s">
        <v>137</v>
      </c>
      <c r="M52" t="str">
        <f t="shared" si="9"/>
        <v>F5 (BD 1.695, GC 67.4)</v>
      </c>
    </row>
    <row r="53" spans="1:13" x14ac:dyDescent="0.25">
      <c r="A53" t="s">
        <v>119</v>
      </c>
      <c r="B53" t="s">
        <v>119</v>
      </c>
      <c r="C53" t="s">
        <v>120</v>
      </c>
      <c r="D53" t="s">
        <v>99</v>
      </c>
      <c r="E53" t="s">
        <v>100</v>
      </c>
      <c r="F53">
        <v>6</v>
      </c>
      <c r="G53">
        <v>1.3985000000000001</v>
      </c>
      <c r="H53" s="2">
        <v>1.6873168000000001</v>
      </c>
      <c r="I53" s="2">
        <f t="shared" si="1"/>
        <v>1.6870000000000001</v>
      </c>
      <c r="J53" s="2">
        <v>62.859650000000002</v>
      </c>
      <c r="K53" s="2">
        <f t="shared" si="2"/>
        <v>62.9</v>
      </c>
      <c r="L53" t="s">
        <v>138</v>
      </c>
      <c r="M53" t="str">
        <f t="shared" si="9"/>
        <v>F6 (BD 1.687, GC 62.9)</v>
      </c>
    </row>
    <row r="54" spans="1:13" x14ac:dyDescent="0.25">
      <c r="A54" t="s">
        <v>121</v>
      </c>
      <c r="B54" t="s">
        <v>121</v>
      </c>
      <c r="C54" t="s">
        <v>122</v>
      </c>
      <c r="D54" t="s">
        <v>99</v>
      </c>
      <c r="E54" t="s">
        <v>100</v>
      </c>
      <c r="F54">
        <v>7</v>
      </c>
      <c r="G54">
        <v>1.3979999999999999</v>
      </c>
      <c r="H54" s="2">
        <v>1.6818533</v>
      </c>
      <c r="I54" s="2">
        <f t="shared" si="1"/>
        <v>1.6819999999999999</v>
      </c>
      <c r="J54" s="2">
        <v>59.626199999999997</v>
      </c>
      <c r="K54" s="2">
        <f t="shared" si="2"/>
        <v>59.6</v>
      </c>
      <c r="L54" t="s">
        <v>139</v>
      </c>
      <c r="M54" t="str">
        <f t="shared" si="9"/>
        <v>F7 (BD 1.682, GC 59.6)</v>
      </c>
    </row>
    <row r="55" spans="1:13" x14ac:dyDescent="0.25">
      <c r="A55" t="s">
        <v>123</v>
      </c>
      <c r="B55" t="s">
        <v>123</v>
      </c>
      <c r="C55" t="s">
        <v>124</v>
      </c>
      <c r="D55" t="s">
        <v>99</v>
      </c>
      <c r="E55" t="s">
        <v>100</v>
      </c>
      <c r="F55">
        <v>8</v>
      </c>
      <c r="G55">
        <v>1.3974</v>
      </c>
      <c r="H55" s="2">
        <v>1.6752971000000001</v>
      </c>
      <c r="I55" s="2">
        <f t="shared" si="1"/>
        <v>1.675</v>
      </c>
      <c r="J55" s="2">
        <v>55.74606</v>
      </c>
      <c r="K55" s="2">
        <f t="shared" si="2"/>
        <v>55.7</v>
      </c>
      <c r="L55" t="s">
        <v>140</v>
      </c>
      <c r="M55" t="str">
        <f t="shared" si="9"/>
        <v>F8 (BD 1.675, GC 55.7)</v>
      </c>
    </row>
    <row r="56" spans="1:13" x14ac:dyDescent="0.25">
      <c r="A56" t="s">
        <v>125</v>
      </c>
      <c r="B56" t="s">
        <v>125</v>
      </c>
      <c r="C56" t="s">
        <v>126</v>
      </c>
      <c r="D56" t="s">
        <v>99</v>
      </c>
      <c r="E56" t="s">
        <v>100</v>
      </c>
      <c r="F56">
        <v>9</v>
      </c>
      <c r="G56">
        <v>1.3968</v>
      </c>
      <c r="H56" s="2">
        <v>1.6687409</v>
      </c>
      <c r="I56" s="2">
        <f t="shared" si="1"/>
        <v>1.669</v>
      </c>
      <c r="J56" s="2">
        <v>51.865920000000003</v>
      </c>
      <c r="K56" s="2">
        <f t="shared" si="2"/>
        <v>51.9</v>
      </c>
      <c r="L56" t="s">
        <v>141</v>
      </c>
      <c r="M56" t="str">
        <f t="shared" si="9"/>
        <v>F9 (BD 1.669, GC 51.9)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axis.labels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Bodington</cp:lastModifiedBy>
  <dcterms:created xsi:type="dcterms:W3CDTF">2022-12-14T12:42:46Z</dcterms:created>
  <dcterms:modified xsi:type="dcterms:W3CDTF">2022-12-14T12:42:46Z</dcterms:modified>
</cp:coreProperties>
</file>