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Zgurskyi\Desktop\"/>
    </mc:Choice>
  </mc:AlternateContent>
  <xr:revisionPtr revIDLastSave="0" documentId="13_ncr:1_{E70D9D1F-36FE-4F3A-B8B8-E9749FCB4216}" xr6:coauthVersionLast="47" xr6:coauthVersionMax="47" xr10:uidLastSave="{00000000-0000-0000-0000-000000000000}"/>
  <bookViews>
    <workbookView xWindow="-108" yWindow="-108" windowWidth="23256" windowHeight="12576" xr2:uid="{FCC5F8CA-96EF-4240-B568-1D0B645FED0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1" i="1"/>
  <c r="D19" i="1"/>
  <c r="D17" i="1"/>
  <c r="D15" i="1"/>
  <c r="D14" i="1"/>
  <c r="D12" i="1"/>
  <c r="D10" i="1"/>
  <c r="D9" i="1"/>
  <c r="D8" i="1"/>
  <c r="D6" i="1"/>
  <c r="D4" i="1"/>
  <c r="D3" i="1"/>
</calcChain>
</file>

<file path=xl/sharedStrings.xml><?xml version="1.0" encoding="utf-8"?>
<sst xmlns="http://schemas.openxmlformats.org/spreadsheetml/2006/main" count="106" uniqueCount="105">
  <si>
    <t>Актив</t>
  </si>
  <si>
    <t>Необоротні активи</t>
  </si>
  <si>
    <t>Код</t>
  </si>
  <si>
    <t>На початок 2022 року, тис.грн.</t>
  </si>
  <si>
    <t>На кінець 2022 року, тис.грн.</t>
  </si>
  <si>
    <t>На кінець 2023 року, тис.грн.</t>
  </si>
  <si>
    <t>На 31/03/2024 року, тис.грн.</t>
  </si>
  <si>
    <t>Нематеріальні активи (1000)</t>
  </si>
  <si>
    <t>первісна вартість (1001)</t>
  </si>
  <si>
    <t>накопичена амортизація (1002)</t>
  </si>
  <si>
    <t>Незавершені капітальні інвестиції (1005)</t>
  </si>
  <si>
    <t>Основні засоби (1010)</t>
  </si>
  <si>
    <t>первісна вартість (1011)</t>
  </si>
  <si>
    <t>знос (1012)</t>
  </si>
  <si>
    <t>Інвестиційна нерухомість (1015)</t>
  </si>
  <si>
    <t>Довгострокові біологічні активи (1020)</t>
  </si>
  <si>
    <t>Довгострокові фінансові інвестиції:</t>
  </si>
  <si>
    <t>які обліковуються за методом участі в капіталі інших підприємств (1030)</t>
  </si>
  <si>
    <t>інші фінансові інвестиції (1035)</t>
  </si>
  <si>
    <t>Довгострокова дебіторська заборгованість (1040)</t>
  </si>
  <si>
    <t>Відстрочені податкові активи (1045)</t>
  </si>
  <si>
    <t>Інші необоротні активи (1090)</t>
  </si>
  <si>
    <t>Усього (1095)</t>
  </si>
  <si>
    <t>Оборотні активи (Код)</t>
  </si>
  <si>
    <t>Запаси (1100)</t>
  </si>
  <si>
    <t>Поточні біологічні активи (1110)</t>
  </si>
  <si>
    <t>векселя отримані (1120)</t>
  </si>
  <si>
    <t>Дебіторська заборгованість за продукцію, товари, роботи, послуги (1125)</t>
  </si>
  <si>
    <t>Дебіторська заборгованість за розрахунками:</t>
  </si>
  <si>
    <t>за виданими авансами (1130)</t>
  </si>
  <si>
    <t>з бюджетом (1135)</t>
  </si>
  <si>
    <t>у тому числі з податку на прибуток (1136)</t>
  </si>
  <si>
    <t>Інша поточна дебіторська заборгованість (1155)</t>
  </si>
  <si>
    <t>Поточні фінансові інвестиції (1160)</t>
  </si>
  <si>
    <t>Гроші та їх еквіваленти (1165)</t>
  </si>
  <si>
    <t>Витрати майбутніх періодів (1170)</t>
  </si>
  <si>
    <t>Інші оборотні активи (1190)</t>
  </si>
  <si>
    <t>Усього (1195)</t>
  </si>
  <si>
    <t>Необоротні активи, утримувані для продажу, та групи вибуття (1200)</t>
  </si>
  <si>
    <t>Фінансово-майновий стан (1300)</t>
  </si>
  <si>
    <t xml:space="preserve">Пасив </t>
  </si>
  <si>
    <t>Власний капітал (Код)</t>
  </si>
  <si>
    <t>Зареєстрований (пайовий) капітал (1400)</t>
  </si>
  <si>
    <t>Капітал у дооцінках (1405)</t>
  </si>
  <si>
    <t>Додатковий капітал (1410)</t>
  </si>
  <si>
    <t>Резервний капітал (1415)</t>
  </si>
  <si>
    <t>Нерозподілений прибуток (непокритий збиток) (1420)</t>
  </si>
  <si>
    <t>Неоплачений капітал (1425)</t>
  </si>
  <si>
    <t>Вилучений капітал (1430)</t>
  </si>
  <si>
    <t>Усього (1495)</t>
  </si>
  <si>
    <t>Довгострокові зобов’язання і забезпечення (Код)</t>
  </si>
  <si>
    <t>Відстрочені податкові зобов’язання (1500)</t>
  </si>
  <si>
    <t>Довгострокові кредити банків (1510)</t>
  </si>
  <si>
    <t>Інші довгострокові зобов’язання (1515)</t>
  </si>
  <si>
    <t>Довгострокові забезпечення (1520)</t>
  </si>
  <si>
    <t>Цільове фінансування (1525)</t>
  </si>
  <si>
    <t>Усього (1595)</t>
  </si>
  <si>
    <t>Поточні зобов’язання і забезпечення (Код)</t>
  </si>
  <si>
    <t>Короткострокові кредити банків (1600)</t>
  </si>
  <si>
    <t>Векселі видані (1605)</t>
  </si>
  <si>
    <t>Поточна кредиторська заборгованість за:</t>
  </si>
  <si>
    <t>довгостроковими зобов’язаннями (1610)</t>
  </si>
  <si>
    <t>товари, роботи, послуги (1615)</t>
  </si>
  <si>
    <t>розрахунками з бюджетом (1620)</t>
  </si>
  <si>
    <t>у тому числі з податку на прибуток (1621)</t>
  </si>
  <si>
    <t>розрахунками зі страхування (1625)</t>
  </si>
  <si>
    <t>розрахунками з оплати праці (1630)</t>
  </si>
  <si>
    <t>Поточні забезпечення (1660)</t>
  </si>
  <si>
    <t>Доходи майбутніх періодів (1665)</t>
  </si>
  <si>
    <t>Інші поточні зобов’язання (1690)</t>
  </si>
  <si>
    <t>Усього (1695)</t>
  </si>
  <si>
    <t>Зобов’язання, пов’язані з необоротними активами, утримуваними для продажу, та групами вибуття (1700)</t>
  </si>
  <si>
    <t>Фінансово-майновий стан (1900)</t>
  </si>
  <si>
    <t>Інформація про фінансові результати за 2022 рік*</t>
  </si>
  <si>
    <t>Важлива інформація. Ці дані можна отримувати автоматично прямо у вашу систему обліку. Дізнатись більше</t>
  </si>
  <si>
    <t>Фінансові результати (Код)</t>
  </si>
  <si>
    <t>Чистий дохід від реалізації продукції (товарів, робіт, послуг) (2000)</t>
  </si>
  <si>
    <t>Чисті зароблені страхові премії (2010)</t>
  </si>
  <si>
    <t>Собівартість реалізованої продукції (товарів, робіт, послуг) (2050)</t>
  </si>
  <si>
    <t>Чисті понесені збитки за страховими виплатами (2070)</t>
  </si>
  <si>
    <t>Валовий:</t>
  </si>
  <si>
    <t>прибуток (2090)</t>
  </si>
  <si>
    <t>збиток (2095)</t>
  </si>
  <si>
    <t>Інші операційні доходи (2120)</t>
  </si>
  <si>
    <t>Адміністративні витрати (2130)</t>
  </si>
  <si>
    <t>Витрати на збут (2150)</t>
  </si>
  <si>
    <t>Інші операційні витрати (2180)</t>
  </si>
  <si>
    <t>Фінансовий результат від операційної діяльності:</t>
  </si>
  <si>
    <t>прибуток (2190)</t>
  </si>
  <si>
    <t>збиток (2195)</t>
  </si>
  <si>
    <t>Дохід від участі в капіталі (2200)</t>
  </si>
  <si>
    <t>Інші фінансові доходи (2220)</t>
  </si>
  <si>
    <t>Інші доходи (2240)</t>
  </si>
  <si>
    <t>Фінансові витрати (2250)</t>
  </si>
  <si>
    <t>Втрати від участі в капіталі (2255)</t>
  </si>
  <si>
    <t>Інші витрати (2270)</t>
  </si>
  <si>
    <t>Фінансовий результат до оподаткування:</t>
  </si>
  <si>
    <t>прибуток (2290)</t>
  </si>
  <si>
    <t>збиток (2295)</t>
  </si>
  <si>
    <t>Витрати (дохід) з податку на прибуток (2300)</t>
  </si>
  <si>
    <t>Прибуток (збиток) від припиненої діяльності після оподаткування (2305)</t>
  </si>
  <si>
    <t>Чистий фінансовий результат:</t>
  </si>
  <si>
    <t>прибуток (2350)</t>
  </si>
  <si>
    <t>збиток (2355)</t>
  </si>
  <si>
    <t>FIRM_EDRPOU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</si>
</sst>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.;&quot;-&quot;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2" borderId="0" xfId="0" applyNumberFormat="1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3" borderId="0" xfId="0" applyNumberFormat="1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3" fontId="2" fillId="0" borderId="0" xfId="0" applyNumberFormat="1" applyFont="1" applyAlignment="1">
      <alignment horizontal="right" vertical="top"/>
    </xf>
    <xf numFmtId="3" fontId="2" fillId="3" borderId="0" xfId="0" applyNumberFormat="1" applyFont="1" applyFill="1" applyAlignment="1">
      <alignment horizontal="right" vertical="top"/>
    </xf>
    <xf numFmtId="49" fontId="0" fillId="4" borderId="0" xfId="0" applyNumberFormat="1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/>
    </xf>
    <xf numFmtId="3" fontId="2" fillId="4" borderId="0" xfId="0" applyNumberFormat="1" applyFont="1" applyFill="1" applyAlignment="1">
      <alignment horizontal="right" vertical="top"/>
    </xf>
    <xf numFmtId="49" fontId="0" fillId="0" borderId="0" xfId="0" applyNumberFormat="1" applyAlignment="1">
      <alignment horizontal="right" vertical="top"/>
    </xf>
    <xf numFmtId="49" fontId="2" fillId="4" borderId="0" xfId="0" applyNumberFormat="1" applyFont="1" applyFill="1" applyAlignment="1">
      <alignment horizontal="left" vertical="top" wrapText="1"/>
    </xf>
    <xf numFmtId="49" fontId="2" fillId="4" borderId="0" xfId="0" applyNumberFormat="1" applyFont="1" applyFill="1" applyAlignment="1">
      <alignment horizontal="left" vertical="top"/>
    </xf>
    <xf numFmtId="0" fontId="3" fillId="0" borderId="0" xfId="0" applyFont="1" applyAlignment="1">
      <alignment horizontal="right"/>
    </xf>
    <xf numFmtId="164" fontId="2" fillId="4" borderId="0" xfId="0" applyNumberFormat="1" applyFont="1" applyFill="1" applyAlignment="1">
      <alignment horizontal="right" vertical="top"/>
    </xf>
    <xf numFmtId="3" fontId="0" fillId="0" borderId="0" xfId="0" applyNumberForma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49" fontId="1" fillId="3" borderId="0" xfId="0" applyNumberFormat="1" applyFont="1" applyFill="1" applyAlignment="1">
      <alignment horizontal="left" vertical="top" wrapText="1"/>
    </xf>
    <xf numFmtId="49" fontId="1" fillId="3" borderId="0" xfId="0" applyNumberFormat="1" applyFont="1" applyFill="1" applyAlignment="1">
      <alignment horizontal="left" vertical="top"/>
    </xf>
    <xf numFmtId="164" fontId="2" fillId="3" borderId="0" xfId="0" applyNumberFormat="1" applyFont="1" applyFill="1" applyAlignment="1">
      <alignment horizontal="right" vertical="top"/>
    </xf>
    <xf numFmtId="3" fontId="1" fillId="3" borderId="0" xfId="0" applyNumberFormat="1" applyFont="1" applyFill="1" applyAlignment="1">
      <alignment horizontal="right" vertical="top"/>
    </xf>
    <xf numFmtId="3" fontId="0" fillId="3" borderId="0" xfId="0" applyNumberFormat="1" applyFill="1" applyAlignment="1">
      <alignment horizontal="right" vertical="top"/>
    </xf>
    <xf numFmtId="49" fontId="0" fillId="0" borderId="0" xfId="0" applyNumberFormat="1" applyAlignment="1">
      <alignment horizontal="left" vertical="top" wrapText="1"/>
    </xf>
    <xf numFmtId="0" fontId="0" fillId="5" borderId="0" xfId="0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</xdr:colOff>
          <xdr:row>1</xdr:row>
          <xdr:rowOff>0</xdr:rowOff>
        </xdr:from>
        <xdr:to>
          <xdr:col>9</xdr:col>
          <xdr:colOff>38100</xdr:colOff>
          <xdr:row>1</xdr:row>
          <xdr:rowOff>358140</xdr:rowOff>
        </xdr:to>
        <xdr:sp macro="" textlink="">
          <xdr:nvSpPr>
            <xdr:cNvPr id="1025" name="Import_Btn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ungeltd-my.sharepoint.com/personal/oleksandr_shcherbinin_bunge_com/Documents/Desktop/FILE_2.xlsx" TargetMode="External"/><Relationship Id="rId1" Type="http://schemas.openxmlformats.org/officeDocument/2006/relationships/externalLinkPath" Target="https://bungeltd-my.sharepoint.com/personal/oleksandr_shcherbinin_bunge_com/Documents/Desktop/FILE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FIRM_EDRPOU</v>
          </cell>
          <cell r="C1" t="str">
            <v>FIRM_KVED</v>
          </cell>
          <cell r="D1" t="str">
            <v>B1000</v>
          </cell>
          <cell r="E1" t="str">
            <v>B1001</v>
          </cell>
          <cell r="F1" t="str">
            <v>B1002</v>
          </cell>
          <cell r="G1" t="str">
            <v>B1005</v>
          </cell>
          <cell r="H1" t="str">
            <v>B1010</v>
          </cell>
          <cell r="I1" t="str">
            <v>B1011</v>
          </cell>
          <cell r="J1" t="str">
            <v>B1012</v>
          </cell>
          <cell r="K1" t="str">
            <v>B1015</v>
          </cell>
          <cell r="L1" t="str">
            <v>B1020</v>
          </cell>
          <cell r="M1" t="str">
            <v>B1030</v>
          </cell>
          <cell r="N1" t="str">
            <v>B1035</v>
          </cell>
          <cell r="O1" t="str">
            <v>B1040</v>
          </cell>
          <cell r="P1" t="str">
            <v>B1045</v>
          </cell>
          <cell r="Q1" t="str">
            <v>B1090</v>
          </cell>
          <cell r="R1" t="str">
            <v>B1095</v>
          </cell>
          <cell r="S1" t="str">
            <v>B1100</v>
          </cell>
          <cell r="T1" t="str">
            <v>B1110</v>
          </cell>
          <cell r="U1" t="str">
            <v>B1125</v>
          </cell>
          <cell r="V1" t="str">
            <v>B1130</v>
          </cell>
          <cell r="W1" t="str">
            <v>B1135</v>
          </cell>
          <cell r="X1" t="str">
            <v>B1136</v>
          </cell>
          <cell r="Y1" t="str">
            <v>B1155</v>
          </cell>
          <cell r="Z1" t="str">
            <v>B1160</v>
          </cell>
          <cell r="AA1" t="str">
            <v>B1165</v>
          </cell>
          <cell r="AB1" t="str">
            <v>B1170</v>
          </cell>
          <cell r="AC1" t="str">
            <v>B1190</v>
          </cell>
          <cell r="AD1" t="str">
            <v>B1195</v>
          </cell>
          <cell r="AE1" t="str">
            <v>B1200</v>
          </cell>
          <cell r="AF1" t="str">
            <v>B1300</v>
          </cell>
          <cell r="AG1" t="str">
            <v>B1400</v>
          </cell>
          <cell r="AH1" t="str">
            <v>B1405</v>
          </cell>
          <cell r="AI1" t="str">
            <v>B1410</v>
          </cell>
          <cell r="AJ1" t="str">
            <v>B1415</v>
          </cell>
          <cell r="AK1" t="str">
            <v>B1420</v>
          </cell>
          <cell r="AL1" t="str">
            <v>B1425</v>
          </cell>
          <cell r="AM1" t="str">
            <v>B1430</v>
          </cell>
          <cell r="AN1" t="str">
            <v>B1435</v>
          </cell>
          <cell r="AO1" t="str">
            <v>B1495</v>
          </cell>
          <cell r="AP1" t="str">
            <v>B1500</v>
          </cell>
          <cell r="AQ1" t="str">
            <v>B1510</v>
          </cell>
          <cell r="AR1" t="str">
            <v>B1515</v>
          </cell>
          <cell r="AS1" t="str">
            <v>B1520</v>
          </cell>
          <cell r="AT1" t="str">
            <v>B1525</v>
          </cell>
          <cell r="AU1" t="str">
            <v>B1595</v>
          </cell>
          <cell r="AV1" t="str">
            <v>B1600</v>
          </cell>
          <cell r="AW1" t="str">
            <v>B1610</v>
          </cell>
          <cell r="AX1" t="str">
            <v>B1615</v>
          </cell>
          <cell r="AY1" t="str">
            <v>B1620</v>
          </cell>
          <cell r="AZ1" t="str">
            <v>B1621</v>
          </cell>
          <cell r="BA1" t="str">
            <v>B1625</v>
          </cell>
          <cell r="BB1" t="str">
            <v>B1630</v>
          </cell>
          <cell r="BC1" t="str">
            <v>B1660</v>
          </cell>
          <cell r="BD1" t="str">
            <v>B1665</v>
          </cell>
          <cell r="BE1" t="str">
            <v>B1690</v>
          </cell>
          <cell r="BF1" t="str">
            <v>B1695</v>
          </cell>
          <cell r="BG1" t="str">
            <v>B1700</v>
          </cell>
          <cell r="BH1" t="str">
            <v>B1900</v>
          </cell>
          <cell r="BI1" t="str">
            <v>A2000</v>
          </cell>
          <cell r="BJ1" t="str">
            <v>A2050</v>
          </cell>
          <cell r="BK1" t="str">
            <v>A2090</v>
          </cell>
          <cell r="BL1" t="str">
            <v>A2095</v>
          </cell>
          <cell r="BM1" t="str">
            <v>A2120</v>
          </cell>
          <cell r="BN1" t="str">
            <v>A2130</v>
          </cell>
          <cell r="BO1" t="str">
            <v>A2150</v>
          </cell>
          <cell r="BP1" t="str">
            <v>A2180</v>
          </cell>
          <cell r="BQ1" t="str">
            <v>A2190</v>
          </cell>
          <cell r="BR1" t="str">
            <v>A2195</v>
          </cell>
          <cell r="BS1" t="str">
            <v>A2200</v>
          </cell>
          <cell r="BT1" t="str">
            <v>A2220</v>
          </cell>
          <cell r="BU1" t="str">
            <v>A2240</v>
          </cell>
          <cell r="BV1" t="str">
            <v>A2250</v>
          </cell>
          <cell r="BW1" t="str">
            <v>A2270</v>
          </cell>
          <cell r="BX1" t="str">
            <v>A2290</v>
          </cell>
          <cell r="BY1" t="str">
            <v>A2295</v>
          </cell>
          <cell r="BZ1" t="str">
            <v>A2300</v>
          </cell>
          <cell r="CA1" t="str">
            <v>A2305</v>
          </cell>
          <cell r="CB1" t="str">
            <v>A2350</v>
          </cell>
          <cell r="CC1" t="str">
            <v>A2355</v>
          </cell>
        </row>
        <row r="2">
          <cell r="B2">
            <v>17733</v>
          </cell>
          <cell r="C2">
            <v>50.2</v>
          </cell>
          <cell r="D2">
            <v>8566</v>
          </cell>
          <cell r="E2">
            <v>35322</v>
          </cell>
          <cell r="F2">
            <v>26756</v>
          </cell>
          <cell r="G2">
            <v>10226</v>
          </cell>
          <cell r="H2">
            <v>1523352</v>
          </cell>
          <cell r="I2">
            <v>1787652</v>
          </cell>
          <cell r="J2">
            <v>264300</v>
          </cell>
          <cell r="K2">
            <v>48782</v>
          </cell>
          <cell r="M2">
            <v>24221</v>
          </cell>
          <cell r="N2">
            <v>53173</v>
          </cell>
          <cell r="R2">
            <v>1668320</v>
          </cell>
          <cell r="S2">
            <v>29500</v>
          </cell>
          <cell r="U2">
            <v>13416</v>
          </cell>
          <cell r="V2">
            <v>6483</v>
          </cell>
          <cell r="W2">
            <v>11657</v>
          </cell>
          <cell r="Y2">
            <v>74519</v>
          </cell>
          <cell r="AA2">
            <v>1241</v>
          </cell>
          <cell r="AB2">
            <v>31</v>
          </cell>
          <cell r="AC2">
            <v>12477</v>
          </cell>
          <cell r="AD2">
            <v>149701</v>
          </cell>
          <cell r="AF2">
            <v>1818021</v>
          </cell>
          <cell r="AG2">
            <v>60000</v>
          </cell>
          <cell r="AH2">
            <v>821176</v>
          </cell>
          <cell r="AI2">
            <v>2475</v>
          </cell>
          <cell r="AK2">
            <v>584447</v>
          </cell>
          <cell r="AL2">
            <v>0</v>
          </cell>
          <cell r="AO2">
            <v>1468098</v>
          </cell>
          <cell r="AP2">
            <v>135930</v>
          </cell>
          <cell r="AU2">
            <v>154667</v>
          </cell>
          <cell r="AX2">
            <v>128499</v>
          </cell>
          <cell r="AY2">
            <v>35245</v>
          </cell>
          <cell r="BA2">
            <v>241</v>
          </cell>
          <cell r="BB2">
            <v>3042</v>
          </cell>
          <cell r="BC2">
            <v>10463</v>
          </cell>
          <cell r="BE2">
            <v>2043</v>
          </cell>
          <cell r="BF2">
            <v>195256</v>
          </cell>
          <cell r="BH2">
            <v>1818021</v>
          </cell>
          <cell r="BI2">
            <v>362747</v>
          </cell>
          <cell r="BJ2">
            <v>292694</v>
          </cell>
          <cell r="BK2">
            <v>70053</v>
          </cell>
          <cell r="BM2">
            <v>103554</v>
          </cell>
          <cell r="BN2">
            <v>88218</v>
          </cell>
          <cell r="BO2">
            <v>7264</v>
          </cell>
          <cell r="BP2">
            <v>105393</v>
          </cell>
          <cell r="BR2">
            <v>27268</v>
          </cell>
          <cell r="BT2">
            <v>2415</v>
          </cell>
          <cell r="BU2">
            <v>925</v>
          </cell>
          <cell r="BV2">
            <v>2492</v>
          </cell>
          <cell r="BY2">
            <v>26420</v>
          </cell>
          <cell r="CC2">
            <v>26420</v>
          </cell>
        </row>
        <row r="3">
          <cell r="B3">
            <v>18201</v>
          </cell>
          <cell r="C3">
            <v>68.2</v>
          </cell>
          <cell r="D3">
            <v>0</v>
          </cell>
          <cell r="H3">
            <v>103</v>
          </cell>
          <cell r="I3">
            <v>1419</v>
          </cell>
          <cell r="J3">
            <v>1316</v>
          </cell>
          <cell r="K3">
            <v>48568</v>
          </cell>
          <cell r="M3">
            <v>15978</v>
          </cell>
          <cell r="N3">
            <v>8902</v>
          </cell>
          <cell r="R3">
            <v>73551</v>
          </cell>
          <cell r="S3">
            <v>31</v>
          </cell>
          <cell r="U3">
            <v>1148</v>
          </cell>
          <cell r="W3">
            <v>10</v>
          </cell>
          <cell r="X3">
            <v>1</v>
          </cell>
          <cell r="Y3">
            <v>8</v>
          </cell>
          <cell r="AA3">
            <v>531</v>
          </cell>
          <cell r="AC3">
            <v>87</v>
          </cell>
          <cell r="AD3">
            <v>1815</v>
          </cell>
          <cell r="AF3">
            <v>75366</v>
          </cell>
          <cell r="AG3">
            <v>36653</v>
          </cell>
          <cell r="AH3">
            <v>48122</v>
          </cell>
          <cell r="AI3">
            <v>15821</v>
          </cell>
          <cell r="AJ3">
            <v>54</v>
          </cell>
          <cell r="AK3">
            <v>-27828</v>
          </cell>
          <cell r="AL3">
            <v>0</v>
          </cell>
          <cell r="AO3">
            <v>72822</v>
          </cell>
          <cell r="AU3">
            <v>0</v>
          </cell>
          <cell r="AX3">
            <v>305</v>
          </cell>
          <cell r="AY3">
            <v>843</v>
          </cell>
          <cell r="AZ3">
            <v>118</v>
          </cell>
          <cell r="BB3">
            <v>62</v>
          </cell>
          <cell r="BC3">
            <v>206</v>
          </cell>
          <cell r="BE3">
            <v>789</v>
          </cell>
          <cell r="BF3">
            <v>2544</v>
          </cell>
          <cell r="BH3">
            <v>75366</v>
          </cell>
          <cell r="BI3">
            <v>5711</v>
          </cell>
          <cell r="BJ3">
            <v>2712</v>
          </cell>
          <cell r="BK3">
            <v>2999</v>
          </cell>
          <cell r="BN3">
            <v>3370</v>
          </cell>
          <cell r="BP3">
            <v>77</v>
          </cell>
          <cell r="BR3">
            <v>448</v>
          </cell>
          <cell r="BY3">
            <v>448</v>
          </cell>
          <cell r="CC3">
            <v>448</v>
          </cell>
        </row>
        <row r="4">
          <cell r="B4">
            <v>100227</v>
          </cell>
          <cell r="C4">
            <v>35.119999999999997</v>
          </cell>
          <cell r="D4">
            <v>1078648</v>
          </cell>
          <cell r="E4">
            <v>1422419</v>
          </cell>
          <cell r="F4">
            <v>343771</v>
          </cell>
          <cell r="G4">
            <v>19822366</v>
          </cell>
          <cell r="H4">
            <v>37022607</v>
          </cell>
          <cell r="I4">
            <v>55016652</v>
          </cell>
          <cell r="J4">
            <v>17994045</v>
          </cell>
          <cell r="M4">
            <v>31525</v>
          </cell>
          <cell r="O4">
            <v>7739</v>
          </cell>
          <cell r="P4">
            <v>3463779</v>
          </cell>
          <cell r="Q4">
            <v>217304</v>
          </cell>
          <cell r="R4">
            <v>61643968</v>
          </cell>
          <cell r="S4">
            <v>933389</v>
          </cell>
          <cell r="U4">
            <v>50089850</v>
          </cell>
          <cell r="V4">
            <v>719962</v>
          </cell>
          <cell r="W4">
            <v>2813269</v>
          </cell>
          <cell r="X4">
            <v>22916</v>
          </cell>
          <cell r="Y4">
            <v>150195</v>
          </cell>
          <cell r="AA4">
            <v>7745029</v>
          </cell>
          <cell r="AB4">
            <v>139833</v>
          </cell>
          <cell r="AC4">
            <v>377896</v>
          </cell>
          <cell r="AD4">
            <v>63030899</v>
          </cell>
          <cell r="AF4">
            <v>124674867</v>
          </cell>
          <cell r="AG4">
            <v>37160209</v>
          </cell>
          <cell r="AH4">
            <v>24057586</v>
          </cell>
          <cell r="AI4">
            <v>-35933854</v>
          </cell>
          <cell r="AJ4">
            <v>100262</v>
          </cell>
          <cell r="AK4">
            <v>-23046539</v>
          </cell>
          <cell r="AL4">
            <v>0</v>
          </cell>
          <cell r="AO4">
            <v>2337664</v>
          </cell>
          <cell r="AQ4">
            <v>37635019</v>
          </cell>
          <cell r="AR4">
            <v>9492749</v>
          </cell>
          <cell r="AT4">
            <v>5046387</v>
          </cell>
          <cell r="AU4">
            <v>52454078</v>
          </cell>
          <cell r="AW4">
            <v>9689751</v>
          </cell>
          <cell r="AX4">
            <v>56312466</v>
          </cell>
          <cell r="AY4">
            <v>27664</v>
          </cell>
          <cell r="BA4">
            <v>23593</v>
          </cell>
          <cell r="BB4">
            <v>98552</v>
          </cell>
          <cell r="BC4">
            <v>671801</v>
          </cell>
          <cell r="BD4">
            <v>57320</v>
          </cell>
          <cell r="BE4">
            <v>2531001</v>
          </cell>
          <cell r="BF4">
            <v>69883125</v>
          </cell>
          <cell r="BH4">
            <v>124674867</v>
          </cell>
          <cell r="BI4">
            <v>82937041</v>
          </cell>
          <cell r="BJ4">
            <v>71907946</v>
          </cell>
          <cell r="BK4">
            <v>11029095</v>
          </cell>
          <cell r="BM4">
            <v>1509435</v>
          </cell>
          <cell r="BN4">
            <v>1101868</v>
          </cell>
          <cell r="BP4">
            <v>2395931</v>
          </cell>
          <cell r="BQ4">
            <v>9040731</v>
          </cell>
          <cell r="BT4">
            <v>652684</v>
          </cell>
          <cell r="BV4">
            <v>10275975</v>
          </cell>
          <cell r="BY4">
            <v>582560</v>
          </cell>
          <cell r="BZ4">
            <v>-8225</v>
          </cell>
          <cell r="CC4">
            <v>590785</v>
          </cell>
        </row>
        <row r="5">
          <cell r="B5">
            <v>104060</v>
          </cell>
          <cell r="C5">
            <v>25.11</v>
          </cell>
          <cell r="H5">
            <v>28755</v>
          </cell>
          <cell r="I5">
            <v>39470</v>
          </cell>
          <cell r="J5">
            <v>10715</v>
          </cell>
          <cell r="R5">
            <v>28755</v>
          </cell>
          <cell r="S5">
            <v>922</v>
          </cell>
          <cell r="U5">
            <v>445</v>
          </cell>
          <cell r="V5">
            <v>85</v>
          </cell>
          <cell r="W5">
            <v>217</v>
          </cell>
          <cell r="AA5">
            <v>738</v>
          </cell>
          <cell r="AB5">
            <v>35</v>
          </cell>
          <cell r="AC5">
            <v>60</v>
          </cell>
          <cell r="AD5">
            <v>2502</v>
          </cell>
          <cell r="AE5">
            <v>3227</v>
          </cell>
          <cell r="AF5">
            <v>34484</v>
          </cell>
          <cell r="AG5">
            <v>1074</v>
          </cell>
          <cell r="AH5">
            <v>33947</v>
          </cell>
          <cell r="AK5">
            <v>-24215</v>
          </cell>
          <cell r="AL5">
            <v>0</v>
          </cell>
          <cell r="AO5">
            <v>10806</v>
          </cell>
          <cell r="AX5">
            <v>91</v>
          </cell>
          <cell r="AY5">
            <v>172</v>
          </cell>
          <cell r="BA5">
            <v>21</v>
          </cell>
          <cell r="BB5">
            <v>78</v>
          </cell>
          <cell r="BC5">
            <v>804</v>
          </cell>
          <cell r="BE5">
            <v>22216</v>
          </cell>
          <cell r="BF5">
            <v>23678</v>
          </cell>
          <cell r="BH5">
            <v>34484</v>
          </cell>
          <cell r="BI5">
            <v>4908</v>
          </cell>
          <cell r="BJ5">
            <v>4618</v>
          </cell>
          <cell r="BK5">
            <v>290</v>
          </cell>
          <cell r="BM5">
            <v>6625</v>
          </cell>
          <cell r="BN5">
            <v>3297</v>
          </cell>
          <cell r="BO5">
            <v>9</v>
          </cell>
          <cell r="BP5">
            <v>3329</v>
          </cell>
          <cell r="BQ5">
            <v>280</v>
          </cell>
          <cell r="BT5">
            <v>3</v>
          </cell>
          <cell r="BX5">
            <v>283</v>
          </cell>
          <cell r="CB5">
            <v>283</v>
          </cell>
        </row>
        <row r="6">
          <cell r="B6">
            <v>109487</v>
          </cell>
          <cell r="C6">
            <v>25.3</v>
          </cell>
          <cell r="D6">
            <v>0</v>
          </cell>
          <cell r="H6">
            <v>12850</v>
          </cell>
          <cell r="I6">
            <v>19364</v>
          </cell>
          <cell r="J6">
            <v>6514</v>
          </cell>
          <cell r="P6">
            <v>71</v>
          </cell>
          <cell r="R6">
            <v>12921</v>
          </cell>
          <cell r="S6">
            <v>14613</v>
          </cell>
          <cell r="U6">
            <v>1669</v>
          </cell>
          <cell r="W6">
            <v>48</v>
          </cell>
          <cell r="X6">
            <v>47</v>
          </cell>
          <cell r="Y6">
            <v>233</v>
          </cell>
          <cell r="AA6">
            <v>2163</v>
          </cell>
          <cell r="AC6">
            <v>1367</v>
          </cell>
          <cell r="AD6">
            <v>20093</v>
          </cell>
          <cell r="AF6">
            <v>33014</v>
          </cell>
          <cell r="AG6">
            <v>1562</v>
          </cell>
          <cell r="AI6">
            <v>350</v>
          </cell>
          <cell r="AJ6">
            <v>121</v>
          </cell>
          <cell r="AK6">
            <v>4186</v>
          </cell>
          <cell r="AL6">
            <v>0</v>
          </cell>
          <cell r="AO6">
            <v>6219</v>
          </cell>
          <cell r="AU6">
            <v>0</v>
          </cell>
          <cell r="AX6">
            <v>11183</v>
          </cell>
          <cell r="AY6">
            <v>290</v>
          </cell>
          <cell r="BA6">
            <v>31</v>
          </cell>
          <cell r="BB6">
            <v>147</v>
          </cell>
          <cell r="BE6">
            <v>3475</v>
          </cell>
          <cell r="BF6">
            <v>26795</v>
          </cell>
          <cell r="BH6">
            <v>33014</v>
          </cell>
          <cell r="BI6">
            <v>38599</v>
          </cell>
          <cell r="BJ6">
            <v>34554</v>
          </cell>
          <cell r="BK6">
            <v>4045</v>
          </cell>
          <cell r="BM6">
            <v>65</v>
          </cell>
          <cell r="BN6">
            <v>2887</v>
          </cell>
          <cell r="BP6">
            <v>101</v>
          </cell>
          <cell r="BQ6">
            <v>1122</v>
          </cell>
          <cell r="BV6">
            <v>48</v>
          </cell>
          <cell r="BX6">
            <v>1074</v>
          </cell>
          <cell r="CB6">
            <v>1074</v>
          </cell>
        </row>
        <row r="7">
          <cell r="B7">
            <v>110177</v>
          </cell>
          <cell r="C7">
            <v>8.11</v>
          </cell>
          <cell r="D7">
            <v>3463</v>
          </cell>
          <cell r="E7">
            <v>4434</v>
          </cell>
          <cell r="F7">
            <v>971</v>
          </cell>
          <cell r="G7">
            <v>1151</v>
          </cell>
          <cell r="H7">
            <v>31461</v>
          </cell>
          <cell r="I7">
            <v>125852</v>
          </cell>
          <cell r="J7">
            <v>94391</v>
          </cell>
          <cell r="R7">
            <v>36075</v>
          </cell>
          <cell r="S7">
            <v>12059</v>
          </cell>
          <cell r="U7">
            <v>24703</v>
          </cell>
          <cell r="V7">
            <v>15163</v>
          </cell>
          <cell r="W7">
            <v>2744</v>
          </cell>
          <cell r="Y7">
            <v>24</v>
          </cell>
          <cell r="AA7">
            <v>1291</v>
          </cell>
          <cell r="AB7">
            <v>33</v>
          </cell>
          <cell r="AC7">
            <v>1309</v>
          </cell>
          <cell r="AD7">
            <v>57326</v>
          </cell>
          <cell r="AF7">
            <v>93401</v>
          </cell>
          <cell r="AG7">
            <v>3604</v>
          </cell>
          <cell r="AH7">
            <v>9545</v>
          </cell>
          <cell r="AI7">
            <v>8443</v>
          </cell>
          <cell r="AJ7">
            <v>656</v>
          </cell>
          <cell r="AK7">
            <v>-9431</v>
          </cell>
          <cell r="AL7">
            <v>0</v>
          </cell>
          <cell r="AO7">
            <v>12817</v>
          </cell>
          <cell r="AR7">
            <v>6245</v>
          </cell>
          <cell r="AS7">
            <v>4648</v>
          </cell>
          <cell r="AU7">
            <v>10893</v>
          </cell>
          <cell r="AX7">
            <v>35072</v>
          </cell>
          <cell r="AY7">
            <v>189</v>
          </cell>
          <cell r="BB7">
            <v>2874</v>
          </cell>
          <cell r="BC7">
            <v>2697</v>
          </cell>
          <cell r="BE7">
            <v>28859</v>
          </cell>
          <cell r="BF7">
            <v>69691</v>
          </cell>
          <cell r="BH7">
            <v>93401</v>
          </cell>
          <cell r="BI7">
            <v>27475</v>
          </cell>
          <cell r="BJ7">
            <v>18553</v>
          </cell>
          <cell r="BK7">
            <v>8922</v>
          </cell>
          <cell r="BM7">
            <v>4010</v>
          </cell>
          <cell r="BN7">
            <v>5898</v>
          </cell>
          <cell r="BO7">
            <v>12272</v>
          </cell>
          <cell r="BP7">
            <v>12231</v>
          </cell>
          <cell r="BR7">
            <v>17469</v>
          </cell>
          <cell r="BU7">
            <v>369</v>
          </cell>
          <cell r="BW7">
            <v>48</v>
          </cell>
          <cell r="BY7">
            <v>17148</v>
          </cell>
          <cell r="CC7">
            <v>17148</v>
          </cell>
        </row>
        <row r="8">
          <cell r="B8">
            <v>110183</v>
          </cell>
          <cell r="C8">
            <v>8.1199999999999992</v>
          </cell>
          <cell r="D8">
            <v>865</v>
          </cell>
          <cell r="E8">
            <v>1242</v>
          </cell>
          <cell r="F8">
            <v>377</v>
          </cell>
          <cell r="G8">
            <v>82</v>
          </cell>
          <cell r="H8">
            <v>40001</v>
          </cell>
          <cell r="I8">
            <v>105911</v>
          </cell>
          <cell r="J8">
            <v>65910</v>
          </cell>
          <cell r="P8">
            <v>506</v>
          </cell>
          <cell r="R8">
            <v>41454</v>
          </cell>
          <cell r="S8">
            <v>26167</v>
          </cell>
          <cell r="U8">
            <v>5022</v>
          </cell>
          <cell r="V8">
            <v>41444</v>
          </cell>
          <cell r="W8">
            <v>5000</v>
          </cell>
          <cell r="X8">
            <v>4176</v>
          </cell>
          <cell r="Y8">
            <v>23726</v>
          </cell>
          <cell r="AA8">
            <v>1938</v>
          </cell>
          <cell r="AB8">
            <v>1</v>
          </cell>
          <cell r="AC8">
            <v>4403</v>
          </cell>
          <cell r="AD8">
            <v>107701</v>
          </cell>
          <cell r="AE8">
            <v>552</v>
          </cell>
          <cell r="AF8">
            <v>149707</v>
          </cell>
          <cell r="AG8">
            <v>9720</v>
          </cell>
          <cell r="AK8">
            <v>9871</v>
          </cell>
          <cell r="AL8">
            <v>0</v>
          </cell>
          <cell r="AO8">
            <v>19591</v>
          </cell>
          <cell r="AR8">
            <v>1642</v>
          </cell>
          <cell r="AS8">
            <v>17557</v>
          </cell>
          <cell r="AU8">
            <v>19199</v>
          </cell>
          <cell r="AW8">
            <v>79</v>
          </cell>
          <cell r="AX8">
            <v>78636</v>
          </cell>
          <cell r="AY8">
            <v>860</v>
          </cell>
          <cell r="BA8">
            <v>72</v>
          </cell>
          <cell r="BB8">
            <v>233</v>
          </cell>
          <cell r="BC8">
            <v>4208</v>
          </cell>
          <cell r="BE8">
            <v>749</v>
          </cell>
          <cell r="BF8">
            <v>110917</v>
          </cell>
          <cell r="BH8">
            <v>149707</v>
          </cell>
          <cell r="BI8">
            <v>83640</v>
          </cell>
          <cell r="BJ8">
            <v>69235</v>
          </cell>
          <cell r="BK8">
            <v>14405</v>
          </cell>
          <cell r="BM8">
            <v>870</v>
          </cell>
          <cell r="BN8">
            <v>10924</v>
          </cell>
          <cell r="BO8">
            <v>3635</v>
          </cell>
          <cell r="BP8">
            <v>1358</v>
          </cell>
          <cell r="BR8">
            <v>642</v>
          </cell>
          <cell r="BU8">
            <v>168</v>
          </cell>
          <cell r="BV8">
            <v>367</v>
          </cell>
          <cell r="BW8">
            <v>1</v>
          </cell>
          <cell r="BY8">
            <v>842</v>
          </cell>
          <cell r="CC8">
            <v>842</v>
          </cell>
        </row>
        <row r="9">
          <cell r="B9">
            <v>110728</v>
          </cell>
          <cell r="C9">
            <v>25.62</v>
          </cell>
          <cell r="D9">
            <v>0</v>
          </cell>
          <cell r="G9">
            <v>1085</v>
          </cell>
          <cell r="H9">
            <v>140675</v>
          </cell>
          <cell r="I9">
            <v>143704</v>
          </cell>
          <cell r="J9">
            <v>3029</v>
          </cell>
          <cell r="K9">
            <v>3188</v>
          </cell>
          <cell r="N9">
            <v>192</v>
          </cell>
          <cell r="P9">
            <v>23210</v>
          </cell>
          <cell r="R9">
            <v>168350</v>
          </cell>
          <cell r="S9">
            <v>99453</v>
          </cell>
          <cell r="U9">
            <v>53044</v>
          </cell>
          <cell r="V9">
            <v>1921</v>
          </cell>
          <cell r="W9">
            <v>7725</v>
          </cell>
          <cell r="Y9">
            <v>392</v>
          </cell>
          <cell r="AA9">
            <v>104656</v>
          </cell>
          <cell r="AD9">
            <v>267191</v>
          </cell>
          <cell r="AE9">
            <v>121</v>
          </cell>
          <cell r="AF9">
            <v>435662</v>
          </cell>
          <cell r="AG9">
            <v>6412</v>
          </cell>
          <cell r="AH9">
            <v>56768</v>
          </cell>
          <cell r="AK9">
            <v>-156959</v>
          </cell>
          <cell r="AL9">
            <v>0</v>
          </cell>
          <cell r="AO9">
            <v>-93779</v>
          </cell>
          <cell r="AS9">
            <v>5243</v>
          </cell>
          <cell r="AU9">
            <v>5243</v>
          </cell>
          <cell r="AW9">
            <v>253</v>
          </cell>
          <cell r="AX9">
            <v>3708</v>
          </cell>
          <cell r="AY9">
            <v>933</v>
          </cell>
          <cell r="BA9">
            <v>300</v>
          </cell>
          <cell r="BB9">
            <v>1055</v>
          </cell>
          <cell r="BC9">
            <v>15668</v>
          </cell>
          <cell r="BE9">
            <v>425765</v>
          </cell>
          <cell r="BF9">
            <v>524198</v>
          </cell>
          <cell r="BH9">
            <v>435662</v>
          </cell>
          <cell r="BI9">
            <v>162547</v>
          </cell>
          <cell r="BJ9">
            <v>116924</v>
          </cell>
          <cell r="BK9">
            <v>45623</v>
          </cell>
          <cell r="BM9">
            <v>35639</v>
          </cell>
          <cell r="BN9">
            <v>33279</v>
          </cell>
          <cell r="BO9">
            <v>6003</v>
          </cell>
          <cell r="BP9">
            <v>117731</v>
          </cell>
          <cell r="BR9">
            <v>75751</v>
          </cell>
          <cell r="BU9">
            <v>40355</v>
          </cell>
          <cell r="BV9">
            <v>1405</v>
          </cell>
          <cell r="BW9">
            <v>72931</v>
          </cell>
          <cell r="BY9">
            <v>109732</v>
          </cell>
          <cell r="BZ9">
            <v>23324</v>
          </cell>
          <cell r="CC9">
            <v>86408</v>
          </cell>
        </row>
        <row r="10">
          <cell r="B10">
            <v>110792</v>
          </cell>
          <cell r="C10">
            <v>28.11</v>
          </cell>
          <cell r="D10">
            <v>134</v>
          </cell>
          <cell r="E10">
            <v>7709</v>
          </cell>
          <cell r="F10">
            <v>7575</v>
          </cell>
          <cell r="G10">
            <v>45532</v>
          </cell>
          <cell r="H10">
            <v>72756</v>
          </cell>
          <cell r="I10">
            <v>206691</v>
          </cell>
          <cell r="J10">
            <v>133935</v>
          </cell>
          <cell r="K10">
            <v>306</v>
          </cell>
          <cell r="M10">
            <v>1</v>
          </cell>
          <cell r="O10">
            <v>243</v>
          </cell>
          <cell r="R10">
            <v>118972</v>
          </cell>
          <cell r="S10">
            <v>126803</v>
          </cell>
          <cell r="U10">
            <v>218142</v>
          </cell>
          <cell r="V10">
            <v>33944</v>
          </cell>
          <cell r="W10">
            <v>3863</v>
          </cell>
          <cell r="Y10">
            <v>155235</v>
          </cell>
          <cell r="AA10">
            <v>329</v>
          </cell>
          <cell r="AB10">
            <v>32</v>
          </cell>
          <cell r="AC10">
            <v>43536</v>
          </cell>
          <cell r="AD10">
            <v>581884</v>
          </cell>
          <cell r="AE10">
            <v>1031</v>
          </cell>
          <cell r="AF10">
            <v>701887</v>
          </cell>
          <cell r="AG10">
            <v>1470</v>
          </cell>
          <cell r="AI10">
            <v>54241</v>
          </cell>
          <cell r="AJ10">
            <v>427</v>
          </cell>
          <cell r="AK10">
            <v>246555</v>
          </cell>
          <cell r="AL10">
            <v>0</v>
          </cell>
          <cell r="AO10">
            <v>302693</v>
          </cell>
          <cell r="AT10">
            <v>42</v>
          </cell>
          <cell r="AU10">
            <v>42</v>
          </cell>
          <cell r="AV10">
            <v>49218</v>
          </cell>
          <cell r="AX10">
            <v>121500</v>
          </cell>
          <cell r="AY10">
            <v>3030</v>
          </cell>
          <cell r="AZ10">
            <v>144</v>
          </cell>
          <cell r="BA10">
            <v>4604</v>
          </cell>
          <cell r="BB10">
            <v>13078</v>
          </cell>
          <cell r="BC10">
            <v>57159</v>
          </cell>
          <cell r="BE10">
            <v>131216</v>
          </cell>
          <cell r="BF10">
            <v>399152</v>
          </cell>
          <cell r="BH10">
            <v>701887</v>
          </cell>
          <cell r="BI10">
            <v>252112</v>
          </cell>
          <cell r="BJ10">
            <v>151518</v>
          </cell>
          <cell r="BK10">
            <v>100594</v>
          </cell>
          <cell r="BM10">
            <v>233304</v>
          </cell>
          <cell r="BN10">
            <v>52817</v>
          </cell>
          <cell r="BO10">
            <v>29925</v>
          </cell>
          <cell r="BP10">
            <v>231739</v>
          </cell>
          <cell r="BQ10">
            <v>19417</v>
          </cell>
          <cell r="BT10">
            <v>2</v>
          </cell>
          <cell r="BU10">
            <v>6</v>
          </cell>
          <cell r="BV10">
            <v>8708</v>
          </cell>
          <cell r="BW10">
            <v>906</v>
          </cell>
          <cell r="BX10">
            <v>9811</v>
          </cell>
          <cell r="BZ10">
            <v>-1766</v>
          </cell>
          <cell r="CB10">
            <v>8045</v>
          </cell>
        </row>
        <row r="11">
          <cell r="B11">
            <v>114005</v>
          </cell>
          <cell r="C11">
            <v>43.21</v>
          </cell>
          <cell r="D11">
            <v>5</v>
          </cell>
          <cell r="E11">
            <v>90</v>
          </cell>
          <cell r="F11">
            <v>85</v>
          </cell>
          <cell r="H11">
            <v>1908</v>
          </cell>
          <cell r="I11">
            <v>14961</v>
          </cell>
          <cell r="J11">
            <v>13053</v>
          </cell>
          <cell r="R11">
            <v>1913</v>
          </cell>
          <cell r="S11">
            <v>2124</v>
          </cell>
          <cell r="U11">
            <v>8558</v>
          </cell>
          <cell r="W11">
            <v>2504</v>
          </cell>
          <cell r="Y11">
            <v>576</v>
          </cell>
          <cell r="AA11">
            <v>5599</v>
          </cell>
          <cell r="AD11">
            <v>19361</v>
          </cell>
          <cell r="AF11">
            <v>21274</v>
          </cell>
          <cell r="AG11">
            <v>1</v>
          </cell>
          <cell r="AI11">
            <v>6574</v>
          </cell>
          <cell r="AK11">
            <v>5299</v>
          </cell>
          <cell r="AL11">
            <v>0</v>
          </cell>
          <cell r="AO11">
            <v>11874</v>
          </cell>
          <cell r="AU11">
            <v>0</v>
          </cell>
          <cell r="AX11">
            <v>7459</v>
          </cell>
          <cell r="AY11">
            <v>468</v>
          </cell>
          <cell r="BA11">
            <v>250</v>
          </cell>
          <cell r="BB11">
            <v>857</v>
          </cell>
          <cell r="BE11">
            <v>366</v>
          </cell>
          <cell r="BF11">
            <v>9400</v>
          </cell>
          <cell r="BH11">
            <v>21274</v>
          </cell>
          <cell r="BI11">
            <v>17562</v>
          </cell>
          <cell r="BJ11">
            <v>14712</v>
          </cell>
          <cell r="BK11">
            <v>2850</v>
          </cell>
          <cell r="BM11">
            <v>1463</v>
          </cell>
          <cell r="BN11">
            <v>7722</v>
          </cell>
          <cell r="BP11">
            <v>50</v>
          </cell>
          <cell r="BR11">
            <v>3459</v>
          </cell>
          <cell r="BY11">
            <v>3459</v>
          </cell>
          <cell r="CC11">
            <v>3459</v>
          </cell>
        </row>
        <row r="12">
          <cell r="B12">
            <v>114011</v>
          </cell>
          <cell r="C12">
            <v>42.99</v>
          </cell>
          <cell r="D12">
            <v>0</v>
          </cell>
          <cell r="E12">
            <v>16</v>
          </cell>
          <cell r="F12">
            <v>16</v>
          </cell>
          <cell r="H12">
            <v>566</v>
          </cell>
          <cell r="I12">
            <v>2134</v>
          </cell>
          <cell r="J12">
            <v>1568</v>
          </cell>
          <cell r="R12">
            <v>566</v>
          </cell>
          <cell r="S12">
            <v>1940</v>
          </cell>
          <cell r="U12">
            <v>338</v>
          </cell>
          <cell r="V12">
            <v>7</v>
          </cell>
          <cell r="AA12">
            <v>126</v>
          </cell>
          <cell r="AC12">
            <v>66</v>
          </cell>
          <cell r="AD12">
            <v>2477</v>
          </cell>
          <cell r="AF12">
            <v>3043</v>
          </cell>
          <cell r="AG12">
            <v>2006</v>
          </cell>
          <cell r="AK12">
            <v>-242</v>
          </cell>
          <cell r="AL12">
            <v>0</v>
          </cell>
          <cell r="AO12">
            <v>1764</v>
          </cell>
          <cell r="AU12">
            <v>0</v>
          </cell>
          <cell r="AX12">
            <v>79</v>
          </cell>
          <cell r="AY12">
            <v>104</v>
          </cell>
          <cell r="BA12">
            <v>70</v>
          </cell>
          <cell r="BB12">
            <v>81</v>
          </cell>
          <cell r="BC12">
            <v>157</v>
          </cell>
          <cell r="BE12">
            <v>408</v>
          </cell>
          <cell r="BF12">
            <v>1279</v>
          </cell>
          <cell r="BH12">
            <v>3043</v>
          </cell>
          <cell r="BI12">
            <v>1454</v>
          </cell>
          <cell r="BJ12">
            <v>1313</v>
          </cell>
          <cell r="BK12">
            <v>141</v>
          </cell>
          <cell r="BM12">
            <v>107</v>
          </cell>
          <cell r="BN12">
            <v>398</v>
          </cell>
          <cell r="BP12">
            <v>49</v>
          </cell>
          <cell r="BR12">
            <v>199</v>
          </cell>
          <cell r="BY12">
            <v>199</v>
          </cell>
          <cell r="CC12">
            <v>199</v>
          </cell>
        </row>
        <row r="13">
          <cell r="B13">
            <v>114117</v>
          </cell>
          <cell r="C13">
            <v>71.12</v>
          </cell>
          <cell r="D13">
            <v>5073</v>
          </cell>
          <cell r="E13">
            <v>19952</v>
          </cell>
          <cell r="F13">
            <v>14879</v>
          </cell>
          <cell r="G13">
            <v>1315</v>
          </cell>
          <cell r="H13">
            <v>19792</v>
          </cell>
          <cell r="I13">
            <v>41204</v>
          </cell>
          <cell r="J13">
            <v>21412</v>
          </cell>
          <cell r="N13">
            <v>628</v>
          </cell>
          <cell r="O13">
            <v>2859</v>
          </cell>
          <cell r="R13">
            <v>29667</v>
          </cell>
          <cell r="S13">
            <v>13952</v>
          </cell>
          <cell r="U13">
            <v>63273</v>
          </cell>
          <cell r="W13">
            <v>58</v>
          </cell>
          <cell r="Y13">
            <v>319014</v>
          </cell>
          <cell r="AA13">
            <v>157486</v>
          </cell>
          <cell r="AB13">
            <v>120721</v>
          </cell>
          <cell r="AC13">
            <v>3306</v>
          </cell>
          <cell r="AD13">
            <v>677810</v>
          </cell>
          <cell r="AF13">
            <v>707477</v>
          </cell>
          <cell r="AG13">
            <v>5419</v>
          </cell>
          <cell r="AI13">
            <v>33</v>
          </cell>
          <cell r="AJ13">
            <v>813</v>
          </cell>
          <cell r="AK13">
            <v>115052</v>
          </cell>
          <cell r="AL13">
            <v>0</v>
          </cell>
          <cell r="AO13">
            <v>121317</v>
          </cell>
          <cell r="AP13">
            <v>1</v>
          </cell>
          <cell r="AU13">
            <v>1</v>
          </cell>
          <cell r="AX13">
            <v>239502</v>
          </cell>
          <cell r="AY13">
            <v>73027</v>
          </cell>
          <cell r="AZ13">
            <v>24512</v>
          </cell>
          <cell r="BA13">
            <v>1178</v>
          </cell>
          <cell r="BB13">
            <v>8168</v>
          </cell>
          <cell r="BC13">
            <v>13903</v>
          </cell>
          <cell r="BE13">
            <v>72281</v>
          </cell>
          <cell r="BF13">
            <v>586159</v>
          </cell>
          <cell r="BH13">
            <v>707477</v>
          </cell>
          <cell r="BI13">
            <v>1340405</v>
          </cell>
          <cell r="BJ13">
            <v>973547</v>
          </cell>
          <cell r="BK13">
            <v>366858</v>
          </cell>
          <cell r="BM13">
            <v>3867</v>
          </cell>
          <cell r="BN13">
            <v>63602</v>
          </cell>
          <cell r="BO13">
            <v>162303</v>
          </cell>
          <cell r="BP13">
            <v>5243</v>
          </cell>
          <cell r="BQ13">
            <v>139577</v>
          </cell>
          <cell r="BS13">
            <v>60</v>
          </cell>
          <cell r="BT13">
            <v>923</v>
          </cell>
          <cell r="BU13">
            <v>1795</v>
          </cell>
          <cell r="BV13">
            <v>1638</v>
          </cell>
          <cell r="BW13">
            <v>249</v>
          </cell>
          <cell r="BX13">
            <v>140468</v>
          </cell>
          <cell r="BZ13">
            <v>-25512</v>
          </cell>
          <cell r="CB13">
            <v>114956</v>
          </cell>
        </row>
        <row r="14">
          <cell r="B14">
            <v>117274</v>
          </cell>
          <cell r="C14">
            <v>43.12</v>
          </cell>
          <cell r="D14">
            <v>0</v>
          </cell>
          <cell r="H14">
            <v>0</v>
          </cell>
          <cell r="N14">
            <v>5628</v>
          </cell>
          <cell r="R14">
            <v>5628</v>
          </cell>
          <cell r="W14">
            <v>351</v>
          </cell>
          <cell r="AA14">
            <v>6</v>
          </cell>
          <cell r="AB14">
            <v>1367</v>
          </cell>
          <cell r="AC14">
            <v>35</v>
          </cell>
          <cell r="AD14">
            <v>1759</v>
          </cell>
          <cell r="AF14">
            <v>7387</v>
          </cell>
          <cell r="AG14">
            <v>15233</v>
          </cell>
          <cell r="AK14">
            <v>-18494</v>
          </cell>
          <cell r="AL14">
            <v>0</v>
          </cell>
          <cell r="AO14">
            <v>-3261</v>
          </cell>
          <cell r="AU14">
            <v>505</v>
          </cell>
          <cell r="AX14">
            <v>1752</v>
          </cell>
          <cell r="AY14">
            <v>4301</v>
          </cell>
          <cell r="BA14">
            <v>246</v>
          </cell>
          <cell r="BE14">
            <v>3844</v>
          </cell>
          <cell r="BF14">
            <v>10143</v>
          </cell>
          <cell r="BH14">
            <v>7387</v>
          </cell>
          <cell r="BK14">
            <v>0</v>
          </cell>
          <cell r="BL14">
            <v>0</v>
          </cell>
          <cell r="BN14">
            <v>11</v>
          </cell>
          <cell r="BR14">
            <v>11</v>
          </cell>
          <cell r="BU14">
            <v>688</v>
          </cell>
          <cell r="BW14">
            <v>884</v>
          </cell>
          <cell r="BY14">
            <v>207</v>
          </cell>
          <cell r="CC14">
            <v>207</v>
          </cell>
        </row>
        <row r="15">
          <cell r="B15">
            <v>120158</v>
          </cell>
          <cell r="C15">
            <v>68.2</v>
          </cell>
          <cell r="D15">
            <v>0</v>
          </cell>
          <cell r="E15">
            <v>23</v>
          </cell>
          <cell r="F15">
            <v>23</v>
          </cell>
          <cell r="H15">
            <v>616</v>
          </cell>
          <cell r="I15">
            <v>2735</v>
          </cell>
          <cell r="J15">
            <v>2119</v>
          </cell>
          <cell r="K15">
            <v>7339</v>
          </cell>
          <cell r="R15">
            <v>7955</v>
          </cell>
          <cell r="U15">
            <v>1514</v>
          </cell>
          <cell r="W15">
            <v>39</v>
          </cell>
          <cell r="X15">
            <v>0</v>
          </cell>
          <cell r="Y15">
            <v>612</v>
          </cell>
          <cell r="AA15">
            <v>112</v>
          </cell>
          <cell r="AC15">
            <v>4</v>
          </cell>
          <cell r="AD15">
            <v>2281</v>
          </cell>
          <cell r="AF15">
            <v>10236</v>
          </cell>
          <cell r="AG15">
            <v>3495</v>
          </cell>
          <cell r="AJ15">
            <v>42</v>
          </cell>
          <cell r="AK15">
            <v>-1289</v>
          </cell>
          <cell r="AL15">
            <v>0</v>
          </cell>
          <cell r="AO15">
            <v>2248</v>
          </cell>
          <cell r="AS15">
            <v>10</v>
          </cell>
          <cell r="AU15">
            <v>10</v>
          </cell>
          <cell r="AY15">
            <v>99</v>
          </cell>
          <cell r="AZ15">
            <v>2</v>
          </cell>
          <cell r="BB15">
            <v>7</v>
          </cell>
          <cell r="BE15">
            <v>7872</v>
          </cell>
          <cell r="BF15">
            <v>7978</v>
          </cell>
          <cell r="BH15">
            <v>10236</v>
          </cell>
          <cell r="BI15">
            <v>3200</v>
          </cell>
          <cell r="BK15">
            <v>3200</v>
          </cell>
          <cell r="BN15">
            <v>3197</v>
          </cell>
          <cell r="BQ15">
            <v>3</v>
          </cell>
          <cell r="BX15">
            <v>3</v>
          </cell>
          <cell r="BZ15">
            <v>-1</v>
          </cell>
          <cell r="CB15">
            <v>2</v>
          </cell>
        </row>
        <row r="16">
          <cell r="B16">
            <v>121146</v>
          </cell>
          <cell r="C16">
            <v>68.2</v>
          </cell>
          <cell r="D16">
            <v>83</v>
          </cell>
          <cell r="E16">
            <v>862</v>
          </cell>
          <cell r="F16">
            <v>779</v>
          </cell>
          <cell r="G16">
            <v>2911</v>
          </cell>
          <cell r="H16">
            <v>41482</v>
          </cell>
          <cell r="I16">
            <v>72098</v>
          </cell>
          <cell r="J16">
            <v>30616</v>
          </cell>
          <cell r="K16">
            <v>142619</v>
          </cell>
          <cell r="N16">
            <v>27066</v>
          </cell>
          <cell r="R16">
            <v>214161</v>
          </cell>
          <cell r="S16">
            <v>782</v>
          </cell>
          <cell r="U16">
            <v>18650</v>
          </cell>
          <cell r="V16">
            <v>968</v>
          </cell>
          <cell r="W16">
            <v>752</v>
          </cell>
          <cell r="Y16">
            <v>29527</v>
          </cell>
          <cell r="AA16">
            <v>15361</v>
          </cell>
          <cell r="AB16">
            <v>71</v>
          </cell>
          <cell r="AC16">
            <v>2013</v>
          </cell>
          <cell r="AD16">
            <v>68124</v>
          </cell>
          <cell r="AF16">
            <v>282285</v>
          </cell>
          <cell r="AG16">
            <v>18250</v>
          </cell>
          <cell r="AI16">
            <v>12798</v>
          </cell>
          <cell r="AK16">
            <v>235034</v>
          </cell>
          <cell r="AL16">
            <v>0</v>
          </cell>
          <cell r="AO16">
            <v>266082</v>
          </cell>
          <cell r="AU16">
            <v>0</v>
          </cell>
          <cell r="AX16">
            <v>954</v>
          </cell>
          <cell r="AY16">
            <v>170</v>
          </cell>
          <cell r="BA16">
            <v>7</v>
          </cell>
          <cell r="BB16">
            <v>25</v>
          </cell>
          <cell r="BC16">
            <v>113</v>
          </cell>
          <cell r="BE16">
            <v>3920</v>
          </cell>
          <cell r="BF16">
            <v>16203</v>
          </cell>
          <cell r="BH16">
            <v>282285</v>
          </cell>
          <cell r="BI16">
            <v>21874</v>
          </cell>
          <cell r="BJ16">
            <v>19597</v>
          </cell>
          <cell r="BK16">
            <v>2277</v>
          </cell>
          <cell r="BM16">
            <v>3891</v>
          </cell>
          <cell r="BN16">
            <v>2912</v>
          </cell>
          <cell r="BP16">
            <v>266</v>
          </cell>
          <cell r="BQ16">
            <v>2990</v>
          </cell>
          <cell r="BT16">
            <v>45</v>
          </cell>
          <cell r="BU16">
            <v>5</v>
          </cell>
          <cell r="BW16">
            <v>130</v>
          </cell>
          <cell r="BX16">
            <v>2910</v>
          </cell>
          <cell r="CB16">
            <v>2910</v>
          </cell>
        </row>
        <row r="17">
          <cell r="B17">
            <v>127083</v>
          </cell>
          <cell r="C17">
            <v>41.2</v>
          </cell>
          <cell r="D17">
            <v>0</v>
          </cell>
          <cell r="H17">
            <v>204</v>
          </cell>
          <cell r="I17">
            <v>591</v>
          </cell>
          <cell r="J17">
            <v>387</v>
          </cell>
          <cell r="R17">
            <v>204</v>
          </cell>
          <cell r="S17">
            <v>80</v>
          </cell>
          <cell r="U17">
            <v>2068</v>
          </cell>
          <cell r="AA17">
            <v>2</v>
          </cell>
          <cell r="AD17">
            <v>2150</v>
          </cell>
          <cell r="AF17">
            <v>2354</v>
          </cell>
          <cell r="AG17">
            <v>165</v>
          </cell>
          <cell r="AJ17">
            <v>25</v>
          </cell>
          <cell r="AK17">
            <v>2153</v>
          </cell>
          <cell r="AL17">
            <v>0</v>
          </cell>
          <cell r="AO17">
            <v>2343</v>
          </cell>
          <cell r="AU17">
            <v>0</v>
          </cell>
          <cell r="AY17">
            <v>3</v>
          </cell>
          <cell r="BA17">
            <v>2</v>
          </cell>
          <cell r="BB17">
            <v>6</v>
          </cell>
          <cell r="BF17">
            <v>11</v>
          </cell>
          <cell r="BH17">
            <v>2354</v>
          </cell>
          <cell r="BJ17">
            <v>10</v>
          </cell>
          <cell r="BK17">
            <v>0</v>
          </cell>
          <cell r="BL17">
            <v>10</v>
          </cell>
          <cell r="BN17">
            <v>106</v>
          </cell>
          <cell r="BP17">
            <v>40</v>
          </cell>
          <cell r="BQ17">
            <v>0</v>
          </cell>
          <cell r="BR17">
            <v>156</v>
          </cell>
          <cell r="BX17">
            <v>0</v>
          </cell>
          <cell r="BY17">
            <v>156</v>
          </cell>
          <cell r="CB17">
            <v>0</v>
          </cell>
          <cell r="CC17">
            <v>156</v>
          </cell>
        </row>
        <row r="18">
          <cell r="B18">
            <v>128504</v>
          </cell>
          <cell r="C18">
            <v>71.11</v>
          </cell>
          <cell r="D18">
            <v>204</v>
          </cell>
          <cell r="E18">
            <v>2196</v>
          </cell>
          <cell r="F18">
            <v>1992</v>
          </cell>
          <cell r="H18">
            <v>111</v>
          </cell>
          <cell r="I18">
            <v>6513</v>
          </cell>
          <cell r="J18">
            <v>6402</v>
          </cell>
          <cell r="M18">
            <v>47</v>
          </cell>
          <cell r="O18">
            <v>23</v>
          </cell>
          <cell r="Q18">
            <v>16</v>
          </cell>
          <cell r="R18">
            <v>401</v>
          </cell>
          <cell r="S18">
            <v>59</v>
          </cell>
          <cell r="U18">
            <v>8020</v>
          </cell>
          <cell r="Y18">
            <v>138</v>
          </cell>
          <cell r="AA18">
            <v>13837</v>
          </cell>
          <cell r="AB18">
            <v>2</v>
          </cell>
          <cell r="AD18">
            <v>22056</v>
          </cell>
          <cell r="AF18">
            <v>22457</v>
          </cell>
          <cell r="AG18">
            <v>3290</v>
          </cell>
          <cell r="AH18">
            <v>11370</v>
          </cell>
          <cell r="AJ18">
            <v>86</v>
          </cell>
          <cell r="AK18">
            <v>-6243</v>
          </cell>
          <cell r="AL18">
            <v>0</v>
          </cell>
          <cell r="AO18">
            <v>8503</v>
          </cell>
          <cell r="AR18">
            <v>2847</v>
          </cell>
          <cell r="AT18">
            <v>399</v>
          </cell>
          <cell r="AU18">
            <v>3246</v>
          </cell>
          <cell r="AX18">
            <v>7702</v>
          </cell>
          <cell r="AY18">
            <v>1013</v>
          </cell>
          <cell r="BA18">
            <v>52</v>
          </cell>
          <cell r="BB18">
            <v>58</v>
          </cell>
          <cell r="BE18">
            <v>1883</v>
          </cell>
          <cell r="BF18">
            <v>10708</v>
          </cell>
          <cell r="BH18">
            <v>22457</v>
          </cell>
          <cell r="BI18">
            <v>19126</v>
          </cell>
          <cell r="BJ18">
            <v>12683</v>
          </cell>
          <cell r="BK18">
            <v>6443</v>
          </cell>
          <cell r="BM18">
            <v>1383</v>
          </cell>
          <cell r="BN18">
            <v>7350</v>
          </cell>
          <cell r="BP18">
            <v>215</v>
          </cell>
          <cell r="BQ18">
            <v>261</v>
          </cell>
          <cell r="BX18">
            <v>261</v>
          </cell>
          <cell r="CB18">
            <v>261</v>
          </cell>
        </row>
        <row r="19">
          <cell r="B19">
            <v>130659</v>
          </cell>
          <cell r="C19">
            <v>23.61</v>
          </cell>
          <cell r="D19">
            <v>2923</v>
          </cell>
          <cell r="E19">
            <v>4809</v>
          </cell>
          <cell r="F19">
            <v>1886</v>
          </cell>
          <cell r="G19">
            <v>1015</v>
          </cell>
          <cell r="H19">
            <v>35514</v>
          </cell>
          <cell r="I19">
            <v>71510</v>
          </cell>
          <cell r="J19">
            <v>35996</v>
          </cell>
          <cell r="R19">
            <v>39452</v>
          </cell>
          <cell r="S19">
            <v>49686</v>
          </cell>
          <cell r="U19">
            <v>2089</v>
          </cell>
          <cell r="V19">
            <v>436</v>
          </cell>
          <cell r="W19">
            <v>1267</v>
          </cell>
          <cell r="Y19">
            <v>29544</v>
          </cell>
          <cell r="AA19">
            <v>18296</v>
          </cell>
          <cell r="AB19">
            <v>209</v>
          </cell>
          <cell r="AC19">
            <v>1308</v>
          </cell>
          <cell r="AD19">
            <v>102835</v>
          </cell>
          <cell r="AF19">
            <v>142287</v>
          </cell>
          <cell r="AG19">
            <v>1486</v>
          </cell>
          <cell r="AJ19">
            <v>333</v>
          </cell>
          <cell r="AK19">
            <v>130311</v>
          </cell>
          <cell r="AL19">
            <v>0</v>
          </cell>
          <cell r="AO19">
            <v>132130</v>
          </cell>
          <cell r="AP19">
            <v>38</v>
          </cell>
          <cell r="AU19">
            <v>38</v>
          </cell>
          <cell r="AX19">
            <v>1759</v>
          </cell>
          <cell r="AY19">
            <v>1030</v>
          </cell>
          <cell r="AZ19">
            <v>1030</v>
          </cell>
          <cell r="BB19">
            <v>451</v>
          </cell>
          <cell r="BC19">
            <v>1430</v>
          </cell>
          <cell r="BE19">
            <v>51</v>
          </cell>
          <cell r="BF19">
            <v>10119</v>
          </cell>
          <cell r="BH19">
            <v>142287</v>
          </cell>
          <cell r="BI19">
            <v>100937</v>
          </cell>
          <cell r="BJ19">
            <v>62358</v>
          </cell>
          <cell r="BK19">
            <v>38579</v>
          </cell>
          <cell r="BM19">
            <v>2</v>
          </cell>
          <cell r="BN19">
            <v>12833</v>
          </cell>
          <cell r="BO19">
            <v>6470</v>
          </cell>
          <cell r="BP19">
            <v>5935</v>
          </cell>
          <cell r="BQ19">
            <v>13343</v>
          </cell>
          <cell r="BT19">
            <v>218</v>
          </cell>
          <cell r="BU19">
            <v>47</v>
          </cell>
          <cell r="BV19">
            <v>100</v>
          </cell>
          <cell r="BW19">
            <v>13</v>
          </cell>
          <cell r="BX19">
            <v>13495</v>
          </cell>
          <cell r="BZ19">
            <v>-2622</v>
          </cell>
          <cell r="CB19">
            <v>10873</v>
          </cell>
        </row>
        <row r="20">
          <cell r="B20">
            <v>130688</v>
          </cell>
          <cell r="C20">
            <v>23.61</v>
          </cell>
          <cell r="D20">
            <v>1</v>
          </cell>
          <cell r="E20">
            <v>37</v>
          </cell>
          <cell r="F20">
            <v>36</v>
          </cell>
          <cell r="H20">
            <v>1595</v>
          </cell>
          <cell r="I20">
            <v>9099</v>
          </cell>
          <cell r="J20">
            <v>7504</v>
          </cell>
          <cell r="R20">
            <v>1596</v>
          </cell>
          <cell r="S20">
            <v>21397</v>
          </cell>
          <cell r="U20">
            <v>8757</v>
          </cell>
          <cell r="V20">
            <v>316</v>
          </cell>
          <cell r="Y20">
            <v>301</v>
          </cell>
          <cell r="AA20">
            <v>26021</v>
          </cell>
          <cell r="AC20">
            <v>1020</v>
          </cell>
          <cell r="AD20">
            <v>57812</v>
          </cell>
          <cell r="AF20">
            <v>59408</v>
          </cell>
          <cell r="AG20">
            <v>252</v>
          </cell>
          <cell r="AI20">
            <v>1647</v>
          </cell>
          <cell r="AJ20">
            <v>13157</v>
          </cell>
          <cell r="AK20">
            <v>35699</v>
          </cell>
          <cell r="AL20">
            <v>0</v>
          </cell>
          <cell r="AO20">
            <v>50755</v>
          </cell>
          <cell r="AU20">
            <v>0</v>
          </cell>
          <cell r="AX20">
            <v>1662</v>
          </cell>
          <cell r="AY20">
            <v>1367</v>
          </cell>
          <cell r="AZ20">
            <v>194</v>
          </cell>
          <cell r="BA20">
            <v>398</v>
          </cell>
          <cell r="BB20">
            <v>634</v>
          </cell>
          <cell r="BE20">
            <v>7</v>
          </cell>
          <cell r="BF20">
            <v>8653</v>
          </cell>
          <cell r="BH20">
            <v>59408</v>
          </cell>
          <cell r="BI20">
            <v>107346</v>
          </cell>
          <cell r="BJ20">
            <v>82650</v>
          </cell>
          <cell r="BK20">
            <v>24696</v>
          </cell>
          <cell r="BM20">
            <v>2941</v>
          </cell>
          <cell r="BN20">
            <v>6376</v>
          </cell>
          <cell r="BO20">
            <v>15783</v>
          </cell>
          <cell r="BP20">
            <v>3998</v>
          </cell>
          <cell r="BQ20">
            <v>1480</v>
          </cell>
          <cell r="BS20">
            <v>120</v>
          </cell>
          <cell r="BT20">
            <v>2396</v>
          </cell>
          <cell r="BW20">
            <v>489</v>
          </cell>
          <cell r="BX20">
            <v>3507</v>
          </cell>
          <cell r="BZ20">
            <v>-668</v>
          </cell>
          <cell r="CB20">
            <v>2839</v>
          </cell>
        </row>
        <row r="21">
          <cell r="B21">
            <v>130694</v>
          </cell>
          <cell r="C21">
            <v>35.130000000000003</v>
          </cell>
          <cell r="D21">
            <v>53697</v>
          </cell>
          <cell r="E21">
            <v>101124</v>
          </cell>
          <cell r="F21">
            <v>47427</v>
          </cell>
          <cell r="G21">
            <v>45787</v>
          </cell>
          <cell r="H21">
            <v>2018207</v>
          </cell>
          <cell r="I21">
            <v>3478931</v>
          </cell>
          <cell r="J21">
            <v>1460724</v>
          </cell>
          <cell r="N21">
            <v>1155</v>
          </cell>
          <cell r="O21">
            <v>33</v>
          </cell>
          <cell r="R21">
            <v>2118879</v>
          </cell>
          <cell r="S21">
            <v>22229</v>
          </cell>
          <cell r="U21">
            <v>915687</v>
          </cell>
          <cell r="V21">
            <v>22921</v>
          </cell>
          <cell r="W21">
            <v>87</v>
          </cell>
          <cell r="Y21">
            <v>65166</v>
          </cell>
          <cell r="Z21">
            <v>31749</v>
          </cell>
          <cell r="AA21">
            <v>61453</v>
          </cell>
          <cell r="AB21">
            <v>321</v>
          </cell>
          <cell r="AC21">
            <v>161640</v>
          </cell>
          <cell r="AD21">
            <v>1281253</v>
          </cell>
          <cell r="AF21">
            <v>3400132</v>
          </cell>
          <cell r="AG21">
            <v>30974</v>
          </cell>
          <cell r="AH21">
            <v>160330</v>
          </cell>
          <cell r="AI21">
            <v>96875</v>
          </cell>
          <cell r="AJ21">
            <v>5142</v>
          </cell>
          <cell r="AK21">
            <v>1821545</v>
          </cell>
          <cell r="AL21">
            <v>0</v>
          </cell>
          <cell r="AO21">
            <v>2114866</v>
          </cell>
          <cell r="AP21">
            <v>595</v>
          </cell>
          <cell r="AS21">
            <v>45328</v>
          </cell>
          <cell r="AT21">
            <v>4635</v>
          </cell>
          <cell r="AU21">
            <v>50558</v>
          </cell>
          <cell r="AX21">
            <v>685051</v>
          </cell>
          <cell r="AY21">
            <v>58006</v>
          </cell>
          <cell r="AZ21">
            <v>16629</v>
          </cell>
          <cell r="BA21">
            <v>16216</v>
          </cell>
          <cell r="BB21">
            <v>45343</v>
          </cell>
          <cell r="BE21">
            <v>223529</v>
          </cell>
          <cell r="BF21">
            <v>1234708</v>
          </cell>
          <cell r="BH21">
            <v>3400132</v>
          </cell>
          <cell r="BI21">
            <v>3702134</v>
          </cell>
          <cell r="BJ21">
            <v>3195975</v>
          </cell>
          <cell r="BK21">
            <v>506159</v>
          </cell>
          <cell r="BM21">
            <v>187678</v>
          </cell>
          <cell r="BN21">
            <v>149458</v>
          </cell>
          <cell r="BP21">
            <v>78165</v>
          </cell>
          <cell r="BQ21">
            <v>466214</v>
          </cell>
          <cell r="BU21">
            <v>2340</v>
          </cell>
          <cell r="BV21">
            <v>9023</v>
          </cell>
          <cell r="BW21">
            <v>1003</v>
          </cell>
          <cell r="BX21">
            <v>458528</v>
          </cell>
          <cell r="BZ21">
            <v>-85406</v>
          </cell>
          <cell r="CB21">
            <v>373122</v>
          </cell>
        </row>
        <row r="22">
          <cell r="B22">
            <v>130725</v>
          </cell>
          <cell r="C22">
            <v>35.130000000000003</v>
          </cell>
          <cell r="D22">
            <v>23144</v>
          </cell>
          <cell r="E22">
            <v>41703</v>
          </cell>
          <cell r="F22">
            <v>18559</v>
          </cell>
          <cell r="G22">
            <v>30910</v>
          </cell>
          <cell r="H22">
            <v>2461734</v>
          </cell>
          <cell r="I22">
            <v>5519264</v>
          </cell>
          <cell r="J22">
            <v>3057530</v>
          </cell>
          <cell r="K22">
            <v>1734</v>
          </cell>
          <cell r="R22">
            <v>2517522</v>
          </cell>
          <cell r="S22">
            <v>48240</v>
          </cell>
          <cell r="U22">
            <v>132613</v>
          </cell>
          <cell r="V22">
            <v>20504</v>
          </cell>
          <cell r="W22">
            <v>13</v>
          </cell>
          <cell r="Y22">
            <v>2787</v>
          </cell>
          <cell r="AA22">
            <v>31447</v>
          </cell>
          <cell r="AC22">
            <v>6594</v>
          </cell>
          <cell r="AD22">
            <v>242198</v>
          </cell>
          <cell r="AE22">
            <v>10</v>
          </cell>
          <cell r="AF22">
            <v>2759730</v>
          </cell>
          <cell r="AG22">
            <v>15272</v>
          </cell>
          <cell r="AH22">
            <v>2327257</v>
          </cell>
          <cell r="AI22">
            <v>358</v>
          </cell>
          <cell r="AK22">
            <v>-56354</v>
          </cell>
          <cell r="AL22">
            <v>0</v>
          </cell>
          <cell r="AO22">
            <v>2286533</v>
          </cell>
          <cell r="AP22">
            <v>143768</v>
          </cell>
          <cell r="AR22">
            <v>24841</v>
          </cell>
          <cell r="AU22">
            <v>168609</v>
          </cell>
          <cell r="AW22">
            <v>2997</v>
          </cell>
          <cell r="AX22">
            <v>53291</v>
          </cell>
          <cell r="AY22">
            <v>27358</v>
          </cell>
          <cell r="AZ22">
            <v>11383</v>
          </cell>
          <cell r="BA22">
            <v>4943</v>
          </cell>
          <cell r="BB22">
            <v>20172</v>
          </cell>
          <cell r="BC22">
            <v>48660</v>
          </cell>
          <cell r="BE22">
            <v>30387</v>
          </cell>
          <cell r="BF22">
            <v>304588</v>
          </cell>
          <cell r="BH22">
            <v>2759730</v>
          </cell>
          <cell r="BI22">
            <v>2318548</v>
          </cell>
          <cell r="BJ22">
            <v>2448503</v>
          </cell>
          <cell r="BL22">
            <v>129955</v>
          </cell>
          <cell r="BM22">
            <v>32049</v>
          </cell>
          <cell r="BN22">
            <v>68292</v>
          </cell>
          <cell r="BP22">
            <v>43087</v>
          </cell>
          <cell r="BR22">
            <v>209285</v>
          </cell>
          <cell r="BT22">
            <v>35000</v>
          </cell>
          <cell r="BU22">
            <v>446</v>
          </cell>
          <cell r="BV22">
            <v>5737</v>
          </cell>
          <cell r="BW22">
            <v>128490</v>
          </cell>
          <cell r="BY22">
            <v>308066</v>
          </cell>
          <cell r="BZ22">
            <v>61365</v>
          </cell>
          <cell r="CC22">
            <v>246701</v>
          </cell>
        </row>
        <row r="23">
          <cell r="B23">
            <v>130760</v>
          </cell>
          <cell r="C23">
            <v>35.130000000000003</v>
          </cell>
          <cell r="D23">
            <v>9269</v>
          </cell>
          <cell r="E23">
            <v>14374</v>
          </cell>
          <cell r="F23">
            <v>5105</v>
          </cell>
          <cell r="G23">
            <v>79893</v>
          </cell>
          <cell r="H23">
            <v>2146799</v>
          </cell>
          <cell r="I23">
            <v>3616294</v>
          </cell>
          <cell r="J23">
            <v>1469495</v>
          </cell>
          <cell r="K23">
            <v>5568</v>
          </cell>
          <cell r="N23">
            <v>116717</v>
          </cell>
          <cell r="O23">
            <v>0</v>
          </cell>
          <cell r="R23">
            <v>2358246</v>
          </cell>
          <cell r="S23">
            <v>54180</v>
          </cell>
          <cell r="U23">
            <v>120613</v>
          </cell>
          <cell r="V23">
            <v>2479</v>
          </cell>
          <cell r="W23">
            <v>14514</v>
          </cell>
          <cell r="X23">
            <v>14511</v>
          </cell>
          <cell r="Y23">
            <v>12370</v>
          </cell>
          <cell r="Z23">
            <v>39489</v>
          </cell>
          <cell r="AA23">
            <v>53696</v>
          </cell>
          <cell r="AC23">
            <v>59808</v>
          </cell>
          <cell r="AD23">
            <v>360474</v>
          </cell>
          <cell r="AF23">
            <v>2718720</v>
          </cell>
          <cell r="AG23">
            <v>14195</v>
          </cell>
          <cell r="AH23">
            <v>901825</v>
          </cell>
          <cell r="AI23">
            <v>40209</v>
          </cell>
          <cell r="AJ23">
            <v>3710</v>
          </cell>
          <cell r="AK23">
            <v>995747</v>
          </cell>
          <cell r="AL23">
            <v>0</v>
          </cell>
          <cell r="AO23">
            <v>1955686</v>
          </cell>
          <cell r="AP23">
            <v>193398</v>
          </cell>
          <cell r="AR23">
            <v>32927</v>
          </cell>
          <cell r="AU23">
            <v>226325</v>
          </cell>
          <cell r="AV23">
            <v>0</v>
          </cell>
          <cell r="AW23">
            <v>12495</v>
          </cell>
          <cell r="AX23">
            <v>73117</v>
          </cell>
          <cell r="AY23">
            <v>13152</v>
          </cell>
          <cell r="BA23">
            <v>1990</v>
          </cell>
          <cell r="BB23">
            <v>8658</v>
          </cell>
          <cell r="BC23">
            <v>25934</v>
          </cell>
          <cell r="BE23">
            <v>343651</v>
          </cell>
          <cell r="BF23">
            <v>536709</v>
          </cell>
          <cell r="BH23">
            <v>2718720</v>
          </cell>
          <cell r="BI23">
            <v>1540211</v>
          </cell>
          <cell r="BJ23">
            <v>1724524</v>
          </cell>
          <cell r="BL23">
            <v>184313</v>
          </cell>
          <cell r="BM23">
            <v>137967</v>
          </cell>
          <cell r="BN23">
            <v>61304</v>
          </cell>
          <cell r="BP23">
            <v>99968</v>
          </cell>
          <cell r="BR23">
            <v>207618</v>
          </cell>
          <cell r="BT23">
            <v>1128</v>
          </cell>
          <cell r="BU23">
            <v>27967</v>
          </cell>
          <cell r="BV23">
            <v>3330</v>
          </cell>
          <cell r="BW23">
            <v>19944</v>
          </cell>
          <cell r="BY23">
            <v>201797</v>
          </cell>
          <cell r="BZ23">
            <v>1089</v>
          </cell>
          <cell r="CC23">
            <v>200708</v>
          </cell>
        </row>
        <row r="24">
          <cell r="B24">
            <v>130820</v>
          </cell>
          <cell r="C24">
            <v>35.11</v>
          </cell>
          <cell r="D24">
            <v>4359</v>
          </cell>
          <cell r="E24">
            <v>7528</v>
          </cell>
          <cell r="F24">
            <v>3169</v>
          </cell>
          <cell r="G24">
            <v>5138</v>
          </cell>
          <cell r="H24">
            <v>504795</v>
          </cell>
          <cell r="I24">
            <v>572637</v>
          </cell>
          <cell r="J24">
            <v>67842</v>
          </cell>
          <cell r="P24">
            <v>23392</v>
          </cell>
          <cell r="Q24">
            <v>89447</v>
          </cell>
          <cell r="R24">
            <v>627131</v>
          </cell>
          <cell r="S24">
            <v>50737</v>
          </cell>
          <cell r="U24">
            <v>64272</v>
          </cell>
          <cell r="V24">
            <v>3602</v>
          </cell>
          <cell r="W24">
            <v>70</v>
          </cell>
          <cell r="X24">
            <v>70</v>
          </cell>
          <cell r="Y24">
            <v>14788</v>
          </cell>
          <cell r="AA24">
            <v>3186</v>
          </cell>
          <cell r="AB24">
            <v>26</v>
          </cell>
          <cell r="AC24">
            <v>370987</v>
          </cell>
          <cell r="AD24">
            <v>507668</v>
          </cell>
          <cell r="AF24">
            <v>1134799</v>
          </cell>
          <cell r="AG24">
            <v>25409</v>
          </cell>
          <cell r="AH24">
            <v>415562</v>
          </cell>
          <cell r="AI24">
            <v>15034</v>
          </cell>
          <cell r="AJ24">
            <v>349</v>
          </cell>
          <cell r="AK24">
            <v>-2981335</v>
          </cell>
          <cell r="AL24">
            <v>0</v>
          </cell>
          <cell r="AO24">
            <v>-2524981</v>
          </cell>
          <cell r="AP24">
            <v>76277</v>
          </cell>
          <cell r="AR24">
            <v>81902</v>
          </cell>
          <cell r="AS24">
            <v>7171</v>
          </cell>
          <cell r="AU24">
            <v>165350</v>
          </cell>
          <cell r="AW24">
            <v>10473</v>
          </cell>
          <cell r="AX24">
            <v>2476693</v>
          </cell>
          <cell r="AY24">
            <v>15136</v>
          </cell>
          <cell r="BA24">
            <v>312</v>
          </cell>
          <cell r="BB24">
            <v>3555</v>
          </cell>
          <cell r="BC24">
            <v>4662</v>
          </cell>
          <cell r="BE24">
            <v>983120</v>
          </cell>
          <cell r="BF24">
            <v>3494430</v>
          </cell>
          <cell r="BH24">
            <v>1134799</v>
          </cell>
          <cell r="BI24">
            <v>428495</v>
          </cell>
          <cell r="BJ24">
            <v>763719</v>
          </cell>
          <cell r="BL24">
            <v>335224</v>
          </cell>
          <cell r="BM24">
            <v>339253</v>
          </cell>
          <cell r="BN24">
            <v>30160</v>
          </cell>
          <cell r="BO24">
            <v>4402</v>
          </cell>
          <cell r="BP24">
            <v>143432</v>
          </cell>
          <cell r="BR24">
            <v>173965</v>
          </cell>
          <cell r="BV24">
            <v>14170</v>
          </cell>
          <cell r="BY24">
            <v>188135</v>
          </cell>
          <cell r="BZ24">
            <v>5701</v>
          </cell>
          <cell r="CC24">
            <v>182434</v>
          </cell>
        </row>
        <row r="25">
          <cell r="B25">
            <v>130850</v>
          </cell>
          <cell r="C25">
            <v>35.299999999999997</v>
          </cell>
          <cell r="D25">
            <v>6449</v>
          </cell>
          <cell r="E25">
            <v>11976</v>
          </cell>
          <cell r="F25">
            <v>5527</v>
          </cell>
          <cell r="G25">
            <v>77566</v>
          </cell>
          <cell r="H25">
            <v>300707</v>
          </cell>
          <cell r="I25">
            <v>580333</v>
          </cell>
          <cell r="J25">
            <v>279626</v>
          </cell>
          <cell r="O25">
            <v>533</v>
          </cell>
          <cell r="R25">
            <v>385255</v>
          </cell>
          <cell r="S25">
            <v>29379</v>
          </cell>
          <cell r="U25">
            <v>182330</v>
          </cell>
          <cell r="V25">
            <v>38459</v>
          </cell>
          <cell r="W25">
            <v>31772</v>
          </cell>
          <cell r="Y25">
            <v>233</v>
          </cell>
          <cell r="AA25">
            <v>4427</v>
          </cell>
          <cell r="AB25">
            <v>46</v>
          </cell>
          <cell r="AC25">
            <v>688265</v>
          </cell>
          <cell r="AD25">
            <v>974911</v>
          </cell>
          <cell r="AF25">
            <v>1360166</v>
          </cell>
          <cell r="AG25">
            <v>315651</v>
          </cell>
          <cell r="AH25">
            <v>60960</v>
          </cell>
          <cell r="AI25">
            <v>10679</v>
          </cell>
          <cell r="AK25">
            <v>-5036769</v>
          </cell>
          <cell r="AL25">
            <v>0</v>
          </cell>
          <cell r="AO25">
            <v>-4649479</v>
          </cell>
          <cell r="AP25">
            <v>29729</v>
          </cell>
          <cell r="AS25">
            <v>7972</v>
          </cell>
          <cell r="AU25">
            <v>37701</v>
          </cell>
          <cell r="AW25">
            <v>33126</v>
          </cell>
          <cell r="AX25">
            <v>4677585</v>
          </cell>
          <cell r="AY25">
            <v>22052</v>
          </cell>
          <cell r="AZ25">
            <v>16731</v>
          </cell>
          <cell r="BA25">
            <v>2583</v>
          </cell>
          <cell r="BB25">
            <v>12308</v>
          </cell>
          <cell r="BC25">
            <v>76925</v>
          </cell>
          <cell r="BE25">
            <v>1114668</v>
          </cell>
          <cell r="BF25">
            <v>5971944</v>
          </cell>
          <cell r="BH25">
            <v>1360166</v>
          </cell>
          <cell r="BI25">
            <v>806947</v>
          </cell>
          <cell r="BJ25">
            <v>1465002</v>
          </cell>
          <cell r="BL25">
            <v>658055</v>
          </cell>
          <cell r="BM25">
            <v>300129</v>
          </cell>
          <cell r="BN25">
            <v>84327</v>
          </cell>
          <cell r="BP25">
            <v>200967</v>
          </cell>
          <cell r="BR25">
            <v>643220</v>
          </cell>
          <cell r="BT25">
            <v>251</v>
          </cell>
          <cell r="BV25">
            <v>5275</v>
          </cell>
          <cell r="BY25">
            <v>648244</v>
          </cell>
          <cell r="BZ25">
            <v>6210</v>
          </cell>
          <cell r="CC25">
            <v>642034</v>
          </cell>
        </row>
        <row r="26">
          <cell r="B26">
            <v>130872</v>
          </cell>
          <cell r="C26">
            <v>35.11</v>
          </cell>
          <cell r="D26">
            <v>41513</v>
          </cell>
          <cell r="E26">
            <v>89773</v>
          </cell>
          <cell r="F26">
            <v>48260</v>
          </cell>
          <cell r="G26">
            <v>251825</v>
          </cell>
          <cell r="H26">
            <v>3107778</v>
          </cell>
          <cell r="I26">
            <v>6026222</v>
          </cell>
          <cell r="J26">
            <v>2918444</v>
          </cell>
          <cell r="O26">
            <v>31637</v>
          </cell>
          <cell r="P26">
            <v>679319</v>
          </cell>
          <cell r="R26">
            <v>4112072</v>
          </cell>
          <cell r="S26">
            <v>604774</v>
          </cell>
          <cell r="U26">
            <v>2710747</v>
          </cell>
          <cell r="V26">
            <v>195694</v>
          </cell>
          <cell r="W26">
            <v>28577</v>
          </cell>
          <cell r="X26">
            <v>23650</v>
          </cell>
          <cell r="Y26">
            <v>515119</v>
          </cell>
          <cell r="AA26">
            <v>6953</v>
          </cell>
          <cell r="AB26">
            <v>12</v>
          </cell>
          <cell r="AC26">
            <v>1833067</v>
          </cell>
          <cell r="AD26">
            <v>5896221</v>
          </cell>
          <cell r="AF26">
            <v>10008293</v>
          </cell>
          <cell r="AG26">
            <v>149186</v>
          </cell>
          <cell r="AH26">
            <v>1229653</v>
          </cell>
          <cell r="AI26">
            <v>2269748</v>
          </cell>
          <cell r="AJ26">
            <v>32585</v>
          </cell>
          <cell r="AK26">
            <v>1316245</v>
          </cell>
          <cell r="AL26">
            <v>0</v>
          </cell>
          <cell r="AO26">
            <v>4997417</v>
          </cell>
          <cell r="AR26">
            <v>1107661</v>
          </cell>
          <cell r="AS26">
            <v>386410</v>
          </cell>
          <cell r="AT26">
            <v>1463</v>
          </cell>
          <cell r="AU26">
            <v>1495534</v>
          </cell>
          <cell r="AX26">
            <v>1320893</v>
          </cell>
          <cell r="AY26">
            <v>225735</v>
          </cell>
          <cell r="BA26">
            <v>22044</v>
          </cell>
          <cell r="BB26">
            <v>14987</v>
          </cell>
          <cell r="BC26">
            <v>35893</v>
          </cell>
          <cell r="BE26">
            <v>831935</v>
          </cell>
          <cell r="BF26">
            <v>3515342</v>
          </cell>
          <cell r="BH26">
            <v>10008293</v>
          </cell>
          <cell r="BI26">
            <v>14343158</v>
          </cell>
          <cell r="BJ26">
            <v>13870978</v>
          </cell>
          <cell r="BK26">
            <v>472180</v>
          </cell>
          <cell r="BM26">
            <v>616165</v>
          </cell>
          <cell r="BN26">
            <v>543557</v>
          </cell>
          <cell r="BO26">
            <v>22744</v>
          </cell>
          <cell r="BP26">
            <v>564868</v>
          </cell>
          <cell r="BR26">
            <v>42824</v>
          </cell>
          <cell r="BT26">
            <v>3149</v>
          </cell>
          <cell r="BU26">
            <v>30943</v>
          </cell>
          <cell r="BV26">
            <v>210132</v>
          </cell>
          <cell r="BW26">
            <v>14099</v>
          </cell>
          <cell r="BY26">
            <v>232963</v>
          </cell>
          <cell r="BZ26">
            <v>182434</v>
          </cell>
          <cell r="CC26">
            <v>50529</v>
          </cell>
        </row>
        <row r="27">
          <cell r="B27">
            <v>130926</v>
          </cell>
          <cell r="C27">
            <v>35.130000000000003</v>
          </cell>
          <cell r="D27">
            <v>3200</v>
          </cell>
          <cell r="E27">
            <v>30823</v>
          </cell>
          <cell r="F27">
            <v>27623</v>
          </cell>
          <cell r="H27">
            <v>734764</v>
          </cell>
          <cell r="I27">
            <v>4683711</v>
          </cell>
          <cell r="J27">
            <v>3948947</v>
          </cell>
          <cell r="K27">
            <v>413</v>
          </cell>
          <cell r="O27">
            <v>34766</v>
          </cell>
          <cell r="P27">
            <v>50862</v>
          </cell>
          <cell r="Q27">
            <v>25</v>
          </cell>
          <cell r="R27">
            <v>824030</v>
          </cell>
          <cell r="S27">
            <v>89008</v>
          </cell>
          <cell r="U27">
            <v>2115980</v>
          </cell>
          <cell r="V27">
            <v>137609</v>
          </cell>
          <cell r="W27">
            <v>5894</v>
          </cell>
          <cell r="Y27">
            <v>233701</v>
          </cell>
          <cell r="AA27">
            <v>76848</v>
          </cell>
          <cell r="AC27">
            <v>224010</v>
          </cell>
          <cell r="AD27">
            <v>2970553</v>
          </cell>
          <cell r="AE27">
            <v>1</v>
          </cell>
          <cell r="AF27">
            <v>3794584</v>
          </cell>
          <cell r="AG27">
            <v>44840</v>
          </cell>
          <cell r="AH27">
            <v>42818</v>
          </cell>
          <cell r="AI27">
            <v>97221</v>
          </cell>
          <cell r="AJ27">
            <v>82659</v>
          </cell>
          <cell r="AK27">
            <v>-52119</v>
          </cell>
          <cell r="AL27">
            <v>0</v>
          </cell>
          <cell r="AO27">
            <v>215419</v>
          </cell>
          <cell r="AR27">
            <v>3177</v>
          </cell>
          <cell r="AT27">
            <v>27533</v>
          </cell>
          <cell r="AU27">
            <v>30757</v>
          </cell>
          <cell r="AW27">
            <v>9899</v>
          </cell>
          <cell r="AX27">
            <v>2044130</v>
          </cell>
          <cell r="AY27">
            <v>664836</v>
          </cell>
          <cell r="AZ27">
            <v>16379</v>
          </cell>
          <cell r="BA27">
            <v>3630</v>
          </cell>
          <cell r="BB27">
            <v>19038</v>
          </cell>
          <cell r="BC27">
            <v>173926</v>
          </cell>
          <cell r="BD27">
            <v>25836</v>
          </cell>
          <cell r="BE27">
            <v>349700</v>
          </cell>
          <cell r="BF27">
            <v>3548402</v>
          </cell>
          <cell r="BG27">
            <v>6</v>
          </cell>
          <cell r="BH27">
            <v>3794584</v>
          </cell>
          <cell r="BI27">
            <v>2195063</v>
          </cell>
          <cell r="BJ27">
            <v>2320041</v>
          </cell>
          <cell r="BL27">
            <v>124978</v>
          </cell>
          <cell r="BM27">
            <v>363956</v>
          </cell>
          <cell r="BN27">
            <v>83882</v>
          </cell>
          <cell r="BP27">
            <v>147772</v>
          </cell>
          <cell r="BQ27">
            <v>7324</v>
          </cell>
          <cell r="BT27">
            <v>22934</v>
          </cell>
          <cell r="BU27">
            <v>8265</v>
          </cell>
          <cell r="BV27">
            <v>3060</v>
          </cell>
          <cell r="BW27">
            <v>15017</v>
          </cell>
          <cell r="BX27">
            <v>20446</v>
          </cell>
          <cell r="BZ27">
            <v>-19259</v>
          </cell>
          <cell r="CB27">
            <v>1187</v>
          </cell>
        </row>
        <row r="28">
          <cell r="B28">
            <v>131050</v>
          </cell>
          <cell r="C28">
            <v>35.11</v>
          </cell>
          <cell r="D28">
            <v>0</v>
          </cell>
          <cell r="E28">
            <v>79157</v>
          </cell>
          <cell r="F28">
            <v>79157</v>
          </cell>
          <cell r="H28">
            <v>935</v>
          </cell>
          <cell r="I28">
            <v>1950544</v>
          </cell>
          <cell r="J28">
            <v>1949609</v>
          </cell>
          <cell r="K28">
            <v>0</v>
          </cell>
          <cell r="R28">
            <v>935</v>
          </cell>
          <cell r="S28">
            <v>11</v>
          </cell>
          <cell r="U28">
            <v>0</v>
          </cell>
          <cell r="V28">
            <v>19</v>
          </cell>
          <cell r="W28">
            <v>71151</v>
          </cell>
          <cell r="Y28">
            <v>575</v>
          </cell>
          <cell r="AA28">
            <v>216</v>
          </cell>
          <cell r="AC28">
            <v>255735</v>
          </cell>
          <cell r="AD28">
            <v>327707</v>
          </cell>
          <cell r="AF28">
            <v>328642</v>
          </cell>
          <cell r="AG28">
            <v>14963</v>
          </cell>
          <cell r="AH28">
            <v>154</v>
          </cell>
          <cell r="AI28">
            <v>27961</v>
          </cell>
          <cell r="AK28">
            <v>-1729033</v>
          </cell>
          <cell r="AL28">
            <v>0</v>
          </cell>
          <cell r="AO28">
            <v>-1685955</v>
          </cell>
          <cell r="AP28">
            <v>34</v>
          </cell>
          <cell r="AU28">
            <v>34</v>
          </cell>
          <cell r="AX28">
            <v>1686278</v>
          </cell>
          <cell r="AY28">
            <v>13121</v>
          </cell>
          <cell r="BB28">
            <v>942</v>
          </cell>
          <cell r="BE28">
            <v>312555</v>
          </cell>
          <cell r="BF28">
            <v>2014563</v>
          </cell>
          <cell r="BH28">
            <v>328642</v>
          </cell>
          <cell r="BJ28">
            <v>391</v>
          </cell>
          <cell r="BL28">
            <v>391</v>
          </cell>
          <cell r="BM28">
            <v>4439</v>
          </cell>
          <cell r="BN28">
            <v>9661</v>
          </cell>
          <cell r="BP28">
            <v>14895</v>
          </cell>
          <cell r="BR28">
            <v>20508</v>
          </cell>
          <cell r="BY28">
            <v>20508</v>
          </cell>
          <cell r="CC28">
            <v>20508</v>
          </cell>
        </row>
        <row r="29">
          <cell r="B29">
            <v>131133</v>
          </cell>
          <cell r="C29">
            <v>35.299999999999997</v>
          </cell>
          <cell r="D29">
            <v>102</v>
          </cell>
          <cell r="E29">
            <v>237</v>
          </cell>
          <cell r="F29">
            <v>135</v>
          </cell>
          <cell r="G29">
            <v>5904</v>
          </cell>
          <cell r="H29">
            <v>54775</v>
          </cell>
          <cell r="I29">
            <v>80488</v>
          </cell>
          <cell r="J29">
            <v>25713</v>
          </cell>
          <cell r="R29">
            <v>60781</v>
          </cell>
          <cell r="S29">
            <v>18433</v>
          </cell>
          <cell r="U29">
            <v>12090</v>
          </cell>
          <cell r="V29">
            <v>1962</v>
          </cell>
          <cell r="W29">
            <v>6335</v>
          </cell>
          <cell r="Y29">
            <v>6</v>
          </cell>
          <cell r="AA29">
            <v>2526</v>
          </cell>
          <cell r="AB29">
            <v>1796</v>
          </cell>
          <cell r="AC29">
            <v>36223</v>
          </cell>
          <cell r="AD29">
            <v>79371</v>
          </cell>
          <cell r="AF29">
            <v>140152</v>
          </cell>
          <cell r="AG29">
            <v>11519</v>
          </cell>
          <cell r="AI29">
            <v>21056</v>
          </cell>
          <cell r="AK29">
            <v>-188530</v>
          </cell>
          <cell r="AL29">
            <v>0</v>
          </cell>
          <cell r="AO29">
            <v>-155955</v>
          </cell>
          <cell r="AU29">
            <v>0</v>
          </cell>
          <cell r="AX29">
            <v>222407</v>
          </cell>
          <cell r="AY29">
            <v>4966</v>
          </cell>
          <cell r="AZ29">
            <v>4539</v>
          </cell>
          <cell r="BA29">
            <v>404</v>
          </cell>
          <cell r="BB29">
            <v>1755</v>
          </cell>
          <cell r="BC29">
            <v>3068</v>
          </cell>
          <cell r="BD29">
            <v>31433</v>
          </cell>
          <cell r="BE29">
            <v>31723</v>
          </cell>
          <cell r="BF29">
            <v>296107</v>
          </cell>
          <cell r="BH29">
            <v>140152</v>
          </cell>
          <cell r="BI29">
            <v>76026</v>
          </cell>
          <cell r="BJ29">
            <v>99866</v>
          </cell>
          <cell r="BL29">
            <v>23840</v>
          </cell>
          <cell r="BM29">
            <v>19274</v>
          </cell>
          <cell r="BN29">
            <v>6956</v>
          </cell>
          <cell r="BO29">
            <v>1616</v>
          </cell>
          <cell r="BP29">
            <v>179418</v>
          </cell>
          <cell r="BR29">
            <v>192556</v>
          </cell>
          <cell r="BU29">
            <v>29639</v>
          </cell>
          <cell r="BW29">
            <v>25898</v>
          </cell>
          <cell r="BY29">
            <v>188815</v>
          </cell>
          <cell r="BZ29">
            <v>-2475</v>
          </cell>
          <cell r="CC29">
            <v>191290</v>
          </cell>
        </row>
        <row r="30">
          <cell r="B30">
            <v>131268</v>
          </cell>
          <cell r="C30">
            <v>35.130000000000003</v>
          </cell>
          <cell r="D30">
            <v>16808</v>
          </cell>
          <cell r="E30">
            <v>76186</v>
          </cell>
          <cell r="F30">
            <v>-59378</v>
          </cell>
          <cell r="G30">
            <v>27989</v>
          </cell>
          <cell r="H30">
            <v>2049706</v>
          </cell>
          <cell r="I30">
            <v>4211973</v>
          </cell>
          <cell r="J30">
            <v>-2162267</v>
          </cell>
          <cell r="P30">
            <v>1311519</v>
          </cell>
          <cell r="R30">
            <v>3406022</v>
          </cell>
          <cell r="S30">
            <v>34276</v>
          </cell>
          <cell r="U30">
            <v>613240</v>
          </cell>
          <cell r="V30">
            <v>55859</v>
          </cell>
          <cell r="W30">
            <v>7922</v>
          </cell>
          <cell r="Y30">
            <v>241989</v>
          </cell>
          <cell r="AA30">
            <v>1</v>
          </cell>
          <cell r="AB30">
            <v>395</v>
          </cell>
          <cell r="AC30">
            <v>494711</v>
          </cell>
          <cell r="AD30">
            <v>1448393</v>
          </cell>
          <cell r="AF30">
            <v>4854415</v>
          </cell>
          <cell r="AG30">
            <v>81897</v>
          </cell>
          <cell r="AH30">
            <v>1211016</v>
          </cell>
          <cell r="AJ30">
            <v>8264</v>
          </cell>
          <cell r="AK30">
            <v>-3994876</v>
          </cell>
          <cell r="AL30">
            <v>0</v>
          </cell>
          <cell r="AO30">
            <v>-2693699</v>
          </cell>
          <cell r="AR30">
            <v>1153729</v>
          </cell>
          <cell r="AS30">
            <v>89528</v>
          </cell>
          <cell r="AT30">
            <v>4213</v>
          </cell>
          <cell r="AU30">
            <v>1247470</v>
          </cell>
          <cell r="AW30">
            <v>1123503</v>
          </cell>
          <cell r="AX30">
            <v>4648524</v>
          </cell>
          <cell r="AY30">
            <v>2736</v>
          </cell>
          <cell r="BA30">
            <v>109244</v>
          </cell>
          <cell r="BB30">
            <v>21257</v>
          </cell>
          <cell r="BC30">
            <v>162020</v>
          </cell>
          <cell r="BE30">
            <v>130127</v>
          </cell>
          <cell r="BF30">
            <v>6300644</v>
          </cell>
          <cell r="BH30">
            <v>4854415</v>
          </cell>
          <cell r="BI30">
            <v>1405107</v>
          </cell>
          <cell r="BJ30">
            <v>2473752</v>
          </cell>
          <cell r="BL30">
            <v>1068645</v>
          </cell>
          <cell r="BM30">
            <v>1158767</v>
          </cell>
          <cell r="BN30">
            <v>33561</v>
          </cell>
          <cell r="BP30">
            <v>157673</v>
          </cell>
          <cell r="BR30">
            <v>101112</v>
          </cell>
          <cell r="BT30">
            <v>149680</v>
          </cell>
          <cell r="BU30">
            <v>5667</v>
          </cell>
          <cell r="BV30">
            <v>3471483</v>
          </cell>
          <cell r="BW30">
            <v>84341</v>
          </cell>
          <cell r="BY30">
            <v>3501589</v>
          </cell>
          <cell r="BZ30">
            <v>638925</v>
          </cell>
          <cell r="CC30">
            <v>2862664</v>
          </cell>
        </row>
        <row r="31">
          <cell r="B31">
            <v>131400</v>
          </cell>
          <cell r="C31">
            <v>35.130000000000003</v>
          </cell>
          <cell r="D31">
            <v>0</v>
          </cell>
          <cell r="E31">
            <v>2465</v>
          </cell>
          <cell r="F31">
            <v>2465</v>
          </cell>
          <cell r="H31">
            <v>0</v>
          </cell>
          <cell r="I31">
            <v>657821</v>
          </cell>
          <cell r="J31">
            <v>657821</v>
          </cell>
          <cell r="N31">
            <v>5059</v>
          </cell>
          <cell r="R31">
            <v>5059</v>
          </cell>
          <cell r="V31">
            <v>37</v>
          </cell>
          <cell r="Y31">
            <v>1428</v>
          </cell>
          <cell r="AA31">
            <v>30</v>
          </cell>
          <cell r="AD31">
            <v>1495</v>
          </cell>
          <cell r="AF31">
            <v>6554</v>
          </cell>
          <cell r="AG31">
            <v>43242</v>
          </cell>
          <cell r="AK31">
            <v>-1272563</v>
          </cell>
          <cell r="AL31">
            <v>0</v>
          </cell>
          <cell r="AO31">
            <v>-1229321</v>
          </cell>
          <cell r="AR31">
            <v>444</v>
          </cell>
          <cell r="AU31">
            <v>444</v>
          </cell>
          <cell r="AW31">
            <v>792576</v>
          </cell>
          <cell r="AX31">
            <v>166392</v>
          </cell>
          <cell r="AY31">
            <v>2101</v>
          </cell>
          <cell r="BA31">
            <v>21</v>
          </cell>
          <cell r="BB31">
            <v>181</v>
          </cell>
          <cell r="BC31">
            <v>88</v>
          </cell>
          <cell r="BE31">
            <v>56944</v>
          </cell>
          <cell r="BF31">
            <v>1235431</v>
          </cell>
          <cell r="BH31">
            <v>6554</v>
          </cell>
          <cell r="BK31">
            <v>0</v>
          </cell>
          <cell r="BL31">
            <v>0</v>
          </cell>
          <cell r="BM31">
            <v>27</v>
          </cell>
          <cell r="BN31">
            <v>419</v>
          </cell>
          <cell r="BR31">
            <v>392</v>
          </cell>
          <cell r="BT31">
            <v>2</v>
          </cell>
          <cell r="BV31">
            <v>76</v>
          </cell>
          <cell r="BY31">
            <v>466</v>
          </cell>
          <cell r="CC31">
            <v>466</v>
          </cell>
        </row>
        <row r="32">
          <cell r="B32">
            <v>131512</v>
          </cell>
          <cell r="C32">
            <v>35.130000000000003</v>
          </cell>
          <cell r="D32">
            <v>72031</v>
          </cell>
          <cell r="E32">
            <v>97591</v>
          </cell>
          <cell r="F32">
            <v>25560</v>
          </cell>
          <cell r="H32">
            <v>2604973</v>
          </cell>
          <cell r="I32">
            <v>4676995</v>
          </cell>
          <cell r="J32">
            <v>2072022</v>
          </cell>
          <cell r="R32">
            <v>2677004</v>
          </cell>
          <cell r="S32">
            <v>57011</v>
          </cell>
          <cell r="U32">
            <v>38447</v>
          </cell>
          <cell r="V32">
            <v>73378</v>
          </cell>
          <cell r="W32">
            <v>21</v>
          </cell>
          <cell r="Y32">
            <v>1683</v>
          </cell>
          <cell r="AA32">
            <v>37742</v>
          </cell>
          <cell r="AC32">
            <v>11389</v>
          </cell>
          <cell r="AD32">
            <v>219679</v>
          </cell>
          <cell r="AF32">
            <v>2896683</v>
          </cell>
          <cell r="AG32">
            <v>23864</v>
          </cell>
          <cell r="AH32">
            <v>687691</v>
          </cell>
          <cell r="AJ32">
            <v>3335</v>
          </cell>
          <cell r="AK32">
            <v>1733489</v>
          </cell>
          <cell r="AL32">
            <v>0</v>
          </cell>
          <cell r="AO32">
            <v>2448379</v>
          </cell>
          <cell r="AP32">
            <v>129304</v>
          </cell>
          <cell r="AU32">
            <v>129304</v>
          </cell>
          <cell r="AX32">
            <v>24138</v>
          </cell>
          <cell r="AY32">
            <v>32912</v>
          </cell>
          <cell r="AZ32">
            <v>15251</v>
          </cell>
          <cell r="BA32">
            <v>7211</v>
          </cell>
          <cell r="BB32">
            <v>27248</v>
          </cell>
          <cell r="BC32">
            <v>49466</v>
          </cell>
          <cell r="BE32">
            <v>25621</v>
          </cell>
          <cell r="BF32">
            <v>319000</v>
          </cell>
          <cell r="BH32">
            <v>2896683</v>
          </cell>
          <cell r="BI32">
            <v>2179764</v>
          </cell>
          <cell r="BJ32">
            <v>2070410</v>
          </cell>
          <cell r="BK32">
            <v>109354</v>
          </cell>
          <cell r="BM32">
            <v>172660</v>
          </cell>
          <cell r="BN32">
            <v>121055</v>
          </cell>
          <cell r="BP32">
            <v>277326</v>
          </cell>
          <cell r="BR32">
            <v>116367</v>
          </cell>
          <cell r="BU32">
            <v>19105</v>
          </cell>
          <cell r="BV32">
            <v>582</v>
          </cell>
          <cell r="BW32">
            <v>737</v>
          </cell>
          <cell r="BY32">
            <v>98581</v>
          </cell>
          <cell r="BZ32">
            <v>-48437</v>
          </cell>
          <cell r="CC32">
            <v>147018</v>
          </cell>
        </row>
        <row r="33">
          <cell r="B33">
            <v>131529</v>
          </cell>
          <cell r="C33">
            <v>35.130000000000003</v>
          </cell>
          <cell r="D33">
            <v>74460</v>
          </cell>
          <cell r="E33">
            <v>123708</v>
          </cell>
          <cell r="F33">
            <v>49248</v>
          </cell>
          <cell r="G33">
            <v>77874</v>
          </cell>
          <cell r="H33">
            <v>6881696</v>
          </cell>
          <cell r="I33">
            <v>11855827</v>
          </cell>
          <cell r="J33">
            <v>4974131</v>
          </cell>
          <cell r="N33">
            <v>105</v>
          </cell>
          <cell r="R33">
            <v>7034135</v>
          </cell>
          <cell r="S33">
            <v>95496</v>
          </cell>
          <cell r="U33">
            <v>414821</v>
          </cell>
          <cell r="V33">
            <v>99346</v>
          </cell>
          <cell r="W33">
            <v>83</v>
          </cell>
          <cell r="Y33">
            <v>4153</v>
          </cell>
          <cell r="AA33">
            <v>23626</v>
          </cell>
          <cell r="AC33">
            <v>2963</v>
          </cell>
          <cell r="AD33">
            <v>640488</v>
          </cell>
          <cell r="AF33">
            <v>7674623</v>
          </cell>
          <cell r="AG33">
            <v>31151</v>
          </cell>
          <cell r="AH33">
            <v>6671508</v>
          </cell>
          <cell r="AI33">
            <v>31737</v>
          </cell>
          <cell r="AJ33">
            <v>4672</v>
          </cell>
          <cell r="AK33">
            <v>-411583</v>
          </cell>
          <cell r="AL33">
            <v>0</v>
          </cell>
          <cell r="AO33">
            <v>6327485</v>
          </cell>
          <cell r="AP33">
            <v>925359</v>
          </cell>
          <cell r="AR33">
            <v>42740</v>
          </cell>
          <cell r="AU33">
            <v>968099</v>
          </cell>
          <cell r="AW33">
            <v>14296</v>
          </cell>
          <cell r="AX33">
            <v>13088</v>
          </cell>
          <cell r="AY33">
            <v>35482</v>
          </cell>
          <cell r="AZ33">
            <v>13363</v>
          </cell>
          <cell r="BA33">
            <v>6304</v>
          </cell>
          <cell r="BB33">
            <v>26160</v>
          </cell>
          <cell r="BC33">
            <v>16432</v>
          </cell>
          <cell r="BD33">
            <v>358</v>
          </cell>
          <cell r="BE33">
            <v>108540</v>
          </cell>
          <cell r="BF33">
            <v>379039</v>
          </cell>
          <cell r="BH33">
            <v>7674623</v>
          </cell>
          <cell r="BI33">
            <v>2999755</v>
          </cell>
          <cell r="BJ33">
            <v>3437297</v>
          </cell>
          <cell r="BL33">
            <v>437542</v>
          </cell>
          <cell r="BM33">
            <v>323183</v>
          </cell>
          <cell r="BN33">
            <v>140345</v>
          </cell>
          <cell r="BP33">
            <v>38470</v>
          </cell>
          <cell r="BR33">
            <v>293174</v>
          </cell>
          <cell r="BT33">
            <v>461</v>
          </cell>
          <cell r="BU33">
            <v>6046</v>
          </cell>
          <cell r="BV33">
            <v>363</v>
          </cell>
          <cell r="BW33">
            <v>41397</v>
          </cell>
          <cell r="BY33">
            <v>328427</v>
          </cell>
          <cell r="BZ33">
            <v>-37702</v>
          </cell>
          <cell r="CC33">
            <v>366129</v>
          </cell>
        </row>
        <row r="34">
          <cell r="B34">
            <v>131564</v>
          </cell>
          <cell r="C34">
            <v>35.130000000000003</v>
          </cell>
          <cell r="D34">
            <v>64806</v>
          </cell>
          <cell r="E34">
            <v>146223</v>
          </cell>
          <cell r="F34">
            <v>81417</v>
          </cell>
          <cell r="G34">
            <v>94864</v>
          </cell>
          <cell r="H34">
            <v>4213609</v>
          </cell>
          <cell r="I34">
            <v>29748188</v>
          </cell>
          <cell r="J34">
            <v>25534579</v>
          </cell>
          <cell r="O34">
            <v>1094</v>
          </cell>
          <cell r="R34">
            <v>4374373</v>
          </cell>
          <cell r="S34">
            <v>53254</v>
          </cell>
          <cell r="T34">
            <v>7</v>
          </cell>
          <cell r="U34">
            <v>462211</v>
          </cell>
          <cell r="V34">
            <v>20329</v>
          </cell>
          <cell r="W34">
            <v>596</v>
          </cell>
          <cell r="Y34">
            <v>16956</v>
          </cell>
          <cell r="AA34">
            <v>57861</v>
          </cell>
          <cell r="AD34">
            <v>611214</v>
          </cell>
          <cell r="AF34">
            <v>4985587</v>
          </cell>
          <cell r="AG34">
            <v>25909</v>
          </cell>
          <cell r="AH34">
            <v>1882140</v>
          </cell>
          <cell r="AI34">
            <v>242566</v>
          </cell>
          <cell r="AJ34">
            <v>6477</v>
          </cell>
          <cell r="AK34">
            <v>1346982</v>
          </cell>
          <cell r="AL34">
            <v>0</v>
          </cell>
          <cell r="AO34">
            <v>3504074</v>
          </cell>
          <cell r="AP34">
            <v>435167</v>
          </cell>
          <cell r="AR34">
            <v>28810</v>
          </cell>
          <cell r="AT34">
            <v>341</v>
          </cell>
          <cell r="AU34">
            <v>464318</v>
          </cell>
          <cell r="AV34">
            <v>92500</v>
          </cell>
          <cell r="AW34">
            <v>1091</v>
          </cell>
          <cell r="AX34">
            <v>361900</v>
          </cell>
          <cell r="AY34">
            <v>40574</v>
          </cell>
          <cell r="BA34">
            <v>4672</v>
          </cell>
          <cell r="BB34">
            <v>19125</v>
          </cell>
          <cell r="BC34">
            <v>142106</v>
          </cell>
          <cell r="BD34">
            <v>1972</v>
          </cell>
          <cell r="BE34">
            <v>43325</v>
          </cell>
          <cell r="BF34">
            <v>1017195</v>
          </cell>
          <cell r="BH34">
            <v>4985587</v>
          </cell>
          <cell r="BI34">
            <v>3308002</v>
          </cell>
          <cell r="BJ34">
            <v>2721554</v>
          </cell>
          <cell r="BK34">
            <v>586448</v>
          </cell>
          <cell r="BM34">
            <v>38592</v>
          </cell>
          <cell r="BN34">
            <v>237896</v>
          </cell>
          <cell r="BP34">
            <v>135415</v>
          </cell>
          <cell r="BQ34">
            <v>251729</v>
          </cell>
          <cell r="BT34">
            <v>2939</v>
          </cell>
          <cell r="BU34">
            <v>16436</v>
          </cell>
          <cell r="BV34">
            <v>14766</v>
          </cell>
          <cell r="BW34">
            <v>9145</v>
          </cell>
          <cell r="BX34">
            <v>247193</v>
          </cell>
          <cell r="BZ34">
            <v>-93787</v>
          </cell>
          <cell r="CB34">
            <v>153406</v>
          </cell>
        </row>
        <row r="35">
          <cell r="B35">
            <v>131587</v>
          </cell>
          <cell r="C35">
            <v>35.130000000000003</v>
          </cell>
          <cell r="D35">
            <v>70381</v>
          </cell>
          <cell r="E35">
            <v>136025</v>
          </cell>
          <cell r="F35">
            <v>65644</v>
          </cell>
          <cell r="G35">
            <v>100312</v>
          </cell>
          <cell r="H35">
            <v>14738146</v>
          </cell>
          <cell r="I35">
            <v>38542668</v>
          </cell>
          <cell r="J35">
            <v>23804522</v>
          </cell>
          <cell r="N35">
            <v>3158</v>
          </cell>
          <cell r="Q35">
            <v>2235</v>
          </cell>
          <cell r="R35">
            <v>14914232</v>
          </cell>
          <cell r="S35">
            <v>111313</v>
          </cell>
          <cell r="U35">
            <v>830959</v>
          </cell>
          <cell r="V35">
            <v>55189</v>
          </cell>
          <cell r="Y35">
            <v>2739</v>
          </cell>
          <cell r="AA35">
            <v>72052</v>
          </cell>
          <cell r="AC35">
            <v>132807</v>
          </cell>
          <cell r="AD35">
            <v>1336618</v>
          </cell>
          <cell r="AF35">
            <v>16250850</v>
          </cell>
          <cell r="AG35">
            <v>48493</v>
          </cell>
          <cell r="AH35">
            <v>11588884</v>
          </cell>
          <cell r="AI35">
            <v>686223</v>
          </cell>
          <cell r="AJ35">
            <v>12123</v>
          </cell>
          <cell r="AK35">
            <v>545857</v>
          </cell>
          <cell r="AL35">
            <v>0</v>
          </cell>
          <cell r="AO35">
            <v>12881580</v>
          </cell>
          <cell r="AP35">
            <v>1884894</v>
          </cell>
          <cell r="AR35">
            <v>1176</v>
          </cell>
          <cell r="AU35">
            <v>1886070</v>
          </cell>
          <cell r="AV35">
            <v>36000</v>
          </cell>
          <cell r="AW35">
            <v>3231</v>
          </cell>
          <cell r="AX35">
            <v>703344</v>
          </cell>
          <cell r="AY35">
            <v>77019</v>
          </cell>
          <cell r="AZ35">
            <v>39045</v>
          </cell>
          <cell r="BA35">
            <v>10305</v>
          </cell>
          <cell r="BB35">
            <v>43060</v>
          </cell>
          <cell r="BC35">
            <v>108958</v>
          </cell>
          <cell r="BE35">
            <v>153812</v>
          </cell>
          <cell r="BF35">
            <v>1483200</v>
          </cell>
          <cell r="BH35">
            <v>16250850</v>
          </cell>
          <cell r="BI35">
            <v>5613579</v>
          </cell>
          <cell r="BJ35">
            <v>5285323</v>
          </cell>
          <cell r="BK35">
            <v>328256</v>
          </cell>
          <cell r="BM35">
            <v>186074</v>
          </cell>
          <cell r="BN35">
            <v>213339</v>
          </cell>
          <cell r="BP35">
            <v>132218</v>
          </cell>
          <cell r="BQ35">
            <v>168773</v>
          </cell>
          <cell r="BU35">
            <v>25044</v>
          </cell>
          <cell r="BV35">
            <v>21822</v>
          </cell>
          <cell r="BW35">
            <v>901</v>
          </cell>
          <cell r="BX35">
            <v>171094</v>
          </cell>
          <cell r="BZ35">
            <v>-138355</v>
          </cell>
          <cell r="CB35">
            <v>32739</v>
          </cell>
        </row>
        <row r="36">
          <cell r="B36">
            <v>131713</v>
          </cell>
          <cell r="C36">
            <v>35.130000000000003</v>
          </cell>
          <cell r="D36">
            <v>83017</v>
          </cell>
          <cell r="E36">
            <v>203084</v>
          </cell>
          <cell r="F36">
            <v>120067</v>
          </cell>
          <cell r="G36">
            <v>507388</v>
          </cell>
          <cell r="H36">
            <v>7379005</v>
          </cell>
          <cell r="I36">
            <v>9710209</v>
          </cell>
          <cell r="J36">
            <v>2331204</v>
          </cell>
          <cell r="R36">
            <v>7969410</v>
          </cell>
          <cell r="S36">
            <v>57776</v>
          </cell>
          <cell r="U36">
            <v>155595</v>
          </cell>
          <cell r="V36">
            <v>57891</v>
          </cell>
          <cell r="W36">
            <v>12880</v>
          </cell>
          <cell r="X36">
            <v>46</v>
          </cell>
          <cell r="Y36">
            <v>4366</v>
          </cell>
          <cell r="AA36">
            <v>679550</v>
          </cell>
          <cell r="AB36">
            <v>145</v>
          </cell>
          <cell r="AC36">
            <v>97145</v>
          </cell>
          <cell r="AD36">
            <v>1066607</v>
          </cell>
          <cell r="AF36">
            <v>9036017</v>
          </cell>
          <cell r="AG36">
            <v>152124</v>
          </cell>
          <cell r="AH36">
            <v>2032895</v>
          </cell>
          <cell r="AJ36">
            <v>2438</v>
          </cell>
          <cell r="AK36">
            <v>4410672</v>
          </cell>
          <cell r="AL36">
            <v>0</v>
          </cell>
          <cell r="AO36">
            <v>6598129</v>
          </cell>
          <cell r="AP36">
            <v>327510</v>
          </cell>
          <cell r="AR36">
            <v>256397</v>
          </cell>
          <cell r="AS36">
            <v>11008</v>
          </cell>
          <cell r="AT36">
            <v>10504</v>
          </cell>
          <cell r="AU36">
            <v>605419</v>
          </cell>
          <cell r="AW36">
            <v>24376</v>
          </cell>
          <cell r="AX36">
            <v>804023</v>
          </cell>
          <cell r="AY36">
            <v>155598</v>
          </cell>
          <cell r="AZ36">
            <v>82456</v>
          </cell>
          <cell r="BA36">
            <v>12309</v>
          </cell>
          <cell r="BB36">
            <v>46263</v>
          </cell>
          <cell r="BC36">
            <v>258997</v>
          </cell>
          <cell r="BE36">
            <v>8917</v>
          </cell>
          <cell r="BF36">
            <v>1832469</v>
          </cell>
          <cell r="BH36">
            <v>9036017</v>
          </cell>
          <cell r="BI36">
            <v>6857323</v>
          </cell>
          <cell r="BJ36">
            <v>5752250</v>
          </cell>
          <cell r="BK36">
            <v>1105073</v>
          </cell>
          <cell r="BM36">
            <v>219193</v>
          </cell>
          <cell r="BN36">
            <v>142094</v>
          </cell>
          <cell r="BP36">
            <v>147440</v>
          </cell>
          <cell r="BQ36">
            <v>1034732</v>
          </cell>
          <cell r="BT36">
            <v>266647</v>
          </cell>
          <cell r="BU36">
            <v>8496</v>
          </cell>
          <cell r="BV36">
            <v>274505</v>
          </cell>
          <cell r="BW36">
            <v>61675</v>
          </cell>
          <cell r="BX36">
            <v>973695</v>
          </cell>
          <cell r="BZ36">
            <v>-198494</v>
          </cell>
          <cell r="CB36">
            <v>775201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6EE9-F67D-493D-9890-A74B565D1B56}">
  <sheetPr codeName="Sheet1"/>
  <dimension ref="A1:H114"/>
  <sheetViews>
    <sheetView tabSelected="1" workbookViewId="0">
      <selection activeCell="H2" sqref="H2"/>
    </sheetView>
  </sheetViews>
  <sheetFormatPr defaultColWidth="8.6640625" defaultRowHeight="14.4" x14ac:dyDescent="0.3"/>
  <cols>
    <col min="1" max="1" width="74.109375" style="23" customWidth="1"/>
    <col min="2" max="2" width="3.88671875" style="2" customWidth="1"/>
    <col min="3" max="3" width="4.88671875" style="2" bestFit="1" customWidth="1"/>
    <col min="4" max="4" width="22.6640625" style="2" bestFit="1" customWidth="1"/>
    <col min="5" max="5" width="23.88671875" style="2" bestFit="1" customWidth="1"/>
    <col min="6" max="7" width="19.88671875" style="2" customWidth="1"/>
    <col min="8" max="8" width="11.5546875" style="2" customWidth="1"/>
    <col min="9" max="9" width="17.88671875" style="2" customWidth="1"/>
    <col min="10" max="16384" width="8.6640625" style="2"/>
  </cols>
  <sheetData>
    <row r="1" spans="1:8" x14ac:dyDescent="0.3">
      <c r="A1" s="1" t="s">
        <v>0</v>
      </c>
      <c r="H1" s="2" t="s">
        <v>104</v>
      </c>
    </row>
    <row r="2" spans="1:8" ht="28.8" x14ac:dyDescent="0.3">
      <c r="A2" s="3" t="s">
        <v>1</v>
      </c>
      <c r="B2" s="4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24">
        <v>100227</v>
      </c>
    </row>
    <row r="3" spans="1:8" x14ac:dyDescent="0.3">
      <c r="A3" s="5" t="s">
        <v>7</v>
      </c>
      <c r="D3" s="6">
        <f>VLOOKUP($H$2,[1]Sheet1!$B$1:$CC$36,3,0)</f>
        <v>1078648</v>
      </c>
      <c r="E3" s="6"/>
      <c r="F3" s="6"/>
      <c r="G3" s="6"/>
    </row>
    <row r="4" spans="1:8" x14ac:dyDescent="0.3">
      <c r="A4" s="5" t="s">
        <v>8</v>
      </c>
      <c r="D4" s="6">
        <f>VLOOKUP($H$2,[1]Sheet1!$B$1:$CC$36,4,0)</f>
        <v>1422419</v>
      </c>
      <c r="E4" s="6"/>
      <c r="F4" s="6"/>
      <c r="G4" s="6"/>
    </row>
    <row r="5" spans="1:8" x14ac:dyDescent="0.3">
      <c r="A5" s="5"/>
      <c r="D5" s="6"/>
      <c r="E5" s="6"/>
      <c r="F5" s="6"/>
      <c r="G5" s="6"/>
    </row>
    <row r="6" spans="1:8" x14ac:dyDescent="0.3">
      <c r="A6" s="5" t="s">
        <v>9</v>
      </c>
      <c r="D6" s="6">
        <f>VLOOKUP($H$2,[1]Sheet1!$B$1:$CC$36,5,0)</f>
        <v>343771</v>
      </c>
      <c r="E6" s="6"/>
      <c r="F6" s="6"/>
      <c r="G6" s="6"/>
    </row>
    <row r="7" spans="1:8" x14ac:dyDescent="0.3">
      <c r="A7" s="5"/>
      <c r="D7" s="6"/>
      <c r="E7" s="6"/>
      <c r="F7" s="6"/>
      <c r="G7" s="6"/>
    </row>
    <row r="8" spans="1:8" x14ac:dyDescent="0.3">
      <c r="A8" s="5" t="s">
        <v>10</v>
      </c>
      <c r="D8" s="6">
        <f>VLOOKUP($H$2,[1]Sheet1!$B$1:$CC$36,6,0)</f>
        <v>19822366</v>
      </c>
      <c r="E8" s="6"/>
      <c r="F8" s="6"/>
      <c r="G8" s="6"/>
    </row>
    <row r="9" spans="1:8" x14ac:dyDescent="0.3">
      <c r="A9" s="5" t="s">
        <v>11</v>
      </c>
      <c r="D9" s="6">
        <f>VLOOKUP($H$2,[1]Sheet1!$B$1:$CC$36,7,0)</f>
        <v>37022607</v>
      </c>
      <c r="E9" s="6"/>
      <c r="F9" s="6"/>
      <c r="G9" s="6"/>
    </row>
    <row r="10" spans="1:8" x14ac:dyDescent="0.3">
      <c r="A10" s="5" t="s">
        <v>12</v>
      </c>
      <c r="D10" s="6">
        <f>VLOOKUP($H$2,[1]Sheet1!$B$1:$CC$36,8,0)</f>
        <v>55016652</v>
      </c>
      <c r="E10" s="6"/>
      <c r="F10" s="6"/>
      <c r="G10" s="6"/>
    </row>
    <row r="11" spans="1:8" x14ac:dyDescent="0.3">
      <c r="A11" s="5"/>
      <c r="D11" s="6"/>
      <c r="E11" s="6"/>
      <c r="F11" s="6"/>
      <c r="G11" s="6"/>
    </row>
    <row r="12" spans="1:8" x14ac:dyDescent="0.3">
      <c r="A12" s="5" t="s">
        <v>13</v>
      </c>
      <c r="D12" s="6">
        <f>VLOOKUP($H$2,[1]Sheet1!$B$1:$CC$36,9,0)</f>
        <v>17994045</v>
      </c>
      <c r="E12" s="6"/>
      <c r="F12" s="6"/>
      <c r="G12" s="6"/>
    </row>
    <row r="13" spans="1:8" x14ac:dyDescent="0.3">
      <c r="A13" s="5"/>
      <c r="D13" s="6"/>
      <c r="E13" s="6"/>
      <c r="F13" s="6"/>
      <c r="G13" s="6"/>
    </row>
    <row r="14" spans="1:8" x14ac:dyDescent="0.3">
      <c r="A14" s="5" t="s">
        <v>14</v>
      </c>
      <c r="D14" s="6">
        <f>VLOOKUP($H$2,[1]Sheet1!$B$1:$CC$36,10,0)</f>
        <v>0</v>
      </c>
      <c r="E14" s="6"/>
      <c r="F14" s="6"/>
      <c r="G14" s="6"/>
    </row>
    <row r="15" spans="1:8" x14ac:dyDescent="0.3">
      <c r="A15" s="5" t="s">
        <v>15</v>
      </c>
      <c r="D15" s="6">
        <f>VLOOKUP($H$2,[1]Sheet1!$B$1:$CC$36,11,0)</f>
        <v>0</v>
      </c>
      <c r="E15" s="6"/>
      <c r="F15" s="6"/>
      <c r="G15" s="6"/>
    </row>
    <row r="16" spans="1:8" x14ac:dyDescent="0.3">
      <c r="A16" s="5" t="s">
        <v>16</v>
      </c>
      <c r="D16" s="6"/>
      <c r="E16" s="6"/>
      <c r="F16" s="6"/>
      <c r="G16" s="6"/>
    </row>
    <row r="17" spans="1:7" ht="37.5" customHeight="1" x14ac:dyDescent="0.3">
      <c r="A17" s="5" t="s">
        <v>17</v>
      </c>
      <c r="D17" s="6">
        <f>VLOOKUP($H$2,[1]Sheet1!$B$1:$CC$36,12,0)</f>
        <v>31525</v>
      </c>
      <c r="E17" s="6"/>
      <c r="F17" s="6"/>
      <c r="G17" s="6"/>
    </row>
    <row r="18" spans="1:7" x14ac:dyDescent="0.3">
      <c r="A18" s="5"/>
      <c r="D18" s="6"/>
      <c r="E18" s="6"/>
      <c r="F18" s="6"/>
      <c r="G18" s="6"/>
    </row>
    <row r="19" spans="1:7" x14ac:dyDescent="0.3">
      <c r="A19" s="5" t="s">
        <v>18</v>
      </c>
      <c r="D19" s="6">
        <f>VLOOKUP($H$2,[1]Sheet1!$B$1:$CC$36,13,0)</f>
        <v>0</v>
      </c>
      <c r="E19" s="6"/>
      <c r="F19" s="6"/>
      <c r="G19" s="6"/>
    </row>
    <row r="20" spans="1:7" x14ac:dyDescent="0.3">
      <c r="A20" s="5"/>
      <c r="D20" s="6"/>
      <c r="E20" s="6"/>
      <c r="F20" s="6"/>
      <c r="G20" s="6"/>
    </row>
    <row r="21" spans="1:7" x14ac:dyDescent="0.3">
      <c r="A21" s="5" t="s">
        <v>19</v>
      </c>
      <c r="D21" s="6">
        <f>VLOOKUP($H$2,[1]Sheet1!$B$1:$CC$36,14,0)</f>
        <v>7739</v>
      </c>
      <c r="E21" s="6"/>
      <c r="F21" s="6"/>
      <c r="G21" s="6"/>
    </row>
    <row r="22" spans="1:7" x14ac:dyDescent="0.3">
      <c r="A22" s="5" t="s">
        <v>20</v>
      </c>
      <c r="D22" s="6">
        <f>VLOOKUP($H$2,[1]Sheet1!$B$1:$CC$36,15,0)</f>
        <v>3463779</v>
      </c>
      <c r="E22" s="6"/>
      <c r="F22" s="6"/>
      <c r="G22" s="6"/>
    </row>
    <row r="23" spans="1:7" x14ac:dyDescent="0.3">
      <c r="A23" s="5" t="s">
        <v>21</v>
      </c>
      <c r="D23" s="6">
        <f>VLOOKUP($H$2,[1]Sheet1!$B$1:$CC$36,16,0)</f>
        <v>217304</v>
      </c>
      <c r="E23" s="6"/>
      <c r="F23" s="6"/>
      <c r="G23" s="6"/>
    </row>
    <row r="24" spans="1:7" x14ac:dyDescent="0.3">
      <c r="A24" s="3" t="s">
        <v>22</v>
      </c>
      <c r="B24" s="4"/>
      <c r="C24" s="4"/>
      <c r="D24" s="7"/>
      <c r="E24" s="7"/>
      <c r="F24" s="7"/>
      <c r="G24" s="7"/>
    </row>
    <row r="25" spans="1:7" x14ac:dyDescent="0.3">
      <c r="A25" s="5" t="s">
        <v>23</v>
      </c>
      <c r="D25" s="6"/>
      <c r="E25" s="6"/>
      <c r="F25" s="6"/>
      <c r="G25" s="6"/>
    </row>
    <row r="26" spans="1:7" x14ac:dyDescent="0.3">
      <c r="A26" s="5" t="s">
        <v>24</v>
      </c>
      <c r="D26" s="6"/>
      <c r="E26" s="6"/>
      <c r="F26" s="6"/>
      <c r="G26" s="6"/>
    </row>
    <row r="27" spans="1:7" x14ac:dyDescent="0.3">
      <c r="A27" s="5" t="s">
        <v>25</v>
      </c>
      <c r="D27" s="6"/>
      <c r="E27" s="6"/>
      <c r="F27" s="6"/>
      <c r="G27" s="6"/>
    </row>
    <row r="28" spans="1:7" x14ac:dyDescent="0.3">
      <c r="A28" s="5" t="s">
        <v>26</v>
      </c>
      <c r="D28" s="6"/>
      <c r="E28" s="6"/>
      <c r="F28" s="6"/>
      <c r="G28" s="6"/>
    </row>
    <row r="29" spans="1:7" x14ac:dyDescent="0.3">
      <c r="A29" s="5" t="s">
        <v>27</v>
      </c>
      <c r="D29" s="6"/>
      <c r="E29" s="6"/>
      <c r="F29" s="6"/>
      <c r="G29" s="6"/>
    </row>
    <row r="30" spans="1:7" ht="15.75" customHeight="1" x14ac:dyDescent="0.3">
      <c r="A30" s="5" t="s">
        <v>28</v>
      </c>
      <c r="D30" s="6"/>
      <c r="E30" s="6"/>
      <c r="F30" s="6"/>
      <c r="G30" s="6"/>
    </row>
    <row r="31" spans="1:7" x14ac:dyDescent="0.3">
      <c r="A31" s="5" t="s">
        <v>29</v>
      </c>
      <c r="D31" s="6"/>
      <c r="E31" s="6"/>
      <c r="F31" s="6"/>
      <c r="G31" s="6"/>
    </row>
    <row r="32" spans="1:7" x14ac:dyDescent="0.3">
      <c r="A32" s="5"/>
      <c r="D32" s="6"/>
      <c r="E32" s="6"/>
      <c r="F32" s="6"/>
      <c r="G32" s="6"/>
    </row>
    <row r="33" spans="1:7" x14ac:dyDescent="0.3">
      <c r="A33" s="5" t="s">
        <v>30</v>
      </c>
      <c r="D33" s="6"/>
      <c r="E33" s="6"/>
      <c r="F33" s="6"/>
      <c r="G33" s="6"/>
    </row>
    <row r="34" spans="1:7" x14ac:dyDescent="0.3">
      <c r="A34" s="5"/>
      <c r="D34" s="6"/>
      <c r="E34" s="6"/>
      <c r="F34" s="6"/>
      <c r="G34" s="6"/>
    </row>
    <row r="35" spans="1:7" x14ac:dyDescent="0.3">
      <c r="A35" s="5" t="s">
        <v>31</v>
      </c>
      <c r="D35" s="6"/>
      <c r="E35" s="6"/>
      <c r="F35" s="6"/>
      <c r="G35" s="6"/>
    </row>
    <row r="36" spans="1:7" x14ac:dyDescent="0.3">
      <c r="A36" s="5"/>
      <c r="D36" s="6"/>
      <c r="E36" s="6"/>
      <c r="F36" s="6"/>
      <c r="G36" s="6"/>
    </row>
    <row r="37" spans="1:7" x14ac:dyDescent="0.3">
      <c r="A37" s="5" t="s">
        <v>32</v>
      </c>
      <c r="D37" s="6"/>
      <c r="E37" s="6"/>
      <c r="F37" s="6"/>
      <c r="G37" s="6"/>
    </row>
    <row r="38" spans="1:7" x14ac:dyDescent="0.3">
      <c r="A38" s="5" t="s">
        <v>33</v>
      </c>
      <c r="D38" s="6"/>
      <c r="E38" s="6"/>
      <c r="F38" s="6"/>
      <c r="G38" s="6"/>
    </row>
    <row r="39" spans="1:7" x14ac:dyDescent="0.3">
      <c r="A39" s="5" t="s">
        <v>34</v>
      </c>
      <c r="D39" s="6"/>
      <c r="E39" s="6"/>
      <c r="F39" s="6"/>
      <c r="G39" s="6"/>
    </row>
    <row r="40" spans="1:7" x14ac:dyDescent="0.3">
      <c r="A40" s="5" t="s">
        <v>35</v>
      </c>
      <c r="D40" s="6"/>
      <c r="E40" s="6"/>
      <c r="F40" s="6"/>
      <c r="G40" s="6"/>
    </row>
    <row r="41" spans="1:7" x14ac:dyDescent="0.3">
      <c r="A41" s="5" t="s">
        <v>36</v>
      </c>
      <c r="D41" s="6"/>
      <c r="E41" s="6"/>
      <c r="F41" s="6"/>
      <c r="G41" s="6"/>
    </row>
    <row r="42" spans="1:7" x14ac:dyDescent="0.3">
      <c r="A42" s="3" t="s">
        <v>37</v>
      </c>
      <c r="B42" s="4"/>
      <c r="C42" s="4"/>
      <c r="D42" s="7"/>
      <c r="E42" s="7"/>
      <c r="F42" s="7"/>
      <c r="G42" s="7"/>
    </row>
    <row r="43" spans="1:7" x14ac:dyDescent="0.3">
      <c r="A43" s="5" t="s">
        <v>38</v>
      </c>
      <c r="D43" s="6"/>
      <c r="E43" s="6"/>
      <c r="F43" s="6"/>
      <c r="G43" s="6"/>
    </row>
    <row r="44" spans="1:7" x14ac:dyDescent="0.3">
      <c r="A44" s="8" t="s">
        <v>39</v>
      </c>
      <c r="B44" s="9"/>
      <c r="C44" s="9"/>
      <c r="D44" s="10"/>
      <c r="E44" s="10"/>
      <c r="F44" s="10"/>
      <c r="G44" s="10"/>
    </row>
    <row r="45" spans="1:7" x14ac:dyDescent="0.3">
      <c r="A45" s="1" t="s">
        <v>40</v>
      </c>
      <c r="D45" s="6"/>
      <c r="E45" s="6"/>
      <c r="F45" s="6"/>
      <c r="G45" s="6"/>
    </row>
    <row r="46" spans="1:7" x14ac:dyDescent="0.3">
      <c r="A46" s="5" t="s">
        <v>41</v>
      </c>
      <c r="D46" s="6"/>
      <c r="E46" s="6"/>
      <c r="F46" s="6"/>
      <c r="G46" s="6"/>
    </row>
    <row r="47" spans="1:7" x14ac:dyDescent="0.3">
      <c r="A47" s="5" t="s">
        <v>42</v>
      </c>
      <c r="D47" s="6"/>
      <c r="E47" s="6"/>
      <c r="F47" s="6"/>
      <c r="G47" s="6"/>
    </row>
    <row r="48" spans="1:7" x14ac:dyDescent="0.3">
      <c r="A48" s="5" t="s">
        <v>43</v>
      </c>
      <c r="D48" s="6"/>
      <c r="E48" s="6"/>
      <c r="F48" s="6"/>
      <c r="G48" s="6"/>
    </row>
    <row r="49" spans="1:7" x14ac:dyDescent="0.3">
      <c r="A49" s="5" t="s">
        <v>44</v>
      </c>
      <c r="D49" s="6"/>
      <c r="E49" s="6"/>
      <c r="F49" s="6"/>
      <c r="G49" s="6"/>
    </row>
    <row r="50" spans="1:7" x14ac:dyDescent="0.3">
      <c r="A50" s="5" t="s">
        <v>45</v>
      </c>
      <c r="D50" s="6"/>
      <c r="E50" s="6"/>
      <c r="F50" s="6"/>
      <c r="G50" s="6"/>
    </row>
    <row r="51" spans="1:7" x14ac:dyDescent="0.3">
      <c r="A51" s="5" t="s">
        <v>46</v>
      </c>
      <c r="D51" s="6"/>
      <c r="E51" s="6"/>
      <c r="F51" s="6"/>
      <c r="G51" s="6"/>
    </row>
    <row r="52" spans="1:7" x14ac:dyDescent="0.3">
      <c r="A52" s="5" t="s">
        <v>47</v>
      </c>
      <c r="D52" s="6"/>
      <c r="E52" s="6"/>
      <c r="F52" s="6"/>
      <c r="G52" s="6"/>
    </row>
    <row r="53" spans="1:7" x14ac:dyDescent="0.3">
      <c r="A53" s="5" t="s">
        <v>48</v>
      </c>
      <c r="D53" s="6"/>
      <c r="E53" s="6"/>
      <c r="F53" s="6"/>
      <c r="G53" s="6"/>
    </row>
    <row r="54" spans="1:7" x14ac:dyDescent="0.3">
      <c r="A54" s="3" t="s">
        <v>49</v>
      </c>
      <c r="B54" s="4"/>
      <c r="C54" s="4"/>
      <c r="D54" s="7"/>
      <c r="E54" s="7"/>
      <c r="F54" s="7"/>
      <c r="G54" s="7"/>
    </row>
    <row r="55" spans="1:7" x14ac:dyDescent="0.3">
      <c r="A55" s="5" t="s">
        <v>50</v>
      </c>
      <c r="D55" s="6"/>
      <c r="E55" s="6"/>
      <c r="F55" s="6"/>
      <c r="G55" s="6"/>
    </row>
    <row r="56" spans="1:7" x14ac:dyDescent="0.3">
      <c r="A56" s="5" t="s">
        <v>51</v>
      </c>
      <c r="D56" s="6"/>
      <c r="E56" s="6"/>
      <c r="F56" s="6"/>
      <c r="G56" s="6"/>
    </row>
    <row r="57" spans="1:7" x14ac:dyDescent="0.3">
      <c r="A57" s="5" t="s">
        <v>52</v>
      </c>
      <c r="D57" s="6"/>
      <c r="E57" s="6"/>
      <c r="F57" s="6"/>
      <c r="G57" s="6"/>
    </row>
    <row r="58" spans="1:7" x14ac:dyDescent="0.3">
      <c r="A58" s="5" t="s">
        <v>53</v>
      </c>
      <c r="D58" s="6"/>
      <c r="E58" s="6"/>
      <c r="F58" s="6"/>
      <c r="G58" s="6"/>
    </row>
    <row r="59" spans="1:7" x14ac:dyDescent="0.3">
      <c r="A59" s="5" t="s">
        <v>54</v>
      </c>
      <c r="D59" s="6"/>
      <c r="E59" s="6"/>
      <c r="F59" s="6"/>
      <c r="G59" s="6"/>
    </row>
    <row r="60" spans="1:7" x14ac:dyDescent="0.3">
      <c r="A60" s="5" t="s">
        <v>55</v>
      </c>
      <c r="D60" s="6"/>
      <c r="E60" s="6"/>
      <c r="F60" s="6"/>
      <c r="G60" s="6"/>
    </row>
    <row r="61" spans="1:7" x14ac:dyDescent="0.3">
      <c r="A61" s="3" t="s">
        <v>56</v>
      </c>
      <c r="B61" s="4"/>
      <c r="C61" s="4"/>
      <c r="D61" s="7"/>
      <c r="E61" s="7"/>
      <c r="F61" s="7"/>
      <c r="G61" s="7"/>
    </row>
    <row r="62" spans="1:7" x14ac:dyDescent="0.3">
      <c r="A62" s="5" t="s">
        <v>57</v>
      </c>
      <c r="D62" s="6"/>
      <c r="E62" s="6"/>
      <c r="F62" s="6"/>
      <c r="G62" s="6"/>
    </row>
    <row r="63" spans="1:7" x14ac:dyDescent="0.3">
      <c r="A63" s="5" t="s">
        <v>58</v>
      </c>
      <c r="D63" s="6"/>
      <c r="E63" s="6"/>
      <c r="F63" s="6"/>
      <c r="G63" s="6"/>
    </row>
    <row r="64" spans="1:7" x14ac:dyDescent="0.3">
      <c r="A64" s="5" t="s">
        <v>59</v>
      </c>
      <c r="D64" s="6"/>
      <c r="E64" s="6"/>
      <c r="F64" s="6"/>
      <c r="G64" s="6"/>
    </row>
    <row r="65" spans="1:7" x14ac:dyDescent="0.3">
      <c r="A65" s="5" t="s">
        <v>60</v>
      </c>
      <c r="D65" s="6"/>
      <c r="E65" s="6"/>
      <c r="F65" s="6"/>
      <c r="G65" s="6"/>
    </row>
    <row r="66" spans="1:7" x14ac:dyDescent="0.3">
      <c r="A66" s="5" t="s">
        <v>61</v>
      </c>
      <c r="D66" s="6"/>
      <c r="E66" s="6"/>
      <c r="F66" s="6"/>
      <c r="G66" s="6"/>
    </row>
    <row r="67" spans="1:7" x14ac:dyDescent="0.3">
      <c r="A67" s="5"/>
      <c r="D67" s="6"/>
      <c r="E67" s="6"/>
      <c r="F67" s="6"/>
      <c r="G67" s="6"/>
    </row>
    <row r="68" spans="1:7" x14ac:dyDescent="0.3">
      <c r="A68" s="5" t="s">
        <v>62</v>
      </c>
      <c r="D68" s="6"/>
      <c r="E68" s="6"/>
      <c r="F68" s="6"/>
      <c r="G68" s="6"/>
    </row>
    <row r="69" spans="1:7" x14ac:dyDescent="0.3">
      <c r="A69" s="5"/>
      <c r="D69" s="6"/>
      <c r="E69" s="6"/>
      <c r="F69" s="6"/>
      <c r="G69" s="6"/>
    </row>
    <row r="70" spans="1:7" x14ac:dyDescent="0.3">
      <c r="A70" s="5" t="s">
        <v>63</v>
      </c>
      <c r="D70" s="6"/>
      <c r="E70" s="6"/>
      <c r="F70" s="6"/>
      <c r="G70" s="6"/>
    </row>
    <row r="71" spans="1:7" x14ac:dyDescent="0.3">
      <c r="A71" s="5"/>
      <c r="D71" s="6"/>
      <c r="E71" s="6"/>
      <c r="F71" s="6"/>
      <c r="G71" s="6"/>
    </row>
    <row r="72" spans="1:7" x14ac:dyDescent="0.3">
      <c r="A72" s="5" t="s">
        <v>64</v>
      </c>
      <c r="D72" s="6"/>
      <c r="E72" s="6"/>
      <c r="F72" s="6"/>
      <c r="G72" s="6"/>
    </row>
    <row r="73" spans="1:7" x14ac:dyDescent="0.3">
      <c r="A73" s="5"/>
      <c r="D73" s="6"/>
      <c r="E73" s="6"/>
      <c r="F73" s="6"/>
      <c r="G73" s="6"/>
    </row>
    <row r="74" spans="1:7" x14ac:dyDescent="0.3">
      <c r="A74" s="5" t="s">
        <v>65</v>
      </c>
      <c r="D74" s="6"/>
      <c r="E74" s="6"/>
      <c r="F74" s="6"/>
      <c r="G74" s="6"/>
    </row>
    <row r="75" spans="1:7" x14ac:dyDescent="0.3">
      <c r="A75" s="5"/>
      <c r="D75" s="6"/>
      <c r="E75" s="6"/>
      <c r="F75" s="6"/>
      <c r="G75" s="6"/>
    </row>
    <row r="76" spans="1:7" x14ac:dyDescent="0.3">
      <c r="A76" s="5" t="s">
        <v>66</v>
      </c>
      <c r="D76" s="6"/>
      <c r="E76" s="6"/>
      <c r="F76" s="6"/>
      <c r="G76" s="6"/>
    </row>
    <row r="77" spans="1:7" x14ac:dyDescent="0.3">
      <c r="A77" s="5"/>
      <c r="D77" s="6"/>
      <c r="E77" s="6"/>
      <c r="F77" s="6"/>
      <c r="G77" s="6"/>
    </row>
    <row r="78" spans="1:7" x14ac:dyDescent="0.3">
      <c r="A78" s="5" t="s">
        <v>67</v>
      </c>
      <c r="D78" s="6"/>
      <c r="E78" s="6"/>
      <c r="F78" s="6"/>
      <c r="G78" s="6"/>
    </row>
    <row r="79" spans="1:7" x14ac:dyDescent="0.3">
      <c r="A79" s="5" t="s">
        <v>68</v>
      </c>
      <c r="D79" s="6"/>
      <c r="E79" s="6"/>
      <c r="F79" s="6"/>
      <c r="G79" s="6"/>
    </row>
    <row r="80" spans="1:7" x14ac:dyDescent="0.3">
      <c r="A80" s="5" t="s">
        <v>69</v>
      </c>
      <c r="D80" s="6"/>
      <c r="E80" s="6"/>
      <c r="F80" s="6"/>
      <c r="G80" s="6"/>
    </row>
    <row r="81" spans="1:7" x14ac:dyDescent="0.3">
      <c r="A81" s="3" t="s">
        <v>70</v>
      </c>
      <c r="B81" s="4"/>
      <c r="C81" s="4"/>
      <c r="D81" s="7"/>
      <c r="E81" s="7"/>
      <c r="F81" s="7"/>
      <c r="G81" s="7"/>
    </row>
    <row r="82" spans="1:7" ht="28.8" x14ac:dyDescent="0.3">
      <c r="A82" s="5" t="s">
        <v>71</v>
      </c>
      <c r="D82" s="6"/>
      <c r="E82" s="6"/>
      <c r="F82" s="6"/>
      <c r="G82" s="6"/>
    </row>
    <row r="83" spans="1:7" x14ac:dyDescent="0.3">
      <c r="A83" s="8" t="s">
        <v>72</v>
      </c>
      <c r="B83" s="9"/>
      <c r="C83" s="9"/>
      <c r="D83" s="10"/>
      <c r="E83" s="10"/>
      <c r="F83" s="10"/>
      <c r="G83" s="10"/>
    </row>
    <row r="84" spans="1:7" x14ac:dyDescent="0.3">
      <c r="A84" s="5" t="s">
        <v>73</v>
      </c>
      <c r="D84" s="11"/>
      <c r="E84" s="11"/>
      <c r="F84" s="11"/>
      <c r="G84" s="11"/>
    </row>
    <row r="85" spans="1:7" ht="28.8" x14ac:dyDescent="0.3">
      <c r="A85" s="5" t="s">
        <v>74</v>
      </c>
      <c r="D85" s="11"/>
      <c r="E85" s="11"/>
      <c r="F85" s="11"/>
      <c r="G85" s="11"/>
    </row>
    <row r="86" spans="1:7" x14ac:dyDescent="0.3">
      <c r="A86" s="12" t="s">
        <v>75</v>
      </c>
      <c r="B86" s="13"/>
      <c r="C86" s="13"/>
      <c r="D86" s="14"/>
      <c r="E86" s="14"/>
      <c r="F86" s="14"/>
      <c r="G86" s="14"/>
    </row>
    <row r="87" spans="1:7" x14ac:dyDescent="0.3">
      <c r="A87" s="5" t="s">
        <v>76</v>
      </c>
      <c r="D87" s="15"/>
      <c r="E87" s="15"/>
      <c r="F87" s="15"/>
      <c r="G87" s="15"/>
    </row>
    <row r="88" spans="1:7" x14ac:dyDescent="0.3">
      <c r="A88" s="5" t="s">
        <v>77</v>
      </c>
      <c r="D88" s="16"/>
      <c r="E88" s="16"/>
      <c r="F88" s="16"/>
      <c r="G88" s="16"/>
    </row>
    <row r="89" spans="1:7" x14ac:dyDescent="0.3">
      <c r="A89" s="5" t="s">
        <v>78</v>
      </c>
      <c r="D89" s="17"/>
      <c r="E89" s="17"/>
      <c r="F89" s="17"/>
      <c r="G89" s="17"/>
    </row>
    <row r="90" spans="1:7" x14ac:dyDescent="0.3">
      <c r="A90" s="5" t="s">
        <v>79</v>
      </c>
      <c r="D90" s="17"/>
      <c r="E90" s="16"/>
      <c r="F90" s="16"/>
      <c r="G90" s="16"/>
    </row>
    <row r="91" spans="1:7" x14ac:dyDescent="0.3">
      <c r="A91" s="18" t="s">
        <v>80</v>
      </c>
      <c r="B91" s="19"/>
      <c r="C91" s="19"/>
      <c r="D91" s="20"/>
      <c r="E91" s="21"/>
      <c r="F91" s="21"/>
      <c r="G91" s="21"/>
    </row>
    <row r="92" spans="1:7" x14ac:dyDescent="0.3">
      <c r="A92" s="18" t="s">
        <v>81</v>
      </c>
      <c r="B92" s="19"/>
      <c r="C92" s="19"/>
      <c r="D92" s="20"/>
      <c r="E92" s="20"/>
      <c r="F92" s="20"/>
      <c r="G92" s="20"/>
    </row>
    <row r="93" spans="1:7" x14ac:dyDescent="0.3">
      <c r="A93" s="18" t="s">
        <v>82</v>
      </c>
      <c r="B93" s="19"/>
      <c r="C93" s="19"/>
      <c r="D93" s="20"/>
      <c r="E93" s="20"/>
      <c r="F93" s="20"/>
      <c r="G93" s="20"/>
    </row>
    <row r="94" spans="1:7" x14ac:dyDescent="0.3">
      <c r="A94" s="5" t="s">
        <v>83</v>
      </c>
      <c r="D94" s="17"/>
      <c r="E94" s="17"/>
      <c r="F94" s="17"/>
      <c r="G94" s="17"/>
    </row>
    <row r="95" spans="1:7" x14ac:dyDescent="0.3">
      <c r="A95" s="5" t="s">
        <v>84</v>
      </c>
      <c r="D95" s="17"/>
      <c r="E95" s="17"/>
      <c r="F95" s="17"/>
      <c r="G95" s="17"/>
    </row>
    <row r="96" spans="1:7" x14ac:dyDescent="0.3">
      <c r="A96" s="5" t="s">
        <v>85</v>
      </c>
      <c r="D96" s="17"/>
      <c r="E96" s="17"/>
      <c r="F96" s="17"/>
      <c r="G96" s="17"/>
    </row>
    <row r="97" spans="1:7" x14ac:dyDescent="0.3">
      <c r="A97" s="5" t="s">
        <v>86</v>
      </c>
      <c r="D97" s="17"/>
      <c r="E97" s="17"/>
      <c r="F97" s="17"/>
      <c r="G97" s="17"/>
    </row>
    <row r="98" spans="1:7" x14ac:dyDescent="0.3">
      <c r="A98" s="5" t="s">
        <v>87</v>
      </c>
      <c r="D98" s="17"/>
      <c r="E98" s="16"/>
      <c r="F98" s="16"/>
      <c r="G98" s="16"/>
    </row>
    <row r="99" spans="1:7" x14ac:dyDescent="0.3">
      <c r="A99" s="5" t="s">
        <v>88</v>
      </c>
      <c r="D99" s="17"/>
      <c r="E99" s="17"/>
      <c r="F99" s="17"/>
      <c r="G99" s="17"/>
    </row>
    <row r="100" spans="1:7" x14ac:dyDescent="0.3">
      <c r="A100" s="5" t="s">
        <v>89</v>
      </c>
      <c r="D100" s="17"/>
      <c r="E100" s="17"/>
      <c r="F100" s="17"/>
      <c r="G100" s="17"/>
    </row>
    <row r="101" spans="1:7" x14ac:dyDescent="0.3">
      <c r="A101" s="5" t="s">
        <v>90</v>
      </c>
      <c r="D101" s="17"/>
      <c r="E101" s="17"/>
      <c r="F101" s="17"/>
      <c r="G101" s="17"/>
    </row>
    <row r="102" spans="1:7" x14ac:dyDescent="0.3">
      <c r="A102" s="5" t="s">
        <v>91</v>
      </c>
      <c r="D102" s="17"/>
      <c r="E102" s="17"/>
      <c r="F102" s="17"/>
      <c r="G102" s="17"/>
    </row>
    <row r="103" spans="1:7" x14ac:dyDescent="0.3">
      <c r="A103" s="5" t="s">
        <v>92</v>
      </c>
      <c r="D103" s="17"/>
      <c r="E103" s="17"/>
      <c r="F103" s="17"/>
      <c r="G103" s="17"/>
    </row>
    <row r="104" spans="1:7" x14ac:dyDescent="0.3">
      <c r="A104" s="5" t="s">
        <v>93</v>
      </c>
      <c r="D104" s="17"/>
      <c r="E104" s="17"/>
      <c r="F104" s="17"/>
      <c r="G104" s="17"/>
    </row>
    <row r="105" spans="1:7" x14ac:dyDescent="0.3">
      <c r="A105" s="5" t="s">
        <v>94</v>
      </c>
      <c r="D105" s="17"/>
      <c r="E105" s="17"/>
      <c r="F105" s="17"/>
      <c r="G105" s="17"/>
    </row>
    <row r="106" spans="1:7" x14ac:dyDescent="0.3">
      <c r="A106" s="5" t="s">
        <v>95</v>
      </c>
      <c r="D106" s="17"/>
      <c r="E106" s="17"/>
      <c r="F106" s="17"/>
      <c r="G106" s="17"/>
    </row>
    <row r="107" spans="1:7" x14ac:dyDescent="0.3">
      <c r="A107" s="3" t="s">
        <v>96</v>
      </c>
      <c r="B107" s="4"/>
      <c r="C107" s="4"/>
      <c r="D107" s="22"/>
      <c r="E107" s="22"/>
      <c r="F107" s="22"/>
      <c r="G107" s="22"/>
    </row>
    <row r="108" spans="1:7" x14ac:dyDescent="0.3">
      <c r="A108" s="3" t="s">
        <v>97</v>
      </c>
      <c r="B108" s="4"/>
      <c r="C108" s="4"/>
      <c r="D108" s="20"/>
      <c r="E108" s="20"/>
      <c r="F108" s="20"/>
      <c r="G108" s="20"/>
    </row>
    <row r="109" spans="1:7" x14ac:dyDescent="0.3">
      <c r="A109" s="3" t="s">
        <v>98</v>
      </c>
      <c r="B109" s="4"/>
      <c r="C109" s="4"/>
      <c r="D109" s="20"/>
      <c r="E109" s="20"/>
      <c r="F109" s="20"/>
      <c r="G109" s="20"/>
    </row>
    <row r="110" spans="1:7" x14ac:dyDescent="0.3">
      <c r="A110" s="5" t="s">
        <v>99</v>
      </c>
      <c r="D110" s="17"/>
      <c r="E110" s="17"/>
      <c r="F110" s="17"/>
      <c r="G110" s="17"/>
    </row>
    <row r="111" spans="1:7" x14ac:dyDescent="0.3">
      <c r="A111" s="5" t="s">
        <v>100</v>
      </c>
      <c r="D111" s="17"/>
      <c r="E111" s="17"/>
      <c r="F111" s="17"/>
      <c r="G111" s="17"/>
    </row>
    <row r="112" spans="1:7" x14ac:dyDescent="0.3">
      <c r="A112" s="3" t="s">
        <v>101</v>
      </c>
      <c r="B112" s="4"/>
      <c r="C112" s="4"/>
      <c r="D112" s="22"/>
      <c r="E112" s="22"/>
      <c r="F112" s="22"/>
      <c r="G112" s="22"/>
    </row>
    <row r="113" spans="1:7" x14ac:dyDescent="0.3">
      <c r="A113" s="3" t="s">
        <v>102</v>
      </c>
      <c r="B113" s="4"/>
      <c r="C113" s="4"/>
      <c r="D113" s="20"/>
      <c r="E113" s="20"/>
      <c r="F113" s="20"/>
      <c r="G113" s="20"/>
    </row>
    <row r="114" spans="1:7" x14ac:dyDescent="0.3">
      <c r="A114" s="3" t="s">
        <v>103</v>
      </c>
      <c r="B114" s="4"/>
      <c r="C114" s="4"/>
      <c r="D114" s="20"/>
      <c r="E114" s="20"/>
      <c r="F114" s="20"/>
      <c r="G114" s="20"/>
    </row>
  </sheetData>
  <conditionalFormatting sqref="D1:E2 D115:E1048576">
    <cfRule type="cellIs" dxfId="3" priority="64" operator="equal">
      <formula>"-"</formula>
    </cfRule>
  </conditionalFormatting>
  <conditionalFormatting sqref="D3:G85">
    <cfRule type="cellIs" dxfId="2" priority="1" operator="equal">
      <formula>"-"</formula>
    </cfRule>
  </conditionalFormatting>
  <conditionalFormatting sqref="D88:G88 E90:G91 E98:G98 D107:G107 D112:G112">
    <cfRule type="cellIs" dxfId="1" priority="41" operator="equal">
      <formula>"-"</formula>
    </cfRule>
  </conditionalFormatting>
  <conditionalFormatting sqref="F2:G2">
    <cfRule type="cellIs" dxfId="0" priority="40" operator="equal">
      <formula>"-"</formula>
    </cfRule>
  </conditionalFormatting>
  <pageMargins left="0.7" right="0.7" top="0.75" bottom="0.75" header="0.3" footer="0.3"/>
  <pageSetup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Import_Btn">
          <controlPr defaultSize="0" autoLine="0" autoPict="0" r:id="rId5">
            <anchor moveWithCells="1">
              <from>
                <xdr:col>8</xdr:col>
                <xdr:colOff>15240</xdr:colOff>
                <xdr:row>1</xdr:row>
                <xdr:rowOff>0</xdr:rowOff>
              </from>
              <to>
                <xdr:col>9</xdr:col>
                <xdr:colOff>38100</xdr:colOff>
                <xdr:row>1</xdr:row>
                <xdr:rowOff>358140</xdr:rowOff>
              </to>
            </anchor>
          </controlPr>
        </control>
      </mc:Choice>
      <mc:Fallback>
        <control shapeId="1025" r:id="rId4" name="Import_Btn"/>
      </mc:Fallback>
    </mc:AlternateContent>
  </controls>
</worksheet>
</file>

<file path=docMetadata/LabelInfo.xml><?xml version="1.0" encoding="utf-8"?>
<clbl:labelList xmlns:clbl="http://schemas.microsoft.com/office/2020/mipLabelMetadata">
  <clbl:label id="{b26ee109-9f27-4dc9-9e63-64f314675ef1}" enabled="1" method="Standard" siteId="{a681154d-dbd3-466d-a3a7-369dd528155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Shcherbinin</dc:creator>
  <cp:lastModifiedBy>Zghurskyi, Bohdan</cp:lastModifiedBy>
  <dcterms:created xsi:type="dcterms:W3CDTF">2024-07-10T13:08:27Z</dcterms:created>
  <dcterms:modified xsi:type="dcterms:W3CDTF">2024-07-10T15:02:08Z</dcterms:modified>
</cp:coreProperties>
</file>