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05D4060-604C-43F0-AA19-A9E5CB7783E9}" xr6:coauthVersionLast="47" xr6:coauthVersionMax="47" xr10:uidLastSave="{00000000-0000-0000-0000-000000000000}"/>
  <bookViews>
    <workbookView xWindow="-120" yWindow="-120" windowWidth="29040" windowHeight="15990" firstSheet="1" activeTab="1" xr2:uid="{A736F3EF-7B85-4827-8A8E-FC26CD1779B5}"/>
  </bookViews>
  <sheets>
    <sheet name="Daftar Asset" sheetId="1" r:id="rId1"/>
    <sheet name="Tarif Penyusut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L9" i="2"/>
  <c r="H9" i="2" s="1"/>
  <c r="H10" i="2" s="1"/>
  <c r="C17" i="2" l="1"/>
  <c r="H11" i="2"/>
  <c r="C18" i="2" l="1"/>
  <c r="C19" i="2" s="1"/>
  <c r="C20" i="2" s="1"/>
  <c r="C22" i="2" s="1"/>
  <c r="C23" i="2" s="1"/>
  <c r="C24" i="2" s="1"/>
  <c r="C25" i="2" s="1"/>
  <c r="C27" i="2" s="1"/>
  <c r="C28" i="2" s="1"/>
  <c r="C29" i="2" s="1"/>
  <c r="C30" i="2" s="1"/>
  <c r="C31" i="2" s="1"/>
  <c r="C32" i="2" s="1"/>
  <c r="C33" i="2" s="1"/>
  <c r="C34" i="2" s="1"/>
  <c r="C36" i="2" s="1"/>
  <c r="C37" i="2" s="1"/>
  <c r="C38" i="2" s="1"/>
  <c r="C39" i="2" s="1"/>
  <c r="D17" i="2"/>
  <c r="E17" i="2"/>
  <c r="E18" i="2" l="1"/>
  <c r="E19" i="2" s="1"/>
  <c r="E20" i="2" s="1"/>
  <c r="E22" i="2" s="1"/>
  <c r="E23" i="2" s="1"/>
  <c r="E24" i="2" s="1"/>
  <c r="E25" i="2" s="1"/>
  <c r="E27" i="2" s="1"/>
  <c r="E28" i="2" s="1"/>
  <c r="E29" i="2" s="1"/>
  <c r="E30" i="2" s="1"/>
  <c r="E31" i="2" s="1"/>
  <c r="E32" i="2" s="1"/>
  <c r="E33" i="2" s="1"/>
  <c r="E34" i="2" s="1"/>
  <c r="E36" i="2" s="1"/>
  <c r="E37" i="2" s="1"/>
  <c r="E38" i="2" s="1"/>
  <c r="E39" i="2" s="1"/>
  <c r="D18" i="2"/>
  <c r="D19" i="2" s="1"/>
  <c r="D20" i="2" s="1"/>
  <c r="D22" i="2" s="1"/>
  <c r="D23" i="2" s="1"/>
  <c r="D24" i="2" s="1"/>
  <c r="D25" i="2" s="1"/>
  <c r="D27" i="2" s="1"/>
  <c r="D28" i="2" s="1"/>
  <c r="D29" i="2" s="1"/>
  <c r="D30" i="2" s="1"/>
  <c r="D31" i="2" s="1"/>
  <c r="D32" i="2" s="1"/>
  <c r="D33" i="2" s="1"/>
  <c r="D34" i="2" s="1"/>
  <c r="D36" i="2" s="1"/>
  <c r="D37" i="2" s="1"/>
  <c r="D38" i="2" s="1"/>
  <c r="D39" i="2" s="1"/>
</calcChain>
</file>

<file path=xl/sharedStrings.xml><?xml version="1.0" encoding="utf-8"?>
<sst xmlns="http://schemas.openxmlformats.org/spreadsheetml/2006/main" count="84" uniqueCount="79">
  <si>
    <t>Kelompok 1</t>
  </si>
  <si>
    <t>Kelompok 2</t>
  </si>
  <si>
    <t>Kelompok 3</t>
  </si>
  <si>
    <t>Kelompok 4</t>
  </si>
  <si>
    <t>a. Mebel dan peralatan dari kayu atau rotan termasuk meja, bangku, kursi, lemari dan sejenisnya yang bukan bagian dari bangunan.</t>
  </si>
  <si>
    <t>b. Mesin kantor seperti mesin tik, mesin hitung, duplikator, mesin fotokopi, mesin akunting/pembukuan, komputer, printer, scanner dan sejenisnya.</t>
  </si>
  <si>
    <t>c. Perlengkapan lainnya seperti amplifier, tape/cassette, video recorder, televisi dan sejenisnya.</t>
  </si>
  <si>
    <t>d. Sepeda motor, sepeda dan becak.</t>
  </si>
  <si>
    <t>e. Alat perlengkapan khusus (tools) bagi industri/jasa yang bersangkutan.</t>
  </si>
  <si>
    <t>g. Alat-alat komunikasi seperti pesawat telepon, faksimile, telepon seluler dan sejenisnya.</t>
  </si>
  <si>
    <t>a. Mebel dan peralatan dari logam termasuk meja, bangku, kursi, lemari dan sejenisnya yang bukan merupakan bagian dari bangunan. Alat pengatur udara seperti AC, kipas angin dan sejenisnya.</t>
  </si>
  <si>
    <t>b. Mobil, bus, truk, speed boat dan sejenisnya.</t>
  </si>
  <si>
    <t>c. Container dan sejenisnya.</t>
  </si>
  <si>
    <t>f. Dies, jigs, dan mould. (mesin press)</t>
  </si>
  <si>
    <t>h. Alat yang digerakkan bukan dengan mesin seperti cangkul, peternakan, perikanan, garu dan lain-lain.</t>
  </si>
  <si>
    <t>i. Mesin ringan yang dapat dipindah-pindahkan seperti, huller, pemecah kulit, penyosoh, pengering, pallet, dan sejenisnya.</t>
  </si>
  <si>
    <t>j. Mobil taksi, bus dan truk yang digunakan sebagai angkutan umum.</t>
  </si>
  <si>
    <t>k. Falsh memory tester, writer machine, biporar test system, elimination (PE8-1), pose checker.</t>
  </si>
  <si>
    <t>l. Anchor, Anchor Chains, Polyester Rope, Steel Buoys, Steel Wire Ropes, Mooring Accessoris.</t>
  </si>
  <si>
    <t>m. Base Station Controller</t>
  </si>
  <si>
    <t>d. Mesin pertanian/perkebunan seperti traktor dan mesin bajak, penggaruk, penanaman, penebar benih dan sejenisnya.</t>
  </si>
  <si>
    <t>e. Mesin yang mengolah atau menghasilkan atau memproduksi bahan atau barang pertanian, perkebunan, peternakan dan perikanan.</t>
  </si>
  <si>
    <t>f. Mesin yang mengolah produk asal binatang, unggas dan perikanan, misalnya pabrik susu, pengalengan ikan.</t>
  </si>
  <si>
    <t>g. Mesin yang mengolah produk nabati, misalnya mesin minyak kelapa, margarin, penggilingan kopi, kembang gula, mesin pengolah biji-bijian seperti penggilingan beras, gandum, tapioka.</t>
  </si>
  <si>
    <t>h. Mesin yang menghasilkan/memproduksi minuman dan bahan-bahan minuman segala jenis.</t>
  </si>
  <si>
    <t>i. Mesin yang menghasilkan/memproduksi bahan-bahan makanan dan makanan segala jenis.</t>
  </si>
  <si>
    <t>j. Mesin yang menghasilkan/memproduksi mesin ringan (misalnya mesin jahit, pompa air).</t>
  </si>
  <si>
    <t>k. Mesin dan peralatan penebangan kayu.</t>
  </si>
  <si>
    <t>l. Mesin yang mengolah atau menghasilkan atau memproduksi bahan atau barang kehutanan.</t>
  </si>
  <si>
    <t>m. Peralatan yang dipergunakan seperti truk berat, dump truck, crane buldozer dan sejenisnya.</t>
  </si>
  <si>
    <t>n. Truk kerja untuk pengangkutan dan bongkar muat, truk peron, truck ngangkang, dan sejenisnya.</t>
  </si>
  <si>
    <t>o. Kapal penumpang, kapal barang, kapal khusus dibuat untuk pengangkutan barang tertentu (misalnya gandum, batu - batuan, biji tambang dan sebagainya) termasuk kapal pendingin, kapal tangki, kapal penangkap ikan dan sejenisnya, yang mempunyai berat sampai dengan 100 DWT.</t>
  </si>
  <si>
    <t>p. Kapal yang dibuat khusus untuk menghela atau mendorong kapal-kapal suar, kapal pemadam kebakaran, kapal keruk, keran terapung dan sejenisnya yang mempunyai berat sampai dengan 100 DWT</t>
  </si>
  <si>
    <t>q. Perahu layar pakai atau tanpa motor yang mempunyai berat sampai dengan 250 DWT;</t>
  </si>
  <si>
    <t>r. Kapal balon.</t>
  </si>
  <si>
    <t>s. Perangkat pesawat telepon</t>
  </si>
  <si>
    <t>t. Pesawat telegraf termasuk pesawat pengiriman dan penerimaan radio telegraf dan radio telepon.</t>
  </si>
  <si>
    <t>u. Spoolling Machines, Metocean Data Collector.</t>
  </si>
  <si>
    <t>a. Mesin-mesin yang dipakai dalam bidang pertambangan, termasuk mesin-mesin yang mengolah produk pelikan.</t>
  </si>
  <si>
    <t>b. Mesin yang mengolah/menghasilkan produk-produk tekstil (misalnya kain katun, sutra, serat-serat buatan, wol dan bulu hewan lainnya, lena rami, permadani, kain-kain bulu, tule).</t>
  </si>
  <si>
    <t>c. Mesin untuk yang preparation, bleaching, dyeing, printing, finishing, texturing, packaging dan sejenisnya.</t>
  </si>
  <si>
    <t>d. Mesin yang mengolah/menghasilkan produk-produk kayu, barang-barang dari jerami, rumput dan bahan anyaman lainnya.</t>
  </si>
  <si>
    <t>e. Mesin dan peralatan penggergajian kayu.</t>
  </si>
  <si>
    <t xml:space="preserve">f. Mesin peralatan yang mengolah/menghasilkan produk industri kimia dan industri yang ada hubungannya dengan industri kimia </t>
  </si>
  <si>
    <t>g. Kapal penumpang, kapal barang, kapal khusus</t>
  </si>
  <si>
    <t>h. Dok terapung.</t>
  </si>
  <si>
    <t>i. Perahu layar pakai atau tanpa motor yang mempunyai berat di atas 250 DWT.</t>
  </si>
  <si>
    <t>j. Pesawat terbang dan helikopter-helikopter segala jenis.</t>
  </si>
  <si>
    <t>k. Perangkat radio navigasi, radar dan kendali jarak jauh.</t>
  </si>
  <si>
    <t>a. Mesin berat untuk konstruksi.</t>
  </si>
  <si>
    <t>b. Lokomotif uap dan tender atas rel.</t>
  </si>
  <si>
    <t>c. Kapal penumpang, kapal barang, kapal khusus dibuat untuk pengangkutan barang-barang tertentu, berat lebih dari 1.000 DWT</t>
  </si>
  <si>
    <t>Kelompok</t>
  </si>
  <si>
    <t>Masa Manfaat</t>
  </si>
  <si>
    <t>1. Bukan Bangunan</t>
  </si>
  <si>
    <t>4 tahun</t>
  </si>
  <si>
    <t>8 tahun</t>
  </si>
  <si>
    <t>16 tahun</t>
  </si>
  <si>
    <t>20 tahun</t>
  </si>
  <si>
    <t>2. Bangunan</t>
  </si>
  <si>
    <t>Permanen</t>
  </si>
  <si>
    <t>Non Permanen</t>
  </si>
  <si>
    <t>10 tahun</t>
  </si>
  <si>
    <t>Tarif Penyusutan Menurut Fiskal</t>
  </si>
  <si>
    <t>Rumus Beban Penyusutan Aktiva =</t>
  </si>
  <si>
    <t>Umur Ekonomis</t>
  </si>
  <si>
    <t>Tarif</t>
  </si>
  <si>
    <t>Tahun</t>
  </si>
  <si>
    <t>Biaya Penyusutan</t>
  </si>
  <si>
    <t>Akumulasi Penyusutan</t>
  </si>
  <si>
    <t>Nilai Buku</t>
  </si>
  <si>
    <t>Laptop dibeli tanggal 1 Januari 2020 harga Rp. 10.0000.000, masa pemakaian 4 tahun</t>
  </si>
  <si>
    <t>(Harga Perolehan - (Harga Perolehan/Umur Ekonomis)</t>
  </si>
  <si>
    <t>-</t>
  </si>
  <si>
    <t>/</t>
  </si>
  <si>
    <t>=</t>
  </si>
  <si>
    <t>Nilai di akhir masa manfaat :</t>
  </si>
  <si>
    <t>Nilai Penyusutan per bulan :</t>
  </si>
  <si>
    <t>Nilai Penyusutan per tahun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</si>
</sst>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-&quot;Rp&quot;* #,##0_-;\-&quot;Rp&quot;* #,##0_-;_-&quot;Rp&quot;* &quot;-&quot;??_-;_-@_-"/>
    <numFmt numFmtId="167" formatCode="_([$IDR]\ * #,##0_);_([$IDR]\ * \(#,##0\);_([$IDR]\ 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/>
    <xf numFmtId="0" fontId="1" fillId="0" borderId="5" xfId="0" applyFont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9" xfId="0" applyFont="1" applyBorder="1"/>
    <xf numFmtId="0" fontId="1" fillId="0" borderId="2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1" fillId="0" borderId="0" xfId="0" applyNumberFormat="1" applyFont="1"/>
    <xf numFmtId="0" fontId="1" fillId="0" borderId="0" xfId="0" quotePrefix="1" applyFont="1" applyAlignment="1">
      <alignment horizontal="right"/>
    </xf>
    <xf numFmtId="165" fontId="1" fillId="0" borderId="13" xfId="0" applyNumberFormat="1" applyFont="1" applyBorder="1"/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167" fontId="1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0" xfId="0" quotePrefix="1" applyFont="1" applyBorder="1" applyAlignment="1">
      <alignment horizontal="left" wrapText="1"/>
    </xf>
    <xf numFmtId="167" fontId="1" fillId="2" borderId="12" xfId="0" applyNumberFormat="1" applyFont="1" applyFill="1" applyBorder="1" applyAlignment="1"/>
    <xf numFmtId="1" fontId="1" fillId="3" borderId="0" xfId="0" applyNumberFormat="1" applyFont="1" applyFill="1" applyBorder="1" applyAlignment="1">
      <alignment horizontal="center"/>
    </xf>
    <xf numFmtId="167" fontId="2" fillId="0" borderId="0" xfId="0" applyNumberFormat="1" applyFont="1" applyBorder="1" applyAlignment="1">
      <alignment horizontal="left" wrapText="1"/>
    </xf>
    <xf numFmtId="167" fontId="1" fillId="0" borderId="0" xfId="0" applyNumberFormat="1" applyFont="1" applyBorder="1"/>
    <xf numFmtId="167" fontId="1" fillId="0" borderId="7" xfId="0" applyNumberFormat="1" applyFont="1" applyBorder="1"/>
    <xf numFmtId="0" fontId="1" fillId="0" borderId="4" xfId="0" applyFont="1" applyBorder="1" applyAlignment="1">
      <alignment horizontal="center"/>
    </xf>
    <xf numFmtId="165" fontId="1" fillId="0" borderId="0" xfId="0" applyNumberFormat="1" applyFont="1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1" fillId="0" borderId="15" xfId="0" applyNumberFormat="1" applyFont="1" applyBorder="1"/>
    <xf numFmtId="0" fontId="1" fillId="0" borderId="16" xfId="0" applyFont="1" applyBorder="1" applyAlignment="1">
      <alignment horizontal="center"/>
    </xf>
    <xf numFmtId="165" fontId="1" fillId="0" borderId="17" xfId="0" applyNumberFormat="1" applyFont="1" applyBorder="1"/>
    <xf numFmtId="165" fontId="1" fillId="0" borderId="18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9" fontId="1" fillId="0" borderId="21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5" fontId="1" fillId="0" borderId="26" xfId="0" applyNumberFormat="1" applyFont="1" applyBorder="1"/>
    <xf numFmtId="165" fontId="1" fillId="0" borderId="27" xfId="0" applyNumberFormat="1" applyFont="1" applyBorder="1"/>
  </cellXfs>
  <cellStyles count="2">
    <cellStyle name="Normal" xfId="0" builtinId="0"/>
    <cellStyle name="Normal 2" xfId="1" xr:uid="{8897EB89-E1B0-422C-9027-2B180402F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12D8-6CA0-4761-9356-316DE2C208BF}">
  <dimension ref="B2:Q55"/>
  <sheetViews>
    <sheetView showGridLines="0" workbookViewId="0">
      <selection activeCell="C4" sqref="C4"/>
    </sheetView>
  </sheetViews>
  <sheetFormatPr defaultRowHeight="15" x14ac:dyDescent="0.25"/>
  <cols>
    <col min="1" max="1" width="2.85546875" customWidth="1"/>
    <col min="2" max="2" width="10.5703125" bestFit="1" customWidth="1"/>
  </cols>
  <sheetData>
    <row r="2" spans="2:17" ht="15.75" thickBot="1" x14ac:dyDescent="0.3"/>
    <row r="3" spans="2:17" x14ac:dyDescent="0.25">
      <c r="B3" s="1" t="s">
        <v>0</v>
      </c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2:17" x14ac:dyDescent="0.25">
      <c r="B4" s="4"/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2:17" x14ac:dyDescent="0.25">
      <c r="B5" s="4"/>
      <c r="C5" s="5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2:17" x14ac:dyDescent="0.25">
      <c r="B6" s="4"/>
      <c r="C6" s="5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x14ac:dyDescent="0.25">
      <c r="B7" s="4"/>
      <c r="C7" s="5" t="s">
        <v>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25">
      <c r="B8" s="4"/>
      <c r="C8" s="5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5">
      <c r="B9" s="4"/>
      <c r="C9" s="5" t="s">
        <v>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25">
      <c r="B10" s="4"/>
      <c r="C10" s="5" t="s">
        <v>14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25">
      <c r="B11" s="4"/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25">
      <c r="B12" s="4"/>
      <c r="C12" s="5" t="s">
        <v>16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25">
      <c r="B13" s="4"/>
      <c r="C13" s="5" t="s">
        <v>17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25">
      <c r="B14" s="4"/>
      <c r="C14" s="5" t="s">
        <v>18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5">
      <c r="B15" s="4"/>
      <c r="C15" s="5" t="s">
        <v>19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ht="15.75" thickBot="1" x14ac:dyDescent="0.3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8" spans="2:3" x14ac:dyDescent="0.25">
      <c r="B18" t="s">
        <v>1</v>
      </c>
      <c r="C18" t="s">
        <v>10</v>
      </c>
    </row>
    <row r="19" spans="2:3" x14ac:dyDescent="0.25">
      <c r="C19" t="s">
        <v>11</v>
      </c>
    </row>
    <row r="20" spans="2:3" x14ac:dyDescent="0.25">
      <c r="C20" t="s">
        <v>12</v>
      </c>
    </row>
    <row r="21" spans="2:3" x14ac:dyDescent="0.25">
      <c r="C21" t="s">
        <v>20</v>
      </c>
    </row>
    <row r="22" spans="2:3" x14ac:dyDescent="0.25">
      <c r="C22" t="s">
        <v>21</v>
      </c>
    </row>
    <row r="23" spans="2:3" x14ac:dyDescent="0.25">
      <c r="C23" t="s">
        <v>22</v>
      </c>
    </row>
    <row r="24" spans="2:3" x14ac:dyDescent="0.25">
      <c r="C24" t="s">
        <v>23</v>
      </c>
    </row>
    <row r="25" spans="2:3" x14ac:dyDescent="0.25">
      <c r="C25" t="s">
        <v>24</v>
      </c>
    </row>
    <row r="26" spans="2:3" x14ac:dyDescent="0.25">
      <c r="C26" t="s">
        <v>25</v>
      </c>
    </row>
    <row r="27" spans="2:3" x14ac:dyDescent="0.25">
      <c r="C27" t="s">
        <v>26</v>
      </c>
    </row>
    <row r="28" spans="2:3" x14ac:dyDescent="0.25">
      <c r="C28" t="s">
        <v>27</v>
      </c>
    </row>
    <row r="29" spans="2:3" x14ac:dyDescent="0.25">
      <c r="C29" t="s">
        <v>28</v>
      </c>
    </row>
    <row r="30" spans="2:3" x14ac:dyDescent="0.25">
      <c r="C30" t="s">
        <v>29</v>
      </c>
    </row>
    <row r="31" spans="2:3" x14ac:dyDescent="0.25">
      <c r="C31" t="s">
        <v>30</v>
      </c>
    </row>
    <row r="32" spans="2:3" x14ac:dyDescent="0.25">
      <c r="C32" t="s">
        <v>31</v>
      </c>
    </row>
    <row r="33" spans="2:3" x14ac:dyDescent="0.25">
      <c r="C33" t="s">
        <v>32</v>
      </c>
    </row>
    <row r="34" spans="2:3" x14ac:dyDescent="0.25">
      <c r="C34" t="s">
        <v>33</v>
      </c>
    </row>
    <row r="35" spans="2:3" x14ac:dyDescent="0.25">
      <c r="C35" t="s">
        <v>34</v>
      </c>
    </row>
    <row r="36" spans="2:3" x14ac:dyDescent="0.25">
      <c r="C36" t="s">
        <v>35</v>
      </c>
    </row>
    <row r="37" spans="2:3" x14ac:dyDescent="0.25">
      <c r="C37" t="s">
        <v>36</v>
      </c>
    </row>
    <row r="38" spans="2:3" x14ac:dyDescent="0.25">
      <c r="C38" t="s">
        <v>37</v>
      </c>
    </row>
    <row r="41" spans="2:3" x14ac:dyDescent="0.25">
      <c r="B41" t="s">
        <v>2</v>
      </c>
      <c r="C41" t="s">
        <v>38</v>
      </c>
    </row>
    <row r="42" spans="2:3" x14ac:dyDescent="0.25">
      <c r="C42" t="s">
        <v>39</v>
      </c>
    </row>
    <row r="43" spans="2:3" x14ac:dyDescent="0.25">
      <c r="C43" t="s">
        <v>40</v>
      </c>
    </row>
    <row r="44" spans="2:3" x14ac:dyDescent="0.25">
      <c r="C44" t="s">
        <v>41</v>
      </c>
    </row>
    <row r="45" spans="2:3" x14ac:dyDescent="0.25">
      <c r="C45" t="s">
        <v>42</v>
      </c>
    </row>
    <row r="46" spans="2:3" x14ac:dyDescent="0.25">
      <c r="C46" t="s">
        <v>43</v>
      </c>
    </row>
    <row r="47" spans="2:3" x14ac:dyDescent="0.25">
      <c r="C47" t="s">
        <v>44</v>
      </c>
    </row>
    <row r="48" spans="2:3" x14ac:dyDescent="0.25">
      <c r="C48" t="s">
        <v>45</v>
      </c>
    </row>
    <row r="49" spans="2:3" x14ac:dyDescent="0.25">
      <c r="C49" t="s">
        <v>46</v>
      </c>
    </row>
    <row r="50" spans="2:3" x14ac:dyDescent="0.25">
      <c r="C50" t="s">
        <v>47</v>
      </c>
    </row>
    <row r="51" spans="2:3" x14ac:dyDescent="0.25">
      <c r="C51" t="s">
        <v>48</v>
      </c>
    </row>
    <row r="53" spans="2:3" x14ac:dyDescent="0.25">
      <c r="B53" t="s">
        <v>3</v>
      </c>
      <c r="C53" t="s">
        <v>49</v>
      </c>
    </row>
    <row r="54" spans="2:3" x14ac:dyDescent="0.25">
      <c r="C54" t="s">
        <v>50</v>
      </c>
    </row>
    <row r="55" spans="2:3" x14ac:dyDescent="0.25">
      <c r="C5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88A2-F1C6-4CAA-A529-5261DFFD7D51}">
  <dimension ref="A2:R53"/>
  <sheetViews>
    <sheetView showGridLines="0" tabSelected="1" zoomScale="110" zoomScaleNormal="110" workbookViewId="0">
      <selection activeCell="H18" sqref="H18"/>
    </sheetView>
  </sheetViews>
  <sheetFormatPr defaultColWidth="8.7109375" defaultRowHeight="15.75" x14ac:dyDescent="0.25"/>
  <cols>
    <col min="1" max="1" width="2.5703125" style="10" customWidth="1"/>
    <col min="2" max="2" width="14.7109375" style="10" bestFit="1" customWidth="1"/>
    <col min="3" max="3" width="19.7109375" style="10" customWidth="1"/>
    <col min="4" max="4" width="26.140625" style="10" customWidth="1"/>
    <col min="5" max="5" width="19.85546875" style="10" customWidth="1"/>
    <col min="6" max="6" width="32.5703125" style="66" customWidth="1"/>
    <col min="7" max="7" width="7.140625" style="10" customWidth="1"/>
    <col min="8" max="8" width="22.5703125" style="10" customWidth="1"/>
    <col min="9" max="9" width="2.85546875" style="10" customWidth="1"/>
    <col min="10" max="10" width="18" style="10" bestFit="1" customWidth="1"/>
    <col min="11" max="11" width="15.28515625" style="10" bestFit="1" customWidth="1"/>
    <col min="12" max="12" width="7.28515625" style="10" customWidth="1"/>
    <col min="13" max="13" width="14.28515625" style="10" customWidth="1"/>
    <col min="14" max="14" width="1.85546875" style="10" bestFit="1" customWidth="1"/>
    <col min="15" max="17" width="7.28515625" style="10" customWidth="1"/>
    <col min="18" max="18" width="2.7109375" style="10" customWidth="1"/>
    <col min="19" max="16384" width="8.7109375" style="10"/>
  </cols>
  <sheetData>
    <row r="2" spans="2:18" ht="16.5" thickBot="1" x14ac:dyDescent="0.3"/>
    <row r="3" spans="2:18" ht="16.5" thickBot="1" x14ac:dyDescent="0.3">
      <c r="B3" s="36" t="s">
        <v>63</v>
      </c>
      <c r="C3" s="37"/>
      <c r="D3" s="38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</row>
    <row r="4" spans="2:18" s="18" customFormat="1" ht="32.25" thickBot="1" x14ac:dyDescent="0.3">
      <c r="B4" s="28" t="s">
        <v>52</v>
      </c>
      <c r="C4" s="29" t="s">
        <v>53</v>
      </c>
      <c r="D4" s="30" t="s">
        <v>66</v>
      </c>
      <c r="F4" s="66"/>
      <c r="G4" s="56"/>
      <c r="H4" s="49" t="s">
        <v>64</v>
      </c>
      <c r="I4" s="49"/>
      <c r="J4" s="35" t="s">
        <v>72</v>
      </c>
      <c r="K4" s="35"/>
      <c r="L4" s="35"/>
      <c r="M4" s="35"/>
      <c r="N4" s="35"/>
      <c r="O4" s="35"/>
      <c r="P4" s="35"/>
      <c r="Q4" s="21"/>
    </row>
    <row r="5" spans="2:18" ht="16.5" thickBot="1" x14ac:dyDescent="0.3">
      <c r="B5" s="39" t="s">
        <v>54</v>
      </c>
      <c r="C5" s="40"/>
      <c r="D5" s="41"/>
      <c r="G5" s="14"/>
      <c r="H5" s="15"/>
      <c r="I5" s="15"/>
      <c r="J5" s="45" t="s">
        <v>65</v>
      </c>
      <c r="K5" s="45"/>
      <c r="L5" s="45"/>
      <c r="M5" s="45"/>
      <c r="N5" s="45"/>
      <c r="O5" s="45"/>
      <c r="P5" s="45"/>
      <c r="Q5" s="21"/>
    </row>
    <row r="6" spans="2:18" ht="16.5" thickBot="1" x14ac:dyDescent="0.3">
      <c r="B6" s="26" t="s">
        <v>0</v>
      </c>
      <c r="C6" s="27" t="s">
        <v>55</v>
      </c>
      <c r="D6" s="69">
        <v>0.25</v>
      </c>
      <c r="G6" s="16"/>
      <c r="H6" s="17"/>
      <c r="I6" s="17"/>
      <c r="J6" s="17"/>
      <c r="K6" s="17"/>
      <c r="L6" s="17"/>
      <c r="M6" s="17"/>
      <c r="N6" s="17"/>
      <c r="O6" s="17"/>
      <c r="P6" s="17"/>
      <c r="Q6" s="20"/>
    </row>
    <row r="7" spans="2:18" ht="16.5" thickBot="1" x14ac:dyDescent="0.3">
      <c r="B7" s="23" t="s">
        <v>1</v>
      </c>
      <c r="C7" s="22" t="s">
        <v>56</v>
      </c>
      <c r="D7" s="70">
        <v>0.125</v>
      </c>
      <c r="F7" s="67"/>
      <c r="G7" s="15"/>
      <c r="H7" s="15"/>
      <c r="I7" s="15"/>
      <c r="J7" s="15"/>
      <c r="K7" s="15"/>
      <c r="L7" s="15"/>
      <c r="M7" s="15"/>
    </row>
    <row r="8" spans="2:18" x14ac:dyDescent="0.25">
      <c r="B8" s="23" t="s">
        <v>2</v>
      </c>
      <c r="C8" s="22" t="s">
        <v>57</v>
      </c>
      <c r="D8" s="71">
        <v>6.25E-2</v>
      </c>
      <c r="F8" s="67"/>
      <c r="G8" s="11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8" ht="16.5" thickBot="1" x14ac:dyDescent="0.3">
      <c r="B9" s="24" t="s">
        <v>3</v>
      </c>
      <c r="C9" s="25" t="s">
        <v>58</v>
      </c>
      <c r="D9" s="72">
        <v>0.05</v>
      </c>
      <c r="F9" s="67" t="s">
        <v>78</v>
      </c>
      <c r="G9" s="14"/>
      <c r="H9" s="53">
        <f>(J9-(L9/O9))/J10</f>
        <v>37500000</v>
      </c>
      <c r="I9" s="50" t="s">
        <v>75</v>
      </c>
      <c r="J9" s="51">
        <v>400000000</v>
      </c>
      <c r="K9" s="46" t="s">
        <v>73</v>
      </c>
      <c r="L9" s="47">
        <f>J9</f>
        <v>400000000</v>
      </c>
      <c r="M9" s="47"/>
      <c r="N9" s="46" t="s">
        <v>74</v>
      </c>
      <c r="O9" s="48">
        <v>4</v>
      </c>
      <c r="P9" s="48"/>
      <c r="Q9" s="21"/>
    </row>
    <row r="10" spans="2:18" ht="16.5" thickBot="1" x14ac:dyDescent="0.3">
      <c r="B10" s="42" t="s">
        <v>59</v>
      </c>
      <c r="C10" s="43"/>
      <c r="D10" s="44"/>
      <c r="F10" s="67" t="s">
        <v>77</v>
      </c>
      <c r="G10" s="14"/>
      <c r="H10" s="54">
        <f>H9/12</f>
        <v>3125000</v>
      </c>
      <c r="I10" s="15"/>
      <c r="J10" s="52">
        <v>8</v>
      </c>
      <c r="K10" s="52"/>
      <c r="L10" s="52"/>
      <c r="M10" s="52"/>
      <c r="N10" s="52"/>
      <c r="O10" s="52"/>
      <c r="P10" s="52"/>
      <c r="Q10" s="21"/>
    </row>
    <row r="11" spans="2:18" ht="16.5" thickBot="1" x14ac:dyDescent="0.3">
      <c r="B11" s="26" t="s">
        <v>60</v>
      </c>
      <c r="C11" s="27" t="s">
        <v>58</v>
      </c>
      <c r="D11" s="69">
        <v>0.05</v>
      </c>
      <c r="F11" s="67" t="s">
        <v>76</v>
      </c>
      <c r="G11" s="16"/>
      <c r="H11" s="55">
        <f>L9-(H9*J10)</f>
        <v>100000000</v>
      </c>
      <c r="I11" s="17"/>
      <c r="J11" s="17"/>
      <c r="K11" s="17"/>
      <c r="L11" s="17"/>
      <c r="M11" s="17"/>
      <c r="N11" s="17"/>
      <c r="O11" s="17"/>
      <c r="P11" s="17"/>
      <c r="Q11" s="20"/>
    </row>
    <row r="12" spans="2:18" ht="16.5" thickBot="1" x14ac:dyDescent="0.3">
      <c r="B12" s="24" t="s">
        <v>61</v>
      </c>
      <c r="C12" s="25" t="s">
        <v>62</v>
      </c>
      <c r="D12" s="72">
        <v>0.1</v>
      </c>
      <c r="F12" s="67"/>
      <c r="G12" s="15"/>
      <c r="H12" s="15"/>
      <c r="I12" s="15"/>
      <c r="J12" s="15"/>
      <c r="K12" s="15"/>
      <c r="L12" s="15"/>
      <c r="M12" s="15"/>
    </row>
    <row r="14" spans="2:18" ht="16.5" thickBot="1" x14ac:dyDescent="0.3">
      <c r="B14" s="45" t="s">
        <v>71</v>
      </c>
      <c r="C14" s="45"/>
      <c r="D14" s="45"/>
      <c r="E14" s="45"/>
    </row>
    <row r="15" spans="2:18" s="34" customFormat="1" x14ac:dyDescent="0.25">
      <c r="B15" s="58" t="s">
        <v>67</v>
      </c>
      <c r="C15" s="59" t="s">
        <v>68</v>
      </c>
      <c r="D15" s="59" t="s">
        <v>69</v>
      </c>
      <c r="E15" s="60" t="s">
        <v>70</v>
      </c>
      <c r="F15" s="68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2:18" x14ac:dyDescent="0.25">
      <c r="B16" s="61"/>
      <c r="C16" s="22"/>
      <c r="D16" s="22"/>
      <c r="E16" s="62">
        <f>J9</f>
        <v>400000000</v>
      </c>
    </row>
    <row r="17" spans="2:11" x14ac:dyDescent="0.25">
      <c r="B17" s="61">
        <v>1</v>
      </c>
      <c r="C17" s="33">
        <f>H9</f>
        <v>37500000</v>
      </c>
      <c r="D17" s="33">
        <f>C17</f>
        <v>37500000</v>
      </c>
      <c r="E17" s="62">
        <f>E16-C17</f>
        <v>362500000</v>
      </c>
    </row>
    <row r="18" spans="2:11" x14ac:dyDescent="0.25">
      <c r="B18" s="61">
        <v>2</v>
      </c>
      <c r="C18" s="33">
        <f>C17</f>
        <v>37500000</v>
      </c>
      <c r="D18" s="33">
        <f>D17+C18</f>
        <v>75000000</v>
      </c>
      <c r="E18" s="62">
        <f t="shared" ref="E18:E20" si="0">E17-C18</f>
        <v>325000000</v>
      </c>
      <c r="J18" s="31"/>
      <c r="K18" s="31"/>
    </row>
    <row r="19" spans="2:11" x14ac:dyDescent="0.25">
      <c r="B19" s="61">
        <v>3</v>
      </c>
      <c r="C19" s="33">
        <f>C18</f>
        <v>37500000</v>
      </c>
      <c r="D19" s="33">
        <f>D18+C19</f>
        <v>112500000</v>
      </c>
      <c r="E19" s="62">
        <f t="shared" si="0"/>
        <v>287500000</v>
      </c>
      <c r="H19" s="32"/>
      <c r="I19" s="32"/>
      <c r="J19" s="31"/>
      <c r="K19" s="31"/>
    </row>
    <row r="20" spans="2:11" ht="16.5" thickBot="1" x14ac:dyDescent="0.3">
      <c r="B20" s="63">
        <v>4</v>
      </c>
      <c r="C20" s="64">
        <f>C19</f>
        <v>37500000</v>
      </c>
      <c r="D20" s="64">
        <f>D19+C20</f>
        <v>150000000</v>
      </c>
      <c r="E20" s="65">
        <f t="shared" si="0"/>
        <v>250000000</v>
      </c>
    </row>
    <row r="21" spans="2:11" ht="16.5" thickBot="1" x14ac:dyDescent="0.3">
      <c r="B21" s="19"/>
      <c r="C21" s="57"/>
      <c r="D21" s="57"/>
      <c r="E21" s="57"/>
    </row>
    <row r="22" spans="2:11" x14ac:dyDescent="0.25">
      <c r="B22" s="73">
        <v>5</v>
      </c>
      <c r="C22" s="74">
        <f>C20</f>
        <v>37500000</v>
      </c>
      <c r="D22" s="74">
        <f>D20+C22</f>
        <v>187500000</v>
      </c>
      <c r="E22" s="75">
        <f>E20-C22</f>
        <v>212500000</v>
      </c>
      <c r="J22" s="31"/>
    </row>
    <row r="23" spans="2:11" x14ac:dyDescent="0.25">
      <c r="B23" s="61">
        <v>6</v>
      </c>
      <c r="C23" s="33">
        <f t="shared" ref="C23:C39" si="1">C22</f>
        <v>37500000</v>
      </c>
      <c r="D23" s="33">
        <f t="shared" ref="D23:D39" si="2">D22+C23</f>
        <v>225000000</v>
      </c>
      <c r="E23" s="62">
        <f t="shared" ref="E23:E39" si="3">E22-C23</f>
        <v>175000000</v>
      </c>
      <c r="J23" s="31"/>
      <c r="K23" s="31"/>
    </row>
    <row r="24" spans="2:11" x14ac:dyDescent="0.25">
      <c r="B24" s="61">
        <v>7</v>
      </c>
      <c r="C24" s="33">
        <f t="shared" si="1"/>
        <v>37500000</v>
      </c>
      <c r="D24" s="33">
        <f t="shared" si="2"/>
        <v>262500000</v>
      </c>
      <c r="E24" s="62">
        <f t="shared" si="3"/>
        <v>137500000</v>
      </c>
      <c r="J24" s="31"/>
    </row>
    <row r="25" spans="2:11" ht="16.5" thickBot="1" x14ac:dyDescent="0.3">
      <c r="B25" s="63">
        <v>8</v>
      </c>
      <c r="C25" s="64">
        <f t="shared" si="1"/>
        <v>37500000</v>
      </c>
      <c r="D25" s="64">
        <f t="shared" si="2"/>
        <v>300000000</v>
      </c>
      <c r="E25" s="65">
        <f t="shared" si="3"/>
        <v>100000000</v>
      </c>
    </row>
    <row r="26" spans="2:11" ht="16.5" thickBot="1" x14ac:dyDescent="0.3">
      <c r="B26" s="19"/>
      <c r="C26" s="57"/>
      <c r="D26" s="57"/>
      <c r="E26" s="57"/>
    </row>
    <row r="27" spans="2:11" x14ac:dyDescent="0.25">
      <c r="B27" s="73">
        <v>9</v>
      </c>
      <c r="C27" s="74">
        <f>C25</f>
        <v>37500000</v>
      </c>
      <c r="D27" s="74">
        <f>D25+C27</f>
        <v>337500000</v>
      </c>
      <c r="E27" s="75">
        <f>E25-C27</f>
        <v>62500000</v>
      </c>
    </row>
    <row r="28" spans="2:11" x14ac:dyDescent="0.25">
      <c r="B28" s="61">
        <v>10</v>
      </c>
      <c r="C28" s="33">
        <f t="shared" si="1"/>
        <v>37500000</v>
      </c>
      <c r="D28" s="33">
        <f t="shared" si="2"/>
        <v>375000000</v>
      </c>
      <c r="E28" s="62">
        <f t="shared" si="3"/>
        <v>25000000</v>
      </c>
    </row>
    <row r="29" spans="2:11" x14ac:dyDescent="0.25">
      <c r="B29" s="61">
        <v>11</v>
      </c>
      <c r="C29" s="33">
        <f t="shared" si="1"/>
        <v>37500000</v>
      </c>
      <c r="D29" s="33">
        <f t="shared" si="2"/>
        <v>412500000</v>
      </c>
      <c r="E29" s="62">
        <f t="shared" si="3"/>
        <v>-12500000</v>
      </c>
    </row>
    <row r="30" spans="2:11" x14ac:dyDescent="0.25">
      <c r="B30" s="61">
        <v>12</v>
      </c>
      <c r="C30" s="33">
        <f t="shared" si="1"/>
        <v>37500000</v>
      </c>
      <c r="D30" s="33">
        <f t="shared" si="2"/>
        <v>450000000</v>
      </c>
      <c r="E30" s="62">
        <f t="shared" si="3"/>
        <v>-50000000</v>
      </c>
    </row>
    <row r="31" spans="2:11" x14ac:dyDescent="0.25">
      <c r="B31" s="61">
        <v>13</v>
      </c>
      <c r="C31" s="33">
        <f t="shared" si="1"/>
        <v>37500000</v>
      </c>
      <c r="D31" s="33">
        <f t="shared" si="2"/>
        <v>487500000</v>
      </c>
      <c r="E31" s="62">
        <f t="shared" si="3"/>
        <v>-87500000</v>
      </c>
    </row>
    <row r="32" spans="2:11" x14ac:dyDescent="0.25">
      <c r="B32" s="61">
        <v>14</v>
      </c>
      <c r="C32" s="33">
        <f t="shared" si="1"/>
        <v>37500000</v>
      </c>
      <c r="D32" s="33">
        <f t="shared" si="2"/>
        <v>525000000</v>
      </c>
      <c r="E32" s="62">
        <f t="shared" si="3"/>
        <v>-125000000</v>
      </c>
    </row>
    <row r="33" spans="1:6" x14ac:dyDescent="0.25">
      <c r="B33" s="61">
        <v>15</v>
      </c>
      <c r="C33" s="33">
        <f t="shared" si="1"/>
        <v>37500000</v>
      </c>
      <c r="D33" s="33">
        <f t="shared" si="2"/>
        <v>562500000</v>
      </c>
      <c r="E33" s="62">
        <f t="shared" si="3"/>
        <v>-162500000</v>
      </c>
    </row>
    <row r="34" spans="1:6" ht="16.5" thickBot="1" x14ac:dyDescent="0.3">
      <c r="B34" s="63">
        <v>16</v>
      </c>
      <c r="C34" s="64">
        <f t="shared" si="1"/>
        <v>37500000</v>
      </c>
      <c r="D34" s="64">
        <f t="shared" si="2"/>
        <v>600000000</v>
      </c>
      <c r="E34" s="65">
        <f t="shared" si="3"/>
        <v>-200000000</v>
      </c>
    </row>
    <row r="35" spans="1:6" ht="16.5" thickBot="1" x14ac:dyDescent="0.3">
      <c r="B35" s="19"/>
      <c r="C35" s="57"/>
      <c r="D35" s="57"/>
      <c r="E35" s="57"/>
    </row>
    <row r="36" spans="1:6" x14ac:dyDescent="0.25">
      <c r="B36" s="73">
        <v>17</v>
      </c>
      <c r="C36" s="74">
        <f>C34</f>
        <v>37500000</v>
      </c>
      <c r="D36" s="74">
        <f>D34+C36</f>
        <v>637500000</v>
      </c>
      <c r="E36" s="75">
        <f>E34-C36</f>
        <v>-237500000</v>
      </c>
    </row>
    <row r="37" spans="1:6" x14ac:dyDescent="0.25">
      <c r="B37" s="61">
        <v>18</v>
      </c>
      <c r="C37" s="33">
        <f t="shared" si="1"/>
        <v>37500000</v>
      </c>
      <c r="D37" s="33">
        <f t="shared" si="2"/>
        <v>675000000</v>
      </c>
      <c r="E37" s="62">
        <f t="shared" si="3"/>
        <v>-275000000</v>
      </c>
    </row>
    <row r="38" spans="1:6" x14ac:dyDescent="0.25">
      <c r="B38" s="61">
        <v>19</v>
      </c>
      <c r="C38" s="33">
        <f t="shared" si="1"/>
        <v>37500000</v>
      </c>
      <c r="D38" s="33">
        <f t="shared" si="2"/>
        <v>712500000</v>
      </c>
      <c r="E38" s="62">
        <f t="shared" si="3"/>
        <v>-312500000</v>
      </c>
    </row>
    <row r="39" spans="1:6" ht="16.5" thickBot="1" x14ac:dyDescent="0.3">
      <c r="B39" s="63">
        <v>20</v>
      </c>
      <c r="C39" s="64">
        <f t="shared" si="1"/>
        <v>37500000</v>
      </c>
      <c r="D39" s="64">
        <f t="shared" si="2"/>
        <v>750000000</v>
      </c>
      <c r="E39" s="65">
        <f t="shared" si="3"/>
        <v>-350000000</v>
      </c>
    </row>
    <row r="41" spans="1:6" x14ac:dyDescent="0.25">
      <c r="A41" s="15"/>
      <c r="B41" s="15"/>
      <c r="C41" s="15"/>
      <c r="D41" s="15"/>
      <c r="E41" s="15"/>
      <c r="F41" s="67"/>
    </row>
    <row r="42" spans="1:6" x14ac:dyDescent="0.25">
      <c r="A42" s="15"/>
      <c r="B42" s="19"/>
      <c r="C42" s="19"/>
      <c r="D42" s="19"/>
      <c r="E42" s="19"/>
      <c r="F42" s="67"/>
    </row>
    <row r="43" spans="1:6" x14ac:dyDescent="0.25">
      <c r="A43" s="15"/>
      <c r="B43" s="19"/>
      <c r="C43" s="15"/>
      <c r="D43" s="15"/>
      <c r="E43" s="57"/>
      <c r="F43" s="67"/>
    </row>
    <row r="44" spans="1:6" x14ac:dyDescent="0.25">
      <c r="A44" s="15"/>
      <c r="B44" s="19"/>
      <c r="C44" s="57"/>
      <c r="D44" s="57"/>
      <c r="E44" s="57"/>
      <c r="F44" s="67"/>
    </row>
    <row r="45" spans="1:6" x14ac:dyDescent="0.25">
      <c r="A45" s="15"/>
      <c r="B45" s="19"/>
      <c r="C45" s="57"/>
      <c r="D45" s="57"/>
      <c r="E45" s="57"/>
      <c r="F45" s="67"/>
    </row>
    <row r="46" spans="1:6" x14ac:dyDescent="0.25">
      <c r="A46" s="15"/>
      <c r="B46" s="19"/>
      <c r="C46" s="57"/>
      <c r="D46" s="57"/>
      <c r="E46" s="57"/>
      <c r="F46" s="67"/>
    </row>
    <row r="47" spans="1:6" x14ac:dyDescent="0.25">
      <c r="A47" s="15"/>
      <c r="B47" s="19"/>
      <c r="C47" s="57"/>
      <c r="D47" s="57"/>
      <c r="E47" s="57"/>
      <c r="F47" s="67"/>
    </row>
    <row r="48" spans="1:6" x14ac:dyDescent="0.25">
      <c r="A48" s="15"/>
      <c r="B48" s="19"/>
      <c r="C48" s="57"/>
      <c r="D48" s="57"/>
      <c r="E48" s="57"/>
      <c r="F48" s="67"/>
    </row>
    <row r="49" spans="1:6" x14ac:dyDescent="0.25">
      <c r="A49" s="15"/>
      <c r="B49" s="19"/>
      <c r="C49" s="57"/>
      <c r="D49" s="57"/>
      <c r="E49" s="57"/>
      <c r="F49" s="67"/>
    </row>
    <row r="50" spans="1:6" x14ac:dyDescent="0.25">
      <c r="A50" s="15"/>
      <c r="B50" s="19"/>
      <c r="C50" s="57"/>
      <c r="D50" s="57"/>
      <c r="E50" s="57"/>
      <c r="F50" s="67"/>
    </row>
    <row r="51" spans="1:6" x14ac:dyDescent="0.25">
      <c r="A51" s="15"/>
      <c r="B51" s="19"/>
      <c r="C51" s="57"/>
      <c r="D51" s="57"/>
      <c r="E51" s="57"/>
      <c r="F51" s="67"/>
    </row>
    <row r="52" spans="1:6" x14ac:dyDescent="0.25">
      <c r="A52" s="15"/>
      <c r="B52" s="19"/>
      <c r="C52" s="57"/>
      <c r="D52" s="57"/>
      <c r="E52" s="57"/>
      <c r="F52" s="67"/>
    </row>
    <row r="53" spans="1:6" x14ac:dyDescent="0.25">
      <c r="A53" s="15"/>
      <c r="B53" s="15"/>
      <c r="C53" s="15"/>
      <c r="D53" s="15"/>
      <c r="E53" s="15"/>
      <c r="F53" s="67"/>
    </row>
  </sheetData>
  <mergeCells count="9">
    <mergeCell ref="B14:E14"/>
    <mergeCell ref="B3:D3"/>
    <mergeCell ref="B5:D5"/>
    <mergeCell ref="B10:D10"/>
    <mergeCell ref="J4:P4"/>
    <mergeCell ref="J5:P5"/>
    <mergeCell ref="J10:P10"/>
    <mergeCell ref="L9:M9"/>
    <mergeCell ref="O9:P9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 Asset</vt:lpstr>
      <vt:lpstr>Tarif Penyusutan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semangat1 2022</dc:creator>
  <cp:lastModifiedBy>heru purwanto</cp:lastModifiedBy>
  <dcterms:created xsi:type="dcterms:W3CDTF">2021-11-02T13:27:19Z</dcterms:created>
  <dcterms:modified xsi:type="dcterms:W3CDTF">2022-03-28T13:03:42Z</dcterms:modified>
</cp:coreProperties>
</file>